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9" activeTab="0"/>
  </bookViews>
  <sheets>
    <sheet name="ÚVOD" sheetId="1" r:id="rId1"/>
    <sheet name="KRYCÍ LIST" sheetId="2" r:id="rId2"/>
    <sheet name="REKAPITULACE" sheetId="3" r:id="rId3"/>
    <sheet name="ROZPOČET" sheetId="4" r:id="rId4"/>
  </sheets>
  <definedNames/>
  <calcPr fullCalcOnLoad="1"/>
</workbook>
</file>

<file path=xl/sharedStrings.xml><?xml version="1.0" encoding="utf-8"?>
<sst xmlns="http://schemas.openxmlformats.org/spreadsheetml/2006/main" count="299" uniqueCount="203">
  <si>
    <t>ROZPOČET STAVBY</t>
  </si>
  <si>
    <t xml:space="preserve">Děčín 31-Křešice, ul. Klicperova  úprava rozvodů sítě veřejného osvětlení  </t>
  </si>
  <si>
    <t>Stupeň projektové dokumentace: k územnímu řízení</t>
  </si>
  <si>
    <t>Celkový počet listů: 4</t>
  </si>
  <si>
    <t>KRYCÍ LIST ROZPOČTU</t>
  </si>
  <si>
    <t xml:space="preserve">Objekt : </t>
  </si>
  <si>
    <t xml:space="preserve">Název objektu : </t>
  </si>
  <si>
    <t xml:space="preserve">JKSO : </t>
  </si>
  <si>
    <t>Cenová úroveň:</t>
  </si>
  <si>
    <t>SO 01</t>
  </si>
  <si>
    <t>Výstavba VO</t>
  </si>
  <si>
    <t>2015/I</t>
  </si>
  <si>
    <t xml:space="preserve">Stavba : </t>
  </si>
  <si>
    <t xml:space="preserve">Název stavby : </t>
  </si>
  <si>
    <t xml:space="preserve">SKP : </t>
  </si>
  <si>
    <t>Účelová M.J:</t>
  </si>
  <si>
    <t>Projektant : Miroslav Dosedla</t>
  </si>
  <si>
    <t xml:space="preserve">Počet účel. měrných jednotek : </t>
  </si>
  <si>
    <t>Objednatel : Statutární město Děčín</t>
  </si>
  <si>
    <t xml:space="preserve">Náklady na měrnou jednotku : </t>
  </si>
  <si>
    <t>Počet listů : 3</t>
  </si>
  <si>
    <t xml:space="preserve">Zakázkové číslo : </t>
  </si>
  <si>
    <t>Zpracovatel projektu : Comwell s.r.o.</t>
  </si>
  <si>
    <t xml:space="preserve">Zhotovitel : </t>
  </si>
  <si>
    <t>Teplická 619/18a, 405 02 Děčín IV</t>
  </si>
  <si>
    <t>ROZPOČTOVÉ NÁKLADY</t>
  </si>
  <si>
    <t>Základní rozpočtové náklady (ZRN)</t>
  </si>
  <si>
    <t>Vedlejší rozpočtové náklady (VRN)</t>
  </si>
  <si>
    <t>Dodávka celkem</t>
  </si>
  <si>
    <t>Dopravní opatření [%]</t>
  </si>
  <si>
    <t>Montáž celkem</t>
  </si>
  <si>
    <t>Oborová přirážka [%]</t>
  </si>
  <si>
    <t>Z</t>
  </si>
  <si>
    <t>HSV celkem</t>
  </si>
  <si>
    <t>Doprava [%]</t>
  </si>
  <si>
    <t>R</t>
  </si>
  <si>
    <t>PSV celkem</t>
  </si>
  <si>
    <t>Mimostaveništní doprava [%]</t>
  </si>
  <si>
    <t>N</t>
  </si>
  <si>
    <t>Instalace</t>
  </si>
  <si>
    <t>Zařízení staveniště [%]</t>
  </si>
  <si>
    <t>:</t>
  </si>
  <si>
    <t>Montáže</t>
  </si>
  <si>
    <t>Provoz investora [%]</t>
  </si>
  <si>
    <t>ZRN celkem</t>
  </si>
  <si>
    <t>Kompletační činnost [%]</t>
  </si>
  <si>
    <t>II: technologie</t>
  </si>
  <si>
    <t>Ostatní náklady [%]</t>
  </si>
  <si>
    <t>VII: interiéry</t>
  </si>
  <si>
    <t>Skládkovné [%]</t>
  </si>
  <si>
    <t>ZRN+II+VII</t>
  </si>
  <si>
    <t>Revize</t>
  </si>
  <si>
    <t>ZRN+II+VII+VRN</t>
  </si>
  <si>
    <t>VRN celkem</t>
  </si>
  <si>
    <t>Vypracoval</t>
  </si>
  <si>
    <t>Za zhotovitele</t>
  </si>
  <si>
    <t>Za objednatele</t>
  </si>
  <si>
    <t>Jméno : Miroslav Dosedla</t>
  </si>
  <si>
    <t xml:space="preserve">Jméno : </t>
  </si>
  <si>
    <t>Datum : 26.08.2015</t>
  </si>
  <si>
    <t xml:space="preserve">Datum : </t>
  </si>
  <si>
    <t xml:space="preserve">Podpis : </t>
  </si>
  <si>
    <t>Základ pro DPH</t>
  </si>
  <si>
    <t>%  činí :</t>
  </si>
  <si>
    <t>Kč</t>
  </si>
  <si>
    <t>DPH</t>
  </si>
  <si>
    <t>CENA ZA OBJEKT CELKEM VČETNĚ DPH:</t>
  </si>
  <si>
    <t>Poznámky :</t>
  </si>
  <si>
    <t xml:space="preserve">Stavba :  - Děčín 31-Křešice, ul. Klicperova  úprava rozvodů sítě veřejného osvětlení  </t>
  </si>
  <si>
    <t>Cenová úroveň : 2015/I</t>
  </si>
  <si>
    <t>Objekt :  SO 01</t>
  </si>
  <si>
    <t>Datum zpracování : 26.08.2015</t>
  </si>
  <si>
    <t>REKAPITULACE ROZPOČTU</t>
  </si>
  <si>
    <t>Oddíl</t>
  </si>
  <si>
    <t>Název oddílu / řemeslného oboru</t>
  </si>
  <si>
    <t>CENA BEZ DPH</t>
  </si>
  <si>
    <t>Materiál</t>
  </si>
  <si>
    <t>Práce</t>
  </si>
  <si>
    <t>Celkem</t>
  </si>
  <si>
    <t>HSV:</t>
  </si>
  <si>
    <t>1</t>
  </si>
  <si>
    <t>Zemní práce</t>
  </si>
  <si>
    <t>3</t>
  </si>
  <si>
    <t>Svislé konstrukce</t>
  </si>
  <si>
    <t>5</t>
  </si>
  <si>
    <t>Komunikace</t>
  </si>
  <si>
    <t>63</t>
  </si>
  <si>
    <t>Podlahy</t>
  </si>
  <si>
    <t>HSV CELKEM</t>
  </si>
  <si>
    <t>PSV:</t>
  </si>
  <si>
    <t>785</t>
  </si>
  <si>
    <t>Tapetování</t>
  </si>
  <si>
    <t>PSV CELKEM</t>
  </si>
  <si>
    <t>MONTÁŽNÍ PRÁCE:</t>
  </si>
  <si>
    <t>M22</t>
  </si>
  <si>
    <t>Montáže slaboproud</t>
  </si>
  <si>
    <t>M43</t>
  </si>
  <si>
    <t>Montáže konstrukcí ocelových</t>
  </si>
  <si>
    <t>M46</t>
  </si>
  <si>
    <t>Zemní práce prováděné při externích montážích</t>
  </si>
  <si>
    <t>MONTÁŽNÍ PRÁCE CELKEM</t>
  </si>
  <si>
    <t>STAVEBNÍ ČÁST CELKEM</t>
  </si>
  <si>
    <t>TECHNOLOGIE:</t>
  </si>
  <si>
    <t>Dodávka technologického souboru</t>
  </si>
  <si>
    <t>TECHNOLOGIE CELKEM</t>
  </si>
  <si>
    <t>INTERIÉRY:</t>
  </si>
  <si>
    <t>Dodávka mobilního vybavení interiérů</t>
  </si>
  <si>
    <t>INTERIÉRY CELKEM</t>
  </si>
  <si>
    <t>Základní rozpočtové náklady stavebního objektu celkem (bez DPH):</t>
  </si>
  <si>
    <t>POLOŽKOVÝ ROZPOČET S VÝKAZEM VÝMĚR</t>
  </si>
  <si>
    <t>Poř.</t>
  </si>
  <si>
    <t>Kód položky</t>
  </si>
  <si>
    <t>Název položky</t>
  </si>
  <si>
    <t>M.J.</t>
  </si>
  <si>
    <t>Množství</t>
  </si>
  <si>
    <t>CENA</t>
  </si>
  <si>
    <t>čís.</t>
  </si>
  <si>
    <t>pol.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</si>
  <si>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</si>
  <si>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</si>
  <si>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</si>
  <si>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</si>
  <si>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</si>
  <si>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</si>
  <si>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</si>
  <si>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</si>
  <si>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</si>
  <si>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</si>
  <si>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</si>
  <si>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oddíl 1</t>
  </si>
  <si>
    <t>Zemní práce:</t>
  </si>
  <si>
    <t>ZEMNÍ PRÁCE  - OSTATNÍ - ÚPRAVA TERÉNU - JEDNOTKA = 60M</t>
  </si>
  <si>
    <t>jed.</t>
  </si>
  <si>
    <t>C-122201401-0</t>
  </si>
  <si>
    <t>VYKOP ZEMNIK TR 3 SUCHO DO 100M3 (50x120)</t>
  </si>
  <si>
    <t>M3</t>
  </si>
  <si>
    <t>VYKOP ZEMNIK TR 3 SUCHO DO 100M3 (35x70)</t>
  </si>
  <si>
    <t>ZEMNÍ PRÁCE CELKEM</t>
  </si>
  <si>
    <t>oddíl 3</t>
  </si>
  <si>
    <t>Svislé konstrukce:</t>
  </si>
  <si>
    <t>Y-330-6</t>
  </si>
  <si>
    <t>SLOUPY VENKOVNI K6</t>
  </si>
  <si>
    <t>KS</t>
  </si>
  <si>
    <t>H-34111080-1</t>
  </si>
  <si>
    <t>KABEL CU JADRO CYKY-J 4x16</t>
  </si>
  <si>
    <t>M</t>
  </si>
  <si>
    <t>POMOCNÝ MATERIÁL</t>
  </si>
  <si>
    <t>SVISLÉ KONSTRUKCE CELKEM</t>
  </si>
  <si>
    <t>oddíl 5</t>
  </si>
  <si>
    <t>Komunikace:</t>
  </si>
  <si>
    <t>O-57713-1</t>
  </si>
  <si>
    <t>BETON BEZ BEDNĚNÍ</t>
  </si>
  <si>
    <t>O-57713-0</t>
  </si>
  <si>
    <t>ASFALTOVY BETON TL 4CM</t>
  </si>
  <si>
    <t>M2</t>
  </si>
  <si>
    <t>KOMUNIKACE CELKEM</t>
  </si>
  <si>
    <t>oddíl 63</t>
  </si>
  <si>
    <t>Podlahy:</t>
  </si>
  <si>
    <t>C-631571008-0</t>
  </si>
  <si>
    <t>NASYP PODLAH LOZE 2CM PISEK PROSATY</t>
  </si>
  <si>
    <t>PODLAHY CELKEM</t>
  </si>
  <si>
    <t>oddíl 785</t>
  </si>
  <si>
    <t>Tapetování:</t>
  </si>
  <si>
    <t>H-28322192-1</t>
  </si>
  <si>
    <t>PASKA VYSTRAZNA FOLIE PLNA S 33CM</t>
  </si>
  <si>
    <t>NÁTĚR UZEMNĚNÍ</t>
  </si>
  <si>
    <t>H-35441120-1</t>
  </si>
  <si>
    <t>PASEK UZEMNOVACI 30x4 MM</t>
  </si>
  <si>
    <t>KG</t>
  </si>
  <si>
    <t>TAPETOVÁNÍ CELKEM</t>
  </si>
  <si>
    <t>oddíl M22</t>
  </si>
  <si>
    <t>Montáže slaboproud:</t>
  </si>
  <si>
    <t>MONTAZ VÝZBROJE STOŽÁRU</t>
  </si>
  <si>
    <t>H-34760245-1</t>
  </si>
  <si>
    <t>VYBOJKA 70W E27 SHC</t>
  </si>
  <si>
    <t>M-220960021-0</t>
  </si>
  <si>
    <t>MONTAZ SVORKOVNICE STOZAROVE</t>
  </si>
  <si>
    <t>H-28613322-1</t>
  </si>
  <si>
    <t>CHRANICKA PE KORUG 2PLAST OHEB D 63</t>
  </si>
  <si>
    <t>POJISTKA ZÁV. 6A</t>
  </si>
  <si>
    <t>M-220111761-0</t>
  </si>
  <si>
    <t>SVORKA UZEMNOVACI</t>
  </si>
  <si>
    <t>MONTÁŽE SLABOPROUD CELKEM</t>
  </si>
  <si>
    <t>oddíl M43</t>
  </si>
  <si>
    <t>Montáže konstrukcí ocelových:</t>
  </si>
  <si>
    <t>M-430241001-0</t>
  </si>
  <si>
    <t>MONT JER SLOUP VNEJ 6M DO 170KG/M</t>
  </si>
  <si>
    <t>S KS</t>
  </si>
  <si>
    <t>H-34844655-1</t>
  </si>
  <si>
    <t>SVITIDLO VENK SLOUP VYBOJ 4461702 SITECO ST 100</t>
  </si>
  <si>
    <t>MONTÁŽE KONSTRUKCÍ OCELOVÝCH CELKEM</t>
  </si>
  <si>
    <t>oddíl M46</t>
  </si>
  <si>
    <t>Zemní práce prováděné při externích montážích:</t>
  </si>
  <si>
    <t>M-460620006-0</t>
  </si>
  <si>
    <t>OSETI POVRCHU TRAVOU</t>
  </si>
  <si>
    <t>M-460050601-0</t>
  </si>
  <si>
    <t>JAMA STOZ VYKOP RUCNE ZEM2</t>
  </si>
  <si>
    <t>M-460120001-0</t>
  </si>
  <si>
    <t>ZAHOZ JAMY ZEM2</t>
  </si>
  <si>
    <t>M-460560153-0</t>
  </si>
  <si>
    <t>ZAHOZ RYHY S 35 CM HL 70 CM ZEM TR3</t>
  </si>
  <si>
    <t>ZEMNÍ PRÁCE PŘI EXTERNÍCH MONTÁŽÍCH CELKEM</t>
  </si>
  <si>
    <t>Základní rozpočtové náklady stavebního objektu celkem (bez DPH)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</si>
</sst>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"/>
    <numFmt numFmtId="168" formatCode="#,##0.00"/>
  </numFmts>
  <fonts count="1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" fillId="0" borderId="6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3" xfId="0" applyFont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165" fontId="0" fillId="0" borderId="5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3" xfId="0" applyNumberFormat="1" applyBorder="1" applyAlignment="1">
      <alignment horizontal="right"/>
    </xf>
    <xf numFmtId="164" fontId="0" fillId="0" borderId="6" xfId="0" applyFont="1" applyBorder="1" applyAlignment="1">
      <alignment/>
    </xf>
    <xf numFmtId="164" fontId="4" fillId="0" borderId="11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6" fontId="0" fillId="0" borderId="5" xfId="0" applyNumberFormat="1" applyBorder="1" applyAlignment="1">
      <alignment horizontal="right" vertical="top"/>
    </xf>
    <xf numFmtId="164" fontId="0" fillId="0" borderId="5" xfId="0" applyFont="1" applyBorder="1" applyAlignment="1">
      <alignment/>
    </xf>
    <xf numFmtId="164" fontId="0" fillId="0" borderId="5" xfId="0" applyBorder="1" applyAlignment="1">
      <alignment horizontal="right" vertical="top"/>
    </xf>
    <xf numFmtId="166" fontId="0" fillId="0" borderId="3" xfId="0" applyNumberFormat="1" applyBorder="1" applyAlignment="1">
      <alignment horizontal="right" vertical="top"/>
    </xf>
    <xf numFmtId="164" fontId="0" fillId="0" borderId="3" xfId="0" applyBorder="1" applyAlignment="1">
      <alignment horizontal="right" vertical="top"/>
    </xf>
    <xf numFmtId="164" fontId="0" fillId="0" borderId="11" xfId="0" applyFont="1" applyBorder="1" applyAlignment="1">
      <alignment/>
    </xf>
    <xf numFmtId="166" fontId="5" fillId="0" borderId="13" xfId="0" applyNumberFormat="1" applyFont="1" applyBorder="1" applyAlignment="1">
      <alignment horizontal="right" vertical="top"/>
    </xf>
    <xf numFmtId="164" fontId="0" fillId="0" borderId="14" xfId="0" applyFont="1" applyBorder="1" applyAlignment="1">
      <alignment/>
    </xf>
    <xf numFmtId="164" fontId="0" fillId="0" borderId="13" xfId="0" applyBorder="1" applyAlignment="1">
      <alignment horizontal="right" vertical="top"/>
    </xf>
    <xf numFmtId="166" fontId="0" fillId="0" borderId="13" xfId="0" applyNumberFormat="1" applyBorder="1" applyAlignment="1">
      <alignment horizontal="right" vertical="top"/>
    </xf>
    <xf numFmtId="164" fontId="5" fillId="0" borderId="12" xfId="0" applyFont="1" applyBorder="1" applyAlignment="1">
      <alignment/>
    </xf>
    <xf numFmtId="164" fontId="5" fillId="0" borderId="9" xfId="0" applyFont="1" applyBorder="1" applyAlignment="1">
      <alignment/>
    </xf>
    <xf numFmtId="165" fontId="0" fillId="0" borderId="6" xfId="0" applyNumberFormat="1" applyBorder="1" applyAlignment="1">
      <alignment/>
    </xf>
    <xf numFmtId="164" fontId="0" fillId="0" borderId="12" xfId="0" applyBorder="1" applyAlignment="1">
      <alignment vertical="top"/>
    </xf>
    <xf numFmtId="164" fontId="0" fillId="0" borderId="9" xfId="0" applyFont="1" applyBorder="1" applyAlignment="1">
      <alignment vertical="top"/>
    </xf>
    <xf numFmtId="167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4" fontId="6" fillId="2" borderId="15" xfId="0" applyFont="1" applyFill="1" applyBorder="1" applyAlignment="1">
      <alignment horizontal="left" vertical="center"/>
    </xf>
    <xf numFmtId="166" fontId="6" fillId="2" borderId="14" xfId="0" applyNumberFormat="1" applyFont="1" applyFill="1" applyBorder="1" applyAlignment="1">
      <alignment horizontal="right" vertical="center"/>
    </xf>
    <xf numFmtId="164" fontId="6" fillId="2" borderId="13" xfId="0" applyFont="1" applyFill="1" applyBorder="1" applyAlignment="1">
      <alignment horizontal="left" vertical="center"/>
    </xf>
    <xf numFmtId="164" fontId="0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9" fillId="0" borderId="15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7" fillId="0" borderId="15" xfId="0" applyFont="1" applyBorder="1" applyAlignment="1">
      <alignment/>
    </xf>
    <xf numFmtId="164" fontId="10" fillId="0" borderId="15" xfId="0" applyFont="1" applyBorder="1" applyAlignment="1">
      <alignment horizontal="left" vertical="center"/>
    </xf>
    <xf numFmtId="164" fontId="7" fillId="0" borderId="11" xfId="0" applyFont="1" applyBorder="1" applyAlignment="1">
      <alignment/>
    </xf>
    <xf numFmtId="164" fontId="7" fillId="0" borderId="0" xfId="0" applyFont="1" applyAlignment="1">
      <alignment/>
    </xf>
    <xf numFmtId="164" fontId="10" fillId="0" borderId="4" xfId="0" applyFont="1" applyBorder="1" applyAlignment="1">
      <alignment horizontal="right" vertical="center"/>
    </xf>
    <xf numFmtId="164" fontId="10" fillId="0" borderId="4" xfId="0" applyFont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166" fontId="10" fillId="0" borderId="6" xfId="0" applyNumberFormat="1" applyFont="1" applyBorder="1" applyAlignment="1">
      <alignment vertical="center"/>
    </xf>
    <xf numFmtId="164" fontId="10" fillId="2" borderId="15" xfId="0" applyFont="1" applyFill="1" applyBorder="1" applyAlignment="1">
      <alignment horizontal="right" vertical="center"/>
    </xf>
    <xf numFmtId="164" fontId="10" fillId="2" borderId="15" xfId="0" applyFont="1" applyFill="1" applyBorder="1" applyAlignment="1">
      <alignment horizontal="left" vertical="center"/>
    </xf>
    <xf numFmtId="166" fontId="10" fillId="2" borderId="15" xfId="0" applyNumberFormat="1" applyFont="1" applyFill="1" applyBorder="1" applyAlignment="1">
      <alignment vertical="center"/>
    </xf>
    <xf numFmtId="166" fontId="10" fillId="2" borderId="11" xfId="0" applyNumberFormat="1" applyFont="1" applyFill="1" applyBorder="1" applyAlignment="1">
      <alignment vertical="center"/>
    </xf>
    <xf numFmtId="164" fontId="7" fillId="2" borderId="15" xfId="0" applyFont="1" applyFill="1" applyBorder="1" applyAlignment="1">
      <alignment/>
    </xf>
    <xf numFmtId="166" fontId="7" fillId="0" borderId="4" xfId="0" applyNumberFormat="1" applyFont="1" applyBorder="1" applyAlignment="1">
      <alignment horizontal="right" vertical="center"/>
    </xf>
    <xf numFmtId="164" fontId="0" fillId="2" borderId="11" xfId="0" applyFill="1" applyBorder="1" applyAlignment="1">
      <alignment/>
    </xf>
    <xf numFmtId="164" fontId="10" fillId="2" borderId="14" xfId="0" applyFont="1" applyFill="1" applyBorder="1" applyAlignment="1">
      <alignment vertical="center"/>
    </xf>
    <xf numFmtId="164" fontId="0" fillId="2" borderId="14" xfId="0" applyFill="1" applyBorder="1" applyAlignment="1">
      <alignment/>
    </xf>
    <xf numFmtId="164" fontId="9" fillId="0" borderId="16" xfId="0" applyFont="1" applyBorder="1" applyAlignment="1">
      <alignment horizontal="center"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/>
    </xf>
    <xf numFmtId="164" fontId="9" fillId="0" borderId="19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20" xfId="0" applyFont="1" applyBorder="1" applyAlignment="1">
      <alignment horizontal="center"/>
    </xf>
    <xf numFmtId="164" fontId="9" fillId="0" borderId="2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22" xfId="0" applyFont="1" applyBorder="1" applyAlignment="1">
      <alignment horizontal="center"/>
    </xf>
    <xf numFmtId="164" fontId="9" fillId="2" borderId="23" xfId="0" applyFont="1" applyFill="1" applyBorder="1" applyAlignment="1">
      <alignment horizontal="center"/>
    </xf>
    <xf numFmtId="164" fontId="9" fillId="2" borderId="24" xfId="0" applyFont="1" applyFill="1" applyBorder="1" applyAlignment="1">
      <alignment horizontal="center"/>
    </xf>
    <xf numFmtId="164" fontId="9" fillId="2" borderId="25" xfId="0" applyFont="1" applyFill="1" applyBorder="1" applyAlignment="1">
      <alignment horizontal="center"/>
    </xf>
    <xf numFmtId="164" fontId="9" fillId="2" borderId="26" xfId="0" applyFont="1" applyFill="1" applyBorder="1" applyAlignment="1">
      <alignment horizontal="center"/>
    </xf>
    <xf numFmtId="164" fontId="9" fillId="2" borderId="27" xfId="0" applyFont="1" applyFill="1" applyBorder="1" applyAlignment="1">
      <alignment horizontal="center"/>
    </xf>
    <xf numFmtId="164" fontId="10" fillId="0" borderId="4" xfId="0" applyFont="1" applyBorder="1" applyAlignment="1">
      <alignment/>
    </xf>
    <xf numFmtId="164" fontId="10" fillId="0" borderId="4" xfId="0" applyFont="1" applyBorder="1" applyAlignment="1">
      <alignment vertical="center"/>
    </xf>
    <xf numFmtId="164" fontId="10" fillId="0" borderId="28" xfId="0" applyFont="1" applyBorder="1" applyAlignment="1">
      <alignment/>
    </xf>
    <xf numFmtId="164" fontId="10" fillId="0" borderId="5" xfId="0" applyFont="1" applyBorder="1" applyAlignment="1">
      <alignment/>
    </xf>
    <xf numFmtId="164" fontId="10" fillId="0" borderId="29" xfId="0" applyFont="1" applyBorder="1" applyAlignment="1">
      <alignment/>
    </xf>
    <xf numFmtId="164" fontId="10" fillId="0" borderId="0" xfId="0" applyFont="1" applyAlignment="1">
      <alignment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right" vertical="center"/>
    </xf>
    <xf numFmtId="164" fontId="10" fillId="0" borderId="1" xfId="0" applyFont="1" applyBorder="1" applyAlignment="1">
      <alignment horizontal="left" vertical="center"/>
    </xf>
    <xf numFmtId="164" fontId="10" fillId="0" borderId="21" xfId="0" applyFont="1" applyBorder="1" applyAlignment="1">
      <alignment/>
    </xf>
    <xf numFmtId="164" fontId="10" fillId="0" borderId="3" xfId="0" applyFont="1" applyBorder="1" applyAlignment="1">
      <alignment/>
    </xf>
    <xf numFmtId="164" fontId="10" fillId="0" borderId="30" xfId="0" applyFont="1" applyBorder="1" applyAlignment="1">
      <alignment/>
    </xf>
    <xf numFmtId="164" fontId="9" fillId="0" borderId="4" xfId="0" applyFont="1" applyBorder="1" applyAlignment="1">
      <alignment horizontal="right" vertical="center"/>
    </xf>
    <xf numFmtId="164" fontId="9" fillId="0" borderId="4" xfId="0" applyFont="1" applyBorder="1" applyAlignment="1">
      <alignment horizontal="left" vertical="center"/>
    </xf>
    <xf numFmtId="164" fontId="11" fillId="0" borderId="4" xfId="0" applyFont="1" applyBorder="1" applyAlignment="1">
      <alignment horizontal="center" vertical="center"/>
    </xf>
    <xf numFmtId="167" fontId="9" fillId="0" borderId="4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/>
    </xf>
    <xf numFmtId="167" fontId="9" fillId="0" borderId="31" xfId="0" applyNumberFormat="1" applyFont="1" applyBorder="1" applyAlignment="1">
      <alignment vertical="center"/>
    </xf>
    <xf numFmtId="167" fontId="9" fillId="0" borderId="32" xfId="0" applyNumberFormat="1" applyFont="1" applyBorder="1" applyAlignment="1">
      <alignment vertical="center"/>
    </xf>
    <xf numFmtId="164" fontId="10" fillId="2" borderId="7" xfId="0" applyFont="1" applyFill="1" applyBorder="1" applyAlignment="1">
      <alignment/>
    </xf>
    <xf numFmtId="164" fontId="10" fillId="2" borderId="7" xfId="0" applyFont="1" applyFill="1" applyBorder="1" applyAlignment="1">
      <alignment horizontal="right" vertical="center"/>
    </xf>
    <xf numFmtId="164" fontId="10" fillId="2" borderId="7" xfId="0" applyFont="1" applyFill="1" applyBorder="1" applyAlignment="1">
      <alignment horizontal="left" vertical="center"/>
    </xf>
    <xf numFmtId="164" fontId="10" fillId="2" borderId="33" xfId="0" applyFont="1" applyFill="1" applyBorder="1" applyAlignment="1">
      <alignment/>
    </xf>
    <xf numFmtId="167" fontId="10" fillId="2" borderId="9" xfId="0" applyNumberFormat="1" applyFont="1" applyFill="1" applyBorder="1" applyAlignment="1">
      <alignment/>
    </xf>
    <xf numFmtId="164" fontId="10" fillId="2" borderId="34" xfId="0" applyFont="1" applyFill="1" applyBorder="1" applyAlignment="1">
      <alignment/>
    </xf>
    <xf numFmtId="166" fontId="9" fillId="0" borderId="4" xfId="0" applyNumberFormat="1" applyFont="1" applyBorder="1" applyAlignment="1">
      <alignment vertical="center"/>
    </xf>
    <xf numFmtId="168" fontId="9" fillId="0" borderId="4" xfId="0" applyNumberFormat="1" applyFont="1" applyBorder="1" applyAlignment="1">
      <alignment vertical="center"/>
    </xf>
    <xf numFmtId="164" fontId="0" fillId="2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I55" sqref="I55"/>
    </sheetView>
  </sheetViews>
  <sheetFormatPr defaultColWidth="12.57421875" defaultRowHeight="12.75"/>
  <cols>
    <col min="1" max="2" width="12.57421875" style="0" customWidth="1"/>
    <col min="3" max="3" width="10.7109375" style="0" customWidth="1"/>
    <col min="4" max="9" width="12.57421875" style="0" customWidth="1"/>
    <col min="10" max="16384" width="11.57421875" style="0" customWidth="1"/>
  </cols>
  <sheetData>
    <row r="1" spans="1:9" ht="11.25" customHeight="1">
      <c r="A1" s="1"/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4"/>
      <c r="I2" s="5"/>
    </row>
    <row r="3" spans="1:9" ht="11.25" customHeight="1">
      <c r="A3" s="4"/>
      <c r="I3" s="5"/>
    </row>
    <row r="4" spans="1:9" ht="11.25" customHeight="1">
      <c r="A4" s="4"/>
      <c r="I4" s="5"/>
    </row>
    <row r="5" spans="1:9" ht="11.25" customHeight="1">
      <c r="A5" s="4"/>
      <c r="I5" s="5"/>
    </row>
    <row r="6" spans="1:9" ht="45" customHeight="1">
      <c r="A6" s="6" t="s">
        <v>0</v>
      </c>
      <c r="B6" s="6"/>
      <c r="C6" s="6"/>
      <c r="D6" s="6"/>
      <c r="E6" s="6"/>
      <c r="F6" s="6"/>
      <c r="G6" s="6"/>
      <c r="H6" s="6"/>
      <c r="I6" s="6"/>
    </row>
    <row r="7" spans="1:9" ht="11.25" customHeight="1">
      <c r="A7" s="4"/>
      <c r="I7" s="5"/>
    </row>
    <row r="8" spans="1:9" ht="45" customHeight="1">
      <c r="A8" s="7" t="s">
        <v>1</v>
      </c>
      <c r="B8" s="7"/>
      <c r="C8" s="7"/>
      <c r="D8" s="7"/>
      <c r="E8" s="7"/>
      <c r="F8" s="7"/>
      <c r="G8" s="7"/>
      <c r="H8" s="7"/>
      <c r="I8" s="7"/>
    </row>
    <row r="9" spans="1:9" ht="11.25" customHeight="1">
      <c r="A9" s="4"/>
      <c r="I9" s="5"/>
    </row>
    <row r="10" spans="1:9" ht="11.25" customHeight="1">
      <c r="A10" s="4"/>
      <c r="I10" s="5"/>
    </row>
    <row r="11" spans="1:9" ht="11.25" customHeight="1">
      <c r="A11" s="4"/>
      <c r="I11" s="5"/>
    </row>
    <row r="12" spans="1:9" ht="11.25" customHeight="1">
      <c r="A12" s="4"/>
      <c r="I12" s="5"/>
    </row>
    <row r="13" spans="1:9" ht="11.25" customHeight="1">
      <c r="A13" s="4"/>
      <c r="I13" s="5"/>
    </row>
    <row r="14" spans="1:9" ht="11.25" customHeight="1">
      <c r="A14" s="4"/>
      <c r="I14" s="5"/>
    </row>
    <row r="15" spans="1:9" ht="11.25" customHeight="1">
      <c r="A15" s="4"/>
      <c r="I15" s="5"/>
    </row>
    <row r="16" spans="1:9" ht="11.25" customHeight="1">
      <c r="A16" s="4"/>
      <c r="I16" s="5"/>
    </row>
    <row r="17" spans="1:9" ht="11.25" customHeight="1">
      <c r="A17" s="4"/>
      <c r="I17" s="5"/>
    </row>
    <row r="18" spans="1:9" ht="11.25" customHeight="1">
      <c r="A18" s="4"/>
      <c r="I18" s="5"/>
    </row>
    <row r="19" spans="1:9" ht="11.25" customHeight="1">
      <c r="A19" s="4"/>
      <c r="I19" s="5"/>
    </row>
    <row r="20" spans="1:9" ht="11.25" customHeight="1">
      <c r="A20" s="4"/>
      <c r="I20" s="5"/>
    </row>
    <row r="21" spans="1:9" ht="11.25" customHeight="1">
      <c r="A21" s="4"/>
      <c r="I21" s="5"/>
    </row>
    <row r="22" spans="1:9" ht="11.25" customHeight="1">
      <c r="A22" s="4"/>
      <c r="I22" s="5"/>
    </row>
    <row r="23" spans="1:9" ht="11.25" customHeight="1">
      <c r="A23" s="4"/>
      <c r="I23" s="5"/>
    </row>
    <row r="24" spans="1:9" ht="11.25" customHeight="1">
      <c r="A24" s="4"/>
      <c r="I24" s="5"/>
    </row>
    <row r="25" spans="1:9" ht="11.25" customHeight="1">
      <c r="A25" s="4"/>
      <c r="I25" s="5"/>
    </row>
    <row r="26" spans="1:9" ht="11.25" customHeight="1">
      <c r="A26" s="4"/>
      <c r="I26" s="5"/>
    </row>
    <row r="27" spans="1:9" ht="11.25" customHeight="1">
      <c r="A27" s="4"/>
      <c r="I27" s="5"/>
    </row>
    <row r="28" spans="1:9" ht="11.25" customHeight="1">
      <c r="A28" s="4"/>
      <c r="I28" s="5"/>
    </row>
    <row r="29" spans="1:9" ht="11.25" customHeight="1">
      <c r="A29" s="4"/>
      <c r="I29" s="5"/>
    </row>
    <row r="30" spans="1:9" ht="11.25" customHeight="1">
      <c r="A30" s="8" t="s">
        <v>2</v>
      </c>
      <c r="B30" s="8"/>
      <c r="C30" s="8"/>
      <c r="D30" s="8"/>
      <c r="E30" s="8"/>
      <c r="F30" s="8"/>
      <c r="G30" s="8"/>
      <c r="H30" s="8"/>
      <c r="I30" s="8"/>
    </row>
    <row r="31" spans="1:9" ht="11.25" customHeight="1">
      <c r="A31" s="4"/>
      <c r="I31" s="5"/>
    </row>
    <row r="32" spans="1:9" ht="11.2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11.25" customHeight="1">
      <c r="A33" s="4"/>
      <c r="I33" s="5"/>
    </row>
    <row r="34" spans="1:9" ht="11.25" customHeight="1">
      <c r="A34" s="4"/>
      <c r="I34" s="5"/>
    </row>
    <row r="35" spans="1:9" ht="11.25" customHeight="1">
      <c r="A35" s="4"/>
      <c r="I35" s="5"/>
    </row>
    <row r="36" spans="1:9" ht="11.25" customHeight="1">
      <c r="A36" s="4"/>
      <c r="I36" s="5"/>
    </row>
    <row r="37" spans="1:9" ht="11.25" customHeight="1">
      <c r="A37" s="4"/>
      <c r="I37" s="5"/>
    </row>
    <row r="38" spans="1:9" ht="11.25" customHeight="1">
      <c r="A38" s="4"/>
      <c r="I38" s="5"/>
    </row>
    <row r="39" spans="1:9" ht="11.25" customHeight="1">
      <c r="A39" s="4"/>
      <c r="I39" s="5"/>
    </row>
    <row r="40" spans="1:9" ht="11.25" customHeight="1">
      <c r="A40" s="4"/>
      <c r="I40" s="5"/>
    </row>
    <row r="41" spans="1:9" ht="11.25" customHeight="1">
      <c r="A41" s="4"/>
      <c r="I41" s="5"/>
    </row>
    <row r="42" spans="1:9" ht="11.25" customHeight="1">
      <c r="A42" s="4"/>
      <c r="I42" s="5"/>
    </row>
    <row r="43" spans="1:9" ht="11.25" customHeight="1">
      <c r="A43" s="4"/>
      <c r="I43" s="5"/>
    </row>
    <row r="44" spans="1:9" ht="11.25" customHeight="1">
      <c r="A44" s="4"/>
      <c r="I44" s="5"/>
    </row>
    <row r="45" spans="1:9" ht="11.25" customHeight="1">
      <c r="A45" s="8" t="s">
        <v>3</v>
      </c>
      <c r="B45" s="8"/>
      <c r="C45" s="8"/>
      <c r="D45" s="8"/>
      <c r="E45" s="8"/>
      <c r="F45" s="8"/>
      <c r="G45" s="8"/>
      <c r="H45" s="8"/>
      <c r="I45" s="8"/>
    </row>
    <row r="46" spans="1:9" ht="11.25" customHeight="1">
      <c r="A46" s="4"/>
      <c r="I46" s="5"/>
    </row>
    <row r="47" spans="1:9" ht="11.25" customHeight="1">
      <c r="A47" s="4"/>
      <c r="I47" s="5"/>
    </row>
    <row r="48" spans="1:9" ht="11.25" customHeight="1">
      <c r="A48" s="4"/>
      <c r="I48" s="5"/>
    </row>
    <row r="49" spans="1:9" ht="11.25" customHeight="1">
      <c r="A49" s="4"/>
      <c r="I49" s="5"/>
    </row>
    <row r="50" spans="1:9" ht="11.25" customHeight="1">
      <c r="A50" s="10"/>
      <c r="B50" s="11"/>
      <c r="C50" s="11"/>
      <c r="D50" s="11"/>
      <c r="E50" s="11"/>
      <c r="F50" s="11"/>
      <c r="G50" s="11"/>
      <c r="H50" s="11"/>
      <c r="I50" s="12"/>
    </row>
  </sheetData>
  <sheetProtection selectLockedCells="1" selectUnlockedCells="1"/>
  <mergeCells count="5">
    <mergeCell ref="A6:I6"/>
    <mergeCell ref="A8:I8"/>
    <mergeCell ref="A30:I30"/>
    <mergeCell ref="A32:I32"/>
    <mergeCell ref="A45:I45"/>
  </mergeCells>
  <printOptions/>
  <pageMargins left="0.7083333333333334" right="0.7083333333333334" top="0.7875" bottom="0.7875" header="0.31527777777777777" footer="0.31527777777777777"/>
  <pageSetup firstPageNumber="1" useFirstPageNumber="1"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7">
      <selection activeCell="G23" sqref="G23"/>
    </sheetView>
  </sheetViews>
  <sheetFormatPr defaultColWidth="12.5742187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2.28125" style="0" customWidth="1"/>
    <col min="5" max="5" width="13.57421875" style="0" customWidth="1"/>
    <col min="6" max="6" width="13.28125" style="0" customWidth="1"/>
    <col min="7" max="7" width="13.421875" style="0" customWidth="1"/>
    <col min="8" max="16384" width="11.57421875" style="0" customWidth="1"/>
  </cols>
  <sheetData>
    <row r="1" spans="1:7" ht="26.25" customHeight="1">
      <c r="A1" s="13" t="s">
        <v>4</v>
      </c>
      <c r="B1" s="13"/>
      <c r="C1" s="13"/>
      <c r="D1" s="13"/>
      <c r="E1" s="13"/>
      <c r="F1" s="13"/>
      <c r="G1" s="13"/>
    </row>
    <row r="2" spans="1:7" ht="12" customHeight="1">
      <c r="A2" s="14" t="s">
        <v>5</v>
      </c>
      <c r="B2" s="14"/>
      <c r="C2" s="15" t="s">
        <v>6</v>
      </c>
      <c r="D2" s="15"/>
      <c r="E2" s="15"/>
      <c r="F2" s="15" t="s">
        <v>7</v>
      </c>
      <c r="G2" s="15" t="s">
        <v>8</v>
      </c>
    </row>
    <row r="3" spans="1:7" ht="12" customHeight="1">
      <c r="A3" s="16" t="s">
        <v>9</v>
      </c>
      <c r="B3" s="16"/>
      <c r="C3" s="17" t="s">
        <v>10</v>
      </c>
      <c r="D3" s="17"/>
      <c r="E3" s="17"/>
      <c r="F3" s="18"/>
      <c r="G3" s="19" t="s">
        <v>11</v>
      </c>
    </row>
    <row r="4" spans="1:7" ht="12" customHeight="1">
      <c r="A4" s="14" t="s">
        <v>12</v>
      </c>
      <c r="B4" s="14"/>
      <c r="C4" s="15" t="s">
        <v>13</v>
      </c>
      <c r="D4" s="15"/>
      <c r="E4" s="15"/>
      <c r="F4" s="3" t="s">
        <v>14</v>
      </c>
      <c r="G4" s="20" t="s">
        <v>15</v>
      </c>
    </row>
    <row r="5" spans="1:7" ht="12" customHeight="1">
      <c r="A5" s="16"/>
      <c r="B5" s="16"/>
      <c r="C5" s="17" t="s">
        <v>1</v>
      </c>
      <c r="D5" s="17"/>
      <c r="E5" s="17"/>
      <c r="F5" s="18"/>
      <c r="G5" s="19"/>
    </row>
    <row r="6" spans="1:7" ht="12.75">
      <c r="A6" s="14" t="s">
        <v>16</v>
      </c>
      <c r="B6" s="14"/>
      <c r="C6" s="14"/>
      <c r="D6" s="14"/>
      <c r="E6" s="21" t="s">
        <v>17</v>
      </c>
      <c r="F6" s="21"/>
      <c r="G6" s="3"/>
    </row>
    <row r="7" spans="1:7" ht="12.75">
      <c r="A7" s="14" t="s">
        <v>18</v>
      </c>
      <c r="B7" s="14"/>
      <c r="C7" s="14"/>
      <c r="D7" s="14"/>
      <c r="E7" s="21" t="s">
        <v>19</v>
      </c>
      <c r="F7" s="21"/>
      <c r="G7" s="22">
        <f>IF(G6=0,"",C23/G6)</f>
      </c>
    </row>
    <row r="8" spans="1:7" ht="12.75">
      <c r="A8" s="23" t="s">
        <v>20</v>
      </c>
      <c r="B8" s="23"/>
      <c r="C8" s="23"/>
      <c r="D8" s="23"/>
      <c r="E8" s="2" t="s">
        <v>21</v>
      </c>
      <c r="F8" s="2"/>
      <c r="G8" s="24"/>
    </row>
    <row r="9" spans="1:7" ht="12.75">
      <c r="A9" s="14" t="s">
        <v>22</v>
      </c>
      <c r="B9" s="14"/>
      <c r="C9" s="14"/>
      <c r="D9" s="14"/>
      <c r="E9" s="15" t="s">
        <v>23</v>
      </c>
      <c r="F9" s="15"/>
      <c r="G9" s="15"/>
    </row>
    <row r="10" spans="1:7" ht="12" customHeight="1">
      <c r="A10" s="25" t="s">
        <v>24</v>
      </c>
      <c r="B10" s="25"/>
      <c r="C10" s="25"/>
      <c r="D10" s="25"/>
      <c r="E10" s="5"/>
      <c r="F10" s="5"/>
      <c r="G10" s="5"/>
    </row>
    <row r="11" spans="1:7" ht="26.25" customHeight="1">
      <c r="A11" s="26" t="s">
        <v>25</v>
      </c>
      <c r="B11" s="26"/>
      <c r="C11" s="26"/>
      <c r="D11" s="26"/>
      <c r="E11" s="26"/>
      <c r="F11" s="26"/>
      <c r="G11" s="26"/>
    </row>
    <row r="12" spans="1:7" ht="15.75" customHeight="1">
      <c r="A12" s="27" t="s">
        <v>26</v>
      </c>
      <c r="B12" s="27"/>
      <c r="C12" s="27"/>
      <c r="D12" s="28" t="s">
        <v>27</v>
      </c>
      <c r="E12" s="28"/>
      <c r="F12" s="28"/>
      <c r="G12" s="28"/>
    </row>
    <row r="13" spans="1:7" ht="12" customHeight="1">
      <c r="A13" s="29"/>
      <c r="B13" s="5" t="s">
        <v>28</v>
      </c>
      <c r="C13" s="30"/>
      <c r="D13" s="31" t="s">
        <v>29</v>
      </c>
      <c r="E13" s="31"/>
      <c r="F13" s="32">
        <v>11.45</v>
      </c>
      <c r="G13" s="30">
        <f>C22*F13/100</f>
        <v>0</v>
      </c>
    </row>
    <row r="14" spans="1:7" ht="12" customHeight="1">
      <c r="A14" s="29"/>
      <c r="B14" s="3" t="s">
        <v>30</v>
      </c>
      <c r="C14" s="33"/>
      <c r="D14" s="15" t="s">
        <v>31</v>
      </c>
      <c r="E14" s="15"/>
      <c r="F14" s="34">
        <v>0</v>
      </c>
      <c r="G14" s="33">
        <f>C22*F14/100</f>
        <v>0</v>
      </c>
    </row>
    <row r="15" spans="1:7" ht="12" customHeight="1">
      <c r="A15" s="14" t="s">
        <v>32</v>
      </c>
      <c r="B15" s="3" t="s">
        <v>33</v>
      </c>
      <c r="C15" s="33">
        <f>REKAPITULACE!E13</f>
        <v>0</v>
      </c>
      <c r="D15" s="15" t="s">
        <v>34</v>
      </c>
      <c r="E15" s="15"/>
      <c r="F15" s="34">
        <v>4.58</v>
      </c>
      <c r="G15" s="33">
        <f>C22*F15/100</f>
        <v>0</v>
      </c>
    </row>
    <row r="16" spans="1:7" ht="12" customHeight="1">
      <c r="A16" s="14" t="s">
        <v>35</v>
      </c>
      <c r="B16" s="3" t="s">
        <v>36</v>
      </c>
      <c r="C16" s="33">
        <f>REKAPITULACE!E17</f>
        <v>0</v>
      </c>
      <c r="D16" s="15" t="s">
        <v>37</v>
      </c>
      <c r="E16" s="15"/>
      <c r="F16" s="34">
        <v>1.5</v>
      </c>
      <c r="G16" s="33">
        <f>C22*F16/100</f>
        <v>0</v>
      </c>
    </row>
    <row r="17" spans="1:7" ht="12" customHeight="1">
      <c r="A17" s="14" t="s">
        <v>38</v>
      </c>
      <c r="B17" s="3" t="s">
        <v>39</v>
      </c>
      <c r="C17" s="33">
        <v>0</v>
      </c>
      <c r="D17" s="15" t="s">
        <v>40</v>
      </c>
      <c r="E17" s="15"/>
      <c r="F17" s="34">
        <v>2</v>
      </c>
      <c r="G17" s="33">
        <f>C22*F17/100</f>
        <v>0</v>
      </c>
    </row>
    <row r="18" spans="1:7" ht="12" customHeight="1">
      <c r="A18" s="14" t="s">
        <v>41</v>
      </c>
      <c r="B18" s="3" t="s">
        <v>42</v>
      </c>
      <c r="C18" s="33">
        <f>REKAPITULACE!E23</f>
        <v>0</v>
      </c>
      <c r="D18" s="15" t="s">
        <v>43</v>
      </c>
      <c r="E18" s="15"/>
      <c r="F18" s="34">
        <v>0</v>
      </c>
      <c r="G18" s="33">
        <f>C22*F18/100</f>
        <v>0</v>
      </c>
    </row>
    <row r="19" spans="1:7" ht="12" customHeight="1">
      <c r="A19" s="14" t="s">
        <v>44</v>
      </c>
      <c r="B19" s="14"/>
      <c r="C19" s="33">
        <f>SUM(C15:C18)</f>
        <v>0</v>
      </c>
      <c r="D19" s="15" t="s">
        <v>45</v>
      </c>
      <c r="E19" s="15"/>
      <c r="F19" s="34">
        <v>0</v>
      </c>
      <c r="G19" s="33">
        <f>C22*F19/100</f>
        <v>0</v>
      </c>
    </row>
    <row r="20" spans="1:7" ht="12" customHeight="1">
      <c r="A20" s="14" t="s">
        <v>46</v>
      </c>
      <c r="B20" s="14"/>
      <c r="C20" s="33">
        <f>REKAPITULACE!E29</f>
        <v>0</v>
      </c>
      <c r="D20" s="15" t="s">
        <v>47</v>
      </c>
      <c r="E20" s="15"/>
      <c r="F20" s="34">
        <v>5.27</v>
      </c>
      <c r="G20" s="33">
        <f>C22*F20/100</f>
        <v>0</v>
      </c>
    </row>
    <row r="21" spans="1:7" ht="12" customHeight="1">
      <c r="A21" s="14" t="s">
        <v>48</v>
      </c>
      <c r="B21" s="14"/>
      <c r="C21" s="33">
        <f>REKAPITULACE!E33</f>
        <v>0</v>
      </c>
      <c r="D21" s="15" t="s">
        <v>49</v>
      </c>
      <c r="E21" s="15"/>
      <c r="F21" s="34">
        <v>5.72</v>
      </c>
      <c r="G21" s="33">
        <f>C22*F21/100</f>
        <v>0</v>
      </c>
    </row>
    <row r="22" spans="1:7" ht="12" customHeight="1">
      <c r="A22" s="14" t="s">
        <v>50</v>
      </c>
      <c r="B22" s="14"/>
      <c r="C22" s="33">
        <f>SUM(C19:C21)</f>
        <v>0</v>
      </c>
      <c r="D22" s="15" t="s">
        <v>51</v>
      </c>
      <c r="E22" s="15"/>
      <c r="F22" s="34"/>
      <c r="G22" s="33">
        <v>0</v>
      </c>
    </row>
    <row r="23" spans="1:7" ht="12" customHeight="1">
      <c r="A23" s="35" t="s">
        <v>52</v>
      </c>
      <c r="B23" s="35"/>
      <c r="C23" s="36">
        <f>C22+G23</f>
        <v>0</v>
      </c>
      <c r="D23" s="37" t="s">
        <v>53</v>
      </c>
      <c r="E23" s="37"/>
      <c r="F23" s="38"/>
      <c r="G23" s="39">
        <f>SUM(G13:G22)</f>
        <v>0</v>
      </c>
    </row>
    <row r="24" spans="1:7" ht="12.75">
      <c r="A24" s="40" t="s">
        <v>54</v>
      </c>
      <c r="B24" s="40"/>
      <c r="C24" s="41" t="s">
        <v>55</v>
      </c>
      <c r="D24" s="41"/>
      <c r="E24" s="41" t="s">
        <v>56</v>
      </c>
      <c r="F24" s="41"/>
      <c r="G24" s="41"/>
    </row>
    <row r="25" spans="1:7" ht="12.75">
      <c r="A25" s="42"/>
      <c r="B25" s="42"/>
      <c r="C25" s="31" t="s">
        <v>57</v>
      </c>
      <c r="D25" s="31"/>
      <c r="E25" s="5" t="s">
        <v>58</v>
      </c>
      <c r="F25" s="5"/>
      <c r="G25" s="5"/>
    </row>
    <row r="26" spans="1:7" ht="12.75">
      <c r="A26" s="25" t="s">
        <v>59</v>
      </c>
      <c r="B26" s="25"/>
      <c r="C26" s="31" t="s">
        <v>59</v>
      </c>
      <c r="D26" s="31"/>
      <c r="E26" s="5" t="s">
        <v>60</v>
      </c>
      <c r="F26" s="5"/>
      <c r="G26" s="5"/>
    </row>
    <row r="27" spans="1:7" ht="12.75">
      <c r="A27" s="43"/>
      <c r="B27" s="43"/>
      <c r="C27" s="44" t="s">
        <v>61</v>
      </c>
      <c r="D27" s="44"/>
      <c r="E27" s="44" t="s">
        <v>61</v>
      </c>
      <c r="F27" s="44"/>
      <c r="G27" s="44"/>
    </row>
    <row r="28" spans="1:7" ht="12.75">
      <c r="A28" s="43"/>
      <c r="B28" s="43"/>
      <c r="C28" s="44"/>
      <c r="D28" s="44"/>
      <c r="E28" s="44"/>
      <c r="F28" s="44"/>
      <c r="G28" s="44"/>
    </row>
    <row r="29" spans="1:7" ht="51.75" customHeight="1">
      <c r="A29" s="43"/>
      <c r="B29" s="43"/>
      <c r="C29" s="44"/>
      <c r="D29" s="44"/>
      <c r="E29" s="44"/>
      <c r="F29" s="44"/>
      <c r="G29" s="44"/>
    </row>
    <row r="30" spans="1:7" ht="12.75">
      <c r="A30" s="25" t="s">
        <v>62</v>
      </c>
      <c r="B30" s="25"/>
      <c r="C30" s="45">
        <v>21</v>
      </c>
      <c r="D30" s="5" t="s">
        <v>63</v>
      </c>
      <c r="E30" s="46">
        <f>ROUND(C23-E32,0)</f>
        <v>0</v>
      </c>
      <c r="F30" s="46"/>
      <c r="G30" s="31" t="s">
        <v>64</v>
      </c>
    </row>
    <row r="31" spans="1:7" ht="12.75">
      <c r="A31" s="14" t="s">
        <v>65</v>
      </c>
      <c r="B31" s="14"/>
      <c r="C31" s="47">
        <v>21</v>
      </c>
      <c r="D31" s="3" t="s">
        <v>63</v>
      </c>
      <c r="E31" s="48">
        <f>ROUND(E30*C31/100,0)</f>
        <v>0</v>
      </c>
      <c r="F31" s="48"/>
      <c r="G31" s="3" t="s">
        <v>64</v>
      </c>
    </row>
    <row r="32" spans="1:7" ht="12.75">
      <c r="A32" s="14" t="s">
        <v>62</v>
      </c>
      <c r="B32" s="14"/>
      <c r="C32" s="47">
        <v>15</v>
      </c>
      <c r="D32" s="3" t="s">
        <v>63</v>
      </c>
      <c r="E32" s="48">
        <v>0</v>
      </c>
      <c r="F32" s="48"/>
      <c r="G32" s="3" t="s">
        <v>64</v>
      </c>
    </row>
    <row r="33" spans="1:7" ht="12.75">
      <c r="A33" s="14" t="s">
        <v>65</v>
      </c>
      <c r="B33" s="14"/>
      <c r="C33" s="47">
        <v>15</v>
      </c>
      <c r="D33" s="3" t="s">
        <v>63</v>
      </c>
      <c r="E33" s="48">
        <f>ROUND(E32*C33/100,0)</f>
        <v>0</v>
      </c>
      <c r="F33" s="48"/>
      <c r="G33" s="3" t="s">
        <v>64</v>
      </c>
    </row>
    <row r="34" spans="1:7" ht="18" customHeight="1">
      <c r="A34" s="49" t="s">
        <v>66</v>
      </c>
      <c r="B34" s="49"/>
      <c r="C34" s="49"/>
      <c r="D34" s="49"/>
      <c r="E34" s="50">
        <f>ROUNDUP(SUM(E30:E33),1)</f>
        <v>0</v>
      </c>
      <c r="F34" s="50"/>
      <c r="G34" s="51" t="s">
        <v>64</v>
      </c>
    </row>
    <row r="36" spans="1:2" ht="12.75">
      <c r="A36" s="52" t="s">
        <v>67</v>
      </c>
      <c r="B36" s="52"/>
    </row>
    <row r="37" spans="2:7" ht="12.75">
      <c r="B37" s="53"/>
      <c r="C37" s="53"/>
      <c r="D37" s="53"/>
      <c r="E37" s="53"/>
      <c r="F37" s="53"/>
      <c r="G37" s="53"/>
    </row>
    <row r="38" spans="2:7" ht="12.75">
      <c r="B38" s="53"/>
      <c r="C38" s="53"/>
      <c r="D38" s="53"/>
      <c r="E38" s="53"/>
      <c r="F38" s="53"/>
      <c r="G38" s="53"/>
    </row>
    <row r="39" spans="2:7" ht="12.75">
      <c r="B39" s="53"/>
      <c r="C39" s="53"/>
      <c r="D39" s="53"/>
      <c r="E39" s="53"/>
      <c r="F39" s="53"/>
      <c r="G39" s="53"/>
    </row>
    <row r="40" spans="2:7" ht="12.75">
      <c r="B40" s="53"/>
      <c r="C40" s="53"/>
      <c r="D40" s="53"/>
      <c r="E40" s="53"/>
      <c r="F40" s="53"/>
      <c r="G40" s="53"/>
    </row>
    <row r="41" spans="2:7" ht="12.75">
      <c r="B41" s="53"/>
      <c r="C41" s="53"/>
      <c r="D41" s="53"/>
      <c r="E41" s="53"/>
      <c r="F41" s="53"/>
      <c r="G41" s="53"/>
    </row>
    <row r="42" spans="2:7" ht="12.75">
      <c r="B42" s="53"/>
      <c r="C42" s="53"/>
      <c r="D42" s="53"/>
      <c r="E42" s="53"/>
      <c r="F42" s="53"/>
      <c r="G42" s="53"/>
    </row>
    <row r="43" spans="2:7" ht="12.75">
      <c r="B43" s="53"/>
      <c r="C43" s="53"/>
      <c r="D43" s="53"/>
      <c r="E43" s="53"/>
      <c r="F43" s="53"/>
      <c r="G43" s="53"/>
    </row>
    <row r="44" spans="2:7" ht="12.75">
      <c r="B44" s="53"/>
      <c r="C44" s="53"/>
      <c r="D44" s="53"/>
      <c r="E44" s="53"/>
      <c r="F44" s="53"/>
      <c r="G44" s="53"/>
    </row>
    <row r="45" spans="2:7" ht="12.75">
      <c r="B45" s="53"/>
      <c r="C45" s="53"/>
      <c r="D45" s="53"/>
      <c r="E45" s="53"/>
      <c r="F45" s="53"/>
      <c r="G45" s="53"/>
    </row>
  </sheetData>
  <sheetProtection selectLockedCells="1" selectUnlockedCells="1"/>
  <mergeCells count="70">
    <mergeCell ref="A1:G1"/>
    <mergeCell ref="A2:B2"/>
    <mergeCell ref="C2:E2"/>
    <mergeCell ref="A3:B3"/>
    <mergeCell ref="C3:E3"/>
    <mergeCell ref="A4:B4"/>
    <mergeCell ref="C4:E4"/>
    <mergeCell ref="A5:B5"/>
    <mergeCell ref="C5:E5"/>
    <mergeCell ref="A6:D6"/>
    <mergeCell ref="E6:F6"/>
    <mergeCell ref="A7:D7"/>
    <mergeCell ref="E7:F7"/>
    <mergeCell ref="A8:D8"/>
    <mergeCell ref="A9:D9"/>
    <mergeCell ref="E9:G9"/>
    <mergeCell ref="A10:D10"/>
    <mergeCell ref="E10:G10"/>
    <mergeCell ref="A11:G11"/>
    <mergeCell ref="A12:C12"/>
    <mergeCell ref="D12:G12"/>
    <mergeCell ref="A13:A14"/>
    <mergeCell ref="D13:E13"/>
    <mergeCell ref="D14:E14"/>
    <mergeCell ref="D15:E15"/>
    <mergeCell ref="D16:E16"/>
    <mergeCell ref="D17:E17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C24:D24"/>
    <mergeCell ref="E24:G24"/>
    <mergeCell ref="A25:B25"/>
    <mergeCell ref="C25:D25"/>
    <mergeCell ref="E25:G25"/>
    <mergeCell ref="A26:B26"/>
    <mergeCell ref="C26:D26"/>
    <mergeCell ref="E26:G26"/>
    <mergeCell ref="A27:B29"/>
    <mergeCell ref="C27:D29"/>
    <mergeCell ref="E27:G29"/>
    <mergeCell ref="A30:B30"/>
    <mergeCell ref="E30:F30"/>
    <mergeCell ref="A31:B31"/>
    <mergeCell ref="E31:F31"/>
    <mergeCell ref="A32:B32"/>
    <mergeCell ref="E32:F32"/>
    <mergeCell ref="A33:B33"/>
    <mergeCell ref="E33:F33"/>
    <mergeCell ref="A34:D34"/>
    <mergeCell ref="E34:F34"/>
    <mergeCell ref="A36:B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48" sqref="B48"/>
    </sheetView>
  </sheetViews>
  <sheetFormatPr defaultColWidth="12.57421875" defaultRowHeight="12.75"/>
  <cols>
    <col min="1" max="1" width="3.8515625" style="0" customWidth="1"/>
    <col min="2" max="2" width="43.7109375" style="0" customWidth="1"/>
    <col min="3" max="5" width="10.57421875" style="0" customWidth="1"/>
    <col min="6" max="16384" width="11.57421875" style="0" customWidth="1"/>
  </cols>
  <sheetData>
    <row r="1" spans="1:4" s="54" customFormat="1" ht="9" customHeight="1">
      <c r="A1" s="54" t="s">
        <v>68</v>
      </c>
      <c r="D1" s="54" t="s">
        <v>69</v>
      </c>
    </row>
    <row r="2" spans="1:4" s="54" customFormat="1" ht="9" customHeight="1">
      <c r="A2" s="54" t="s">
        <v>70</v>
      </c>
      <c r="D2" s="54" t="s">
        <v>71</v>
      </c>
    </row>
    <row r="3" s="55" customFormat="1" ht="9" customHeight="1"/>
    <row r="4" spans="1:5" s="57" customFormat="1" ht="11.25" customHeight="1">
      <c r="A4" s="56" t="s">
        <v>72</v>
      </c>
      <c r="B4" s="56"/>
      <c r="C4" s="56"/>
      <c r="D4" s="56"/>
      <c r="E4" s="56"/>
    </row>
    <row r="5" s="55" customFormat="1" ht="9" customHeight="1"/>
    <row r="6" spans="1:5" s="55" customFormat="1" ht="9" customHeight="1">
      <c r="A6" s="58" t="s">
        <v>73</v>
      </c>
      <c r="B6" s="59" t="s">
        <v>74</v>
      </c>
      <c r="C6" s="60" t="s">
        <v>75</v>
      </c>
      <c r="D6" s="60"/>
      <c r="E6" s="60"/>
    </row>
    <row r="7" spans="1:5" s="55" customFormat="1" ht="9" customHeight="1">
      <c r="A7" s="58"/>
      <c r="B7" s="59"/>
      <c r="C7" s="61" t="s">
        <v>76</v>
      </c>
      <c r="D7" s="62" t="s">
        <v>77</v>
      </c>
      <c r="E7" s="63" t="s">
        <v>78</v>
      </c>
    </row>
    <row r="8" spans="1:5" s="67" customFormat="1" ht="9.75" customHeight="1">
      <c r="A8" s="64"/>
      <c r="B8" s="65" t="s">
        <v>79</v>
      </c>
      <c r="C8" s="64"/>
      <c r="D8" s="64"/>
      <c r="E8" s="66"/>
    </row>
    <row r="9" spans="1:5" s="67" customFormat="1" ht="9.75" customHeight="1">
      <c r="A9" s="68" t="s">
        <v>80</v>
      </c>
      <c r="B9" s="69" t="s">
        <v>81</v>
      </c>
      <c r="C9" s="70">
        <f>ROZPOČET!G15</f>
        <v>0</v>
      </c>
      <c r="D9" s="70">
        <f>ROZPOČET!I15</f>
        <v>0</v>
      </c>
      <c r="E9" s="71">
        <f>C9+D9</f>
        <v>0</v>
      </c>
    </row>
    <row r="10" spans="1:5" s="67" customFormat="1" ht="9.75" customHeight="1">
      <c r="A10" s="68" t="s">
        <v>82</v>
      </c>
      <c r="B10" s="69" t="s">
        <v>83</v>
      </c>
      <c r="C10" s="70">
        <f>ROZPOČET!G20</f>
        <v>0</v>
      </c>
      <c r="D10" s="70">
        <f>ROZPOČET!I20</f>
        <v>0</v>
      </c>
      <c r="E10" s="71">
        <f>C10+D10</f>
        <v>0</v>
      </c>
    </row>
    <row r="11" spans="1:5" s="67" customFormat="1" ht="9.75" customHeight="1">
      <c r="A11" s="68" t="s">
        <v>84</v>
      </c>
      <c r="B11" s="69" t="s">
        <v>85</v>
      </c>
      <c r="C11" s="70">
        <f>ROZPOČET!G24</f>
        <v>0</v>
      </c>
      <c r="D11" s="70">
        <f>ROZPOČET!I24</f>
        <v>0</v>
      </c>
      <c r="E11" s="71">
        <f>C11+D11</f>
        <v>0</v>
      </c>
    </row>
    <row r="12" spans="1:5" s="67" customFormat="1" ht="9.75" customHeight="1">
      <c r="A12" s="68" t="s">
        <v>86</v>
      </c>
      <c r="B12" s="69" t="s">
        <v>87</v>
      </c>
      <c r="C12" s="70">
        <f>ROZPOČET!G27</f>
        <v>0</v>
      </c>
      <c r="D12" s="70">
        <f>ROZPOČET!I27</f>
        <v>0</v>
      </c>
      <c r="E12" s="71">
        <f>C12+D12</f>
        <v>0</v>
      </c>
    </row>
    <row r="13" spans="1:5" s="67" customFormat="1" ht="9.75" customHeight="1">
      <c r="A13" s="72"/>
      <c r="B13" s="73" t="s">
        <v>88</v>
      </c>
      <c r="C13" s="74">
        <f>SUM(C9:C12)</f>
        <v>0</v>
      </c>
      <c r="D13" s="74">
        <f>SUM(D9:D12)</f>
        <v>0</v>
      </c>
      <c r="E13" s="75">
        <f>SUM(E9:E12)</f>
        <v>0</v>
      </c>
    </row>
    <row r="14" s="55" customFormat="1" ht="9" customHeight="1"/>
    <row r="15" spans="1:5" s="67" customFormat="1" ht="9.75" customHeight="1">
      <c r="A15" s="64"/>
      <c r="B15" s="65" t="s">
        <v>89</v>
      </c>
      <c r="C15" s="64"/>
      <c r="D15" s="64"/>
      <c r="E15" s="66"/>
    </row>
    <row r="16" spans="1:5" s="67" customFormat="1" ht="9.75" customHeight="1">
      <c r="A16" s="68" t="s">
        <v>90</v>
      </c>
      <c r="B16" s="69" t="s">
        <v>91</v>
      </c>
      <c r="C16" s="70">
        <f>ROZPOČET!G38</f>
        <v>0</v>
      </c>
      <c r="D16" s="70">
        <f>ROZPOČET!I38</f>
        <v>0</v>
      </c>
      <c r="E16" s="71">
        <f>C16+D16</f>
        <v>0</v>
      </c>
    </row>
    <row r="17" spans="1:5" s="67" customFormat="1" ht="9.75" customHeight="1">
      <c r="A17" s="72"/>
      <c r="B17" s="73" t="s">
        <v>92</v>
      </c>
      <c r="C17" s="74">
        <f>SUM(C16:C16)</f>
        <v>0</v>
      </c>
      <c r="D17" s="74">
        <f>SUM(D16:D16)</f>
        <v>0</v>
      </c>
      <c r="E17" s="75">
        <f>SUM(E16:E16)</f>
        <v>0</v>
      </c>
    </row>
    <row r="18" s="55" customFormat="1" ht="9" customHeight="1"/>
    <row r="19" spans="1:5" s="67" customFormat="1" ht="9.75" customHeight="1">
      <c r="A19" s="64"/>
      <c r="B19" s="65" t="s">
        <v>93</v>
      </c>
      <c r="C19" s="64"/>
      <c r="D19" s="64"/>
      <c r="E19" s="66"/>
    </row>
    <row r="20" spans="1:5" s="67" customFormat="1" ht="9.75" customHeight="1">
      <c r="A20" s="68" t="s">
        <v>94</v>
      </c>
      <c r="B20" s="69" t="s">
        <v>95</v>
      </c>
      <c r="C20" s="70">
        <f>ROZPOČET!G52</f>
        <v>0</v>
      </c>
      <c r="D20" s="70">
        <f>ROZPOČET!I52</f>
        <v>0</v>
      </c>
      <c r="E20" s="71">
        <f>C20+D20</f>
        <v>0</v>
      </c>
    </row>
    <row r="21" spans="1:5" s="67" customFormat="1" ht="9.75" customHeight="1">
      <c r="A21" s="68" t="s">
        <v>96</v>
      </c>
      <c r="B21" s="69" t="s">
        <v>97</v>
      </c>
      <c r="C21" s="70">
        <f>ROZPOČET!G56</f>
        <v>0</v>
      </c>
      <c r="D21" s="70">
        <f>ROZPOČET!I56</f>
        <v>0</v>
      </c>
      <c r="E21" s="71">
        <f>C21+D21</f>
        <v>0</v>
      </c>
    </row>
    <row r="22" spans="1:5" s="67" customFormat="1" ht="9.75" customHeight="1">
      <c r="A22" s="68" t="s">
        <v>98</v>
      </c>
      <c r="B22" s="69" t="s">
        <v>99</v>
      </c>
      <c r="C22" s="70">
        <f>ROZPOČET!G62</f>
        <v>0</v>
      </c>
      <c r="D22" s="70">
        <f>ROZPOČET!I62</f>
        <v>0</v>
      </c>
      <c r="E22" s="71">
        <f>C22+D22</f>
        <v>0</v>
      </c>
    </row>
    <row r="23" spans="1:5" s="67" customFormat="1" ht="9.75" customHeight="1">
      <c r="A23" s="72"/>
      <c r="B23" s="73" t="s">
        <v>100</v>
      </c>
      <c r="C23" s="74">
        <f>SUM(C20:C22)</f>
        <v>0</v>
      </c>
      <c r="D23" s="74">
        <f>SUM(D20:D22)</f>
        <v>0</v>
      </c>
      <c r="E23" s="75">
        <f>SUM(E20:E22)</f>
        <v>0</v>
      </c>
    </row>
    <row r="24" s="55" customFormat="1" ht="9" customHeight="1"/>
    <row r="25" spans="1:5" s="67" customFormat="1" ht="10.5" customHeight="1">
      <c r="A25" s="76"/>
      <c r="B25" s="73" t="s">
        <v>101</v>
      </c>
      <c r="C25" s="74">
        <f>C13+C17+C23</f>
        <v>0</v>
      </c>
      <c r="D25" s="74">
        <f>D13+D17+D23</f>
        <v>0</v>
      </c>
      <c r="E25" s="75">
        <f>E13+E17+E23</f>
        <v>0</v>
      </c>
    </row>
    <row r="26" s="55" customFormat="1" ht="9" customHeight="1"/>
    <row r="27" spans="1:5" s="67" customFormat="1" ht="9.75" customHeight="1">
      <c r="A27" s="64"/>
      <c r="B27" s="65" t="s">
        <v>102</v>
      </c>
      <c r="C27" s="64"/>
      <c r="D27" s="64"/>
      <c r="E27" s="66"/>
    </row>
    <row r="28" spans="1:5" s="67" customFormat="1" ht="9.75" customHeight="1">
      <c r="A28" s="68"/>
      <c r="B28" s="69" t="s">
        <v>103</v>
      </c>
      <c r="C28" s="70">
        <v>0</v>
      </c>
      <c r="D28" s="77">
        <v>0</v>
      </c>
      <c r="E28" s="71">
        <f>C28+D28</f>
        <v>0</v>
      </c>
    </row>
    <row r="29" spans="1:5" s="67" customFormat="1" ht="9.75" customHeight="1">
      <c r="A29" s="72"/>
      <c r="B29" s="73" t="s">
        <v>104</v>
      </c>
      <c r="C29" s="74">
        <f>SUM(C28:C28)</f>
        <v>0</v>
      </c>
      <c r="D29" s="74">
        <f>SUM(D28:D28)</f>
        <v>0</v>
      </c>
      <c r="E29" s="75">
        <f>SUM(E28:E28)</f>
        <v>0</v>
      </c>
    </row>
    <row r="30" s="55" customFormat="1" ht="9" customHeight="1"/>
    <row r="31" spans="1:5" s="67" customFormat="1" ht="9.75" customHeight="1">
      <c r="A31" s="64"/>
      <c r="B31" s="65" t="s">
        <v>105</v>
      </c>
      <c r="C31" s="64"/>
      <c r="D31" s="64"/>
      <c r="E31" s="66"/>
    </row>
    <row r="32" spans="1:5" s="67" customFormat="1" ht="9.75" customHeight="1">
      <c r="A32" s="68"/>
      <c r="B32" s="69" t="s">
        <v>106</v>
      </c>
      <c r="C32" s="70">
        <v>0</v>
      </c>
      <c r="D32" s="77">
        <v>0</v>
      </c>
      <c r="E32" s="71">
        <f>C32+D32</f>
        <v>0</v>
      </c>
    </row>
    <row r="33" spans="1:5" s="67" customFormat="1" ht="9.75" customHeight="1">
      <c r="A33" s="72"/>
      <c r="B33" s="73" t="s">
        <v>107</v>
      </c>
      <c r="C33" s="74">
        <f>SUM(C32:C32)</f>
        <v>0</v>
      </c>
      <c r="D33" s="74">
        <f>SUM(D32:D32)</f>
        <v>0</v>
      </c>
      <c r="E33" s="75">
        <f>SUM(E32:E32)</f>
        <v>0</v>
      </c>
    </row>
    <row r="35" spans="1:5" ht="12.75">
      <c r="A35" s="78"/>
      <c r="B35" s="79" t="s">
        <v>108</v>
      </c>
      <c r="C35" s="80"/>
      <c r="D35" s="80"/>
      <c r="E35" s="75">
        <f>'KRYCÍ LIST'!C22</f>
        <v>0</v>
      </c>
    </row>
  </sheetData>
  <sheetProtection selectLockedCells="1" selectUnlockedCells="1"/>
  <mergeCells count="4">
    <mergeCell ref="A4:E4"/>
    <mergeCell ref="A6:A7"/>
    <mergeCell ref="B6:B7"/>
    <mergeCell ref="C6:E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2">
      <selection activeCell="F59" sqref="F59"/>
    </sheetView>
  </sheetViews>
  <sheetFormatPr defaultColWidth="12.57421875" defaultRowHeight="12.75"/>
  <cols>
    <col min="1" max="1" width="3.7109375" style="0" customWidth="1"/>
    <col min="2" max="2" width="11.00390625" style="0" customWidth="1"/>
    <col min="3" max="3" width="42.8515625" style="0" customWidth="1"/>
    <col min="4" max="4" width="4.421875" style="0" customWidth="1"/>
    <col min="5" max="5" width="8.7109375" style="0" customWidth="1"/>
    <col min="6" max="9" width="10.57421875" style="0" customWidth="1"/>
    <col min="10" max="16384" width="11.57421875" style="0" customWidth="1"/>
  </cols>
  <sheetData>
    <row r="1" spans="1:8" s="54" customFormat="1" ht="9" customHeight="1">
      <c r="A1" s="54" t="s">
        <v>68</v>
      </c>
      <c r="H1" s="54" t="s">
        <v>69</v>
      </c>
    </row>
    <row r="2" spans="1:8" s="54" customFormat="1" ht="9" customHeight="1">
      <c r="A2" s="54" t="s">
        <v>70</v>
      </c>
      <c r="H2" s="54" t="s">
        <v>71</v>
      </c>
    </row>
    <row r="3" s="55" customFormat="1" ht="9" customHeight="1"/>
    <row r="4" spans="1:9" ht="11.25" customHeight="1">
      <c r="A4" s="56" t="s">
        <v>109</v>
      </c>
      <c r="B4" s="56"/>
      <c r="C4" s="56"/>
      <c r="D4" s="56"/>
      <c r="E4" s="56"/>
      <c r="F4" s="56"/>
      <c r="G4" s="56"/>
      <c r="H4" s="56"/>
      <c r="I4" s="56"/>
    </row>
    <row r="5" s="55" customFormat="1" ht="9" customHeight="1"/>
    <row r="6" spans="1:9" s="55" customFormat="1" ht="9" customHeight="1">
      <c r="A6" s="81" t="s">
        <v>110</v>
      </c>
      <c r="B6" s="82" t="s">
        <v>111</v>
      </c>
      <c r="C6" s="82" t="s">
        <v>112</v>
      </c>
      <c r="D6" s="82" t="s">
        <v>113</v>
      </c>
      <c r="E6" s="82" t="s">
        <v>114</v>
      </c>
      <c r="F6" s="83" t="s">
        <v>115</v>
      </c>
      <c r="G6" s="83"/>
      <c r="H6" s="83"/>
      <c r="I6" s="83"/>
    </row>
    <row r="7" spans="1:9" s="55" customFormat="1" ht="9" customHeight="1">
      <c r="A7" s="84" t="s">
        <v>116</v>
      </c>
      <c r="B7" s="82"/>
      <c r="C7" s="82"/>
      <c r="D7" s="82"/>
      <c r="E7" s="82"/>
      <c r="F7" s="85" t="s">
        <v>76</v>
      </c>
      <c r="G7" s="85"/>
      <c r="H7" s="86" t="s">
        <v>77</v>
      </c>
      <c r="I7" s="86"/>
    </row>
    <row r="8" spans="1:9" s="55" customFormat="1" ht="9" customHeight="1">
      <c r="A8" s="84" t="s">
        <v>117</v>
      </c>
      <c r="B8" s="82"/>
      <c r="C8" s="82"/>
      <c r="D8" s="82"/>
      <c r="E8" s="82"/>
      <c r="F8" s="87" t="s">
        <v>118</v>
      </c>
      <c r="G8" s="88" t="s">
        <v>119</v>
      </c>
      <c r="H8" s="87" t="s">
        <v>118</v>
      </c>
      <c r="I8" s="89" t="s">
        <v>119</v>
      </c>
    </row>
    <row r="9" spans="1:9" s="55" customFormat="1" ht="9" customHeight="1">
      <c r="A9" s="90" t="s">
        <v>120</v>
      </c>
      <c r="B9" s="91" t="s">
        <v>121</v>
      </c>
      <c r="C9" s="91" t="s">
        <v>122</v>
      </c>
      <c r="D9" s="91" t="s">
        <v>123</v>
      </c>
      <c r="E9" s="91" t="s">
        <v>124</v>
      </c>
      <c r="F9" s="92" t="s">
        <v>125</v>
      </c>
      <c r="G9" s="93" t="s">
        <v>126</v>
      </c>
      <c r="H9" s="92" t="s">
        <v>127</v>
      </c>
      <c r="I9" s="94" t="s">
        <v>128</v>
      </c>
    </row>
    <row r="10" spans="1:9" s="100" customFormat="1" ht="10.5" customHeight="1">
      <c r="A10" s="95"/>
      <c r="B10" s="95"/>
      <c r="C10" s="96" t="s">
        <v>79</v>
      </c>
      <c r="D10" s="95"/>
      <c r="E10" s="95"/>
      <c r="F10" s="97"/>
      <c r="G10" s="98"/>
      <c r="H10" s="99"/>
      <c r="I10" s="98"/>
    </row>
    <row r="11" spans="1:9" s="100" customFormat="1" ht="9.75" customHeight="1">
      <c r="A11" s="101"/>
      <c r="B11" s="102" t="s">
        <v>129</v>
      </c>
      <c r="C11" s="103" t="s">
        <v>130</v>
      </c>
      <c r="D11" s="101"/>
      <c r="E11" s="101"/>
      <c r="F11" s="104"/>
      <c r="G11" s="105"/>
      <c r="H11" s="106"/>
      <c r="I11" s="105"/>
    </row>
    <row r="12" spans="1:9" s="55" customFormat="1" ht="9" customHeight="1">
      <c r="A12" s="107" t="s">
        <v>80</v>
      </c>
      <c r="B12" s="108"/>
      <c r="C12" s="108" t="s">
        <v>131</v>
      </c>
      <c r="D12" s="109" t="s">
        <v>132</v>
      </c>
      <c r="E12" s="110">
        <v>13</v>
      </c>
      <c r="F12" s="111">
        <v>0</v>
      </c>
      <c r="G12" s="112">
        <f>E12*F12</f>
        <v>0</v>
      </c>
      <c r="H12" s="110">
        <v>0</v>
      </c>
      <c r="I12" s="113">
        <f>E12*H12</f>
        <v>0</v>
      </c>
    </row>
    <row r="13" spans="1:9" s="55" customFormat="1" ht="9" customHeight="1">
      <c r="A13" s="107">
        <v>2</v>
      </c>
      <c r="B13" s="108" t="s">
        <v>133</v>
      </c>
      <c r="C13" s="108" t="s">
        <v>134</v>
      </c>
      <c r="D13" s="109" t="s">
        <v>135</v>
      </c>
      <c r="E13" s="110">
        <v>21</v>
      </c>
      <c r="F13" s="111">
        <v>0</v>
      </c>
      <c r="G13" s="112">
        <f>E13*F13</f>
        <v>0</v>
      </c>
      <c r="H13" s="110">
        <v>0</v>
      </c>
      <c r="I13" s="113">
        <f>E13*H13</f>
        <v>0</v>
      </c>
    </row>
    <row r="14" spans="1:9" s="55" customFormat="1" ht="9" customHeight="1">
      <c r="A14" s="107">
        <v>2</v>
      </c>
      <c r="B14" s="108" t="s">
        <v>133</v>
      </c>
      <c r="C14" s="108" t="s">
        <v>136</v>
      </c>
      <c r="D14" s="109" t="s">
        <v>135</v>
      </c>
      <c r="E14" s="110">
        <v>180.81</v>
      </c>
      <c r="F14" s="111">
        <v>0</v>
      </c>
      <c r="G14" s="112">
        <f>E14*F14</f>
        <v>0</v>
      </c>
      <c r="H14" s="110">
        <v>0</v>
      </c>
      <c r="I14" s="113">
        <f>E14*H14</f>
        <v>0</v>
      </c>
    </row>
    <row r="15" spans="1:9" s="100" customFormat="1" ht="9.75" customHeight="1">
      <c r="A15" s="114"/>
      <c r="B15" s="115" t="s">
        <v>80</v>
      </c>
      <c r="C15" s="116" t="s">
        <v>137</v>
      </c>
      <c r="D15" s="114"/>
      <c r="E15" s="114"/>
      <c r="F15" s="117"/>
      <c r="G15" s="118">
        <f>SUM(G14:G14)</f>
        <v>0</v>
      </c>
      <c r="H15" s="119"/>
      <c r="I15" s="118">
        <f>SUM(I12:I14)</f>
        <v>0</v>
      </c>
    </row>
    <row r="16" spans="1:9" s="100" customFormat="1" ht="9.75" customHeight="1">
      <c r="A16" s="101"/>
      <c r="B16" s="102" t="s">
        <v>138</v>
      </c>
      <c r="C16" s="103" t="s">
        <v>139</v>
      </c>
      <c r="D16" s="101"/>
      <c r="E16" s="101"/>
      <c r="F16" s="104"/>
      <c r="G16" s="105"/>
      <c r="H16" s="106"/>
      <c r="I16" s="105"/>
    </row>
    <row r="17" spans="1:9" s="55" customFormat="1" ht="9" customHeight="1">
      <c r="A17" s="107">
        <v>1</v>
      </c>
      <c r="B17" s="108" t="s">
        <v>140</v>
      </c>
      <c r="C17" s="108" t="s">
        <v>141</v>
      </c>
      <c r="D17" s="109" t="s">
        <v>142</v>
      </c>
      <c r="E17" s="120">
        <v>26</v>
      </c>
      <c r="F17" s="111">
        <v>0</v>
      </c>
      <c r="G17" s="112">
        <f>E17*F17</f>
        <v>0</v>
      </c>
      <c r="H17" s="110">
        <v>0</v>
      </c>
      <c r="I17" s="113">
        <f>E17*H17</f>
        <v>0</v>
      </c>
    </row>
    <row r="18" spans="1:9" s="55" customFormat="1" ht="9" customHeight="1">
      <c r="A18" s="107">
        <v>2</v>
      </c>
      <c r="B18" s="108" t="s">
        <v>143</v>
      </c>
      <c r="C18" s="108" t="s">
        <v>144</v>
      </c>
      <c r="D18" s="109" t="s">
        <v>145</v>
      </c>
      <c r="E18" s="120">
        <v>877</v>
      </c>
      <c r="F18" s="111">
        <v>0</v>
      </c>
      <c r="G18" s="112">
        <f>E18*F18</f>
        <v>0</v>
      </c>
      <c r="H18" s="110">
        <v>0</v>
      </c>
      <c r="I18" s="113">
        <f>E18*H18</f>
        <v>0</v>
      </c>
    </row>
    <row r="19" spans="1:9" s="55" customFormat="1" ht="9" customHeight="1">
      <c r="A19" s="107">
        <v>3</v>
      </c>
      <c r="B19" s="108"/>
      <c r="C19" s="108" t="s">
        <v>146</v>
      </c>
      <c r="D19" s="109" t="s">
        <v>142</v>
      </c>
      <c r="E19" s="120">
        <v>26</v>
      </c>
      <c r="F19" s="111">
        <v>0</v>
      </c>
      <c r="G19" s="112">
        <f>E19*F19</f>
        <v>0</v>
      </c>
      <c r="H19" s="110">
        <v>0</v>
      </c>
      <c r="I19" s="113">
        <f>E19*H19</f>
        <v>0</v>
      </c>
    </row>
    <row r="20" spans="1:9" s="100" customFormat="1" ht="9.75" customHeight="1">
      <c r="A20" s="114"/>
      <c r="B20" s="115" t="s">
        <v>82</v>
      </c>
      <c r="C20" s="116" t="s">
        <v>147</v>
      </c>
      <c r="D20" s="114"/>
      <c r="E20" s="114"/>
      <c r="F20" s="117"/>
      <c r="G20" s="118">
        <f>SUM(G17:G19)</f>
        <v>0</v>
      </c>
      <c r="H20" s="119"/>
      <c r="I20" s="118">
        <f>SUM(I17:I19)</f>
        <v>0</v>
      </c>
    </row>
    <row r="21" spans="1:9" s="100" customFormat="1" ht="9.75" customHeight="1">
      <c r="A21" s="101"/>
      <c r="B21" s="102" t="s">
        <v>148</v>
      </c>
      <c r="C21" s="103" t="s">
        <v>149</v>
      </c>
      <c r="D21" s="101"/>
      <c r="E21" s="101"/>
      <c r="F21" s="104"/>
      <c r="G21" s="105"/>
      <c r="H21" s="106"/>
      <c r="I21" s="105"/>
    </row>
    <row r="22" spans="1:9" s="55" customFormat="1" ht="9" customHeight="1">
      <c r="A22" s="107">
        <f>A17+1</f>
        <v>2</v>
      </c>
      <c r="B22" s="108" t="s">
        <v>150</v>
      </c>
      <c r="C22" s="108" t="s">
        <v>151</v>
      </c>
      <c r="D22" s="109" t="s">
        <v>135</v>
      </c>
      <c r="E22" s="110">
        <v>26</v>
      </c>
      <c r="F22" s="111">
        <v>0</v>
      </c>
      <c r="G22" s="112">
        <f>E22*F22</f>
        <v>0</v>
      </c>
      <c r="H22" s="110">
        <v>0</v>
      </c>
      <c r="I22" s="113">
        <f>E22*H22</f>
        <v>0</v>
      </c>
    </row>
    <row r="23" spans="1:9" s="55" customFormat="1" ht="9" customHeight="1">
      <c r="A23" s="107">
        <f>A19+1</f>
        <v>4</v>
      </c>
      <c r="B23" s="108" t="s">
        <v>152</v>
      </c>
      <c r="C23" s="108" t="s">
        <v>153</v>
      </c>
      <c r="D23" s="109" t="s">
        <v>154</v>
      </c>
      <c r="E23" s="110">
        <v>6.5</v>
      </c>
      <c r="F23" s="111">
        <v>0</v>
      </c>
      <c r="G23" s="112">
        <f>E23*F23</f>
        <v>0</v>
      </c>
      <c r="H23" s="110">
        <v>0</v>
      </c>
      <c r="I23" s="113">
        <f>E23*H23</f>
        <v>0</v>
      </c>
    </row>
    <row r="24" spans="1:9" s="100" customFormat="1" ht="9.75" customHeight="1">
      <c r="A24" s="114"/>
      <c r="B24" s="115" t="s">
        <v>84</v>
      </c>
      <c r="C24" s="116" t="s">
        <v>155</v>
      </c>
      <c r="D24" s="114"/>
      <c r="E24" s="114"/>
      <c r="F24" s="117"/>
      <c r="G24" s="118">
        <f>SUM(G22:G23)</f>
        <v>0</v>
      </c>
      <c r="H24" s="119"/>
      <c r="I24" s="118">
        <f>SUM(I23:I23)</f>
        <v>0</v>
      </c>
    </row>
    <row r="25" spans="1:9" s="100" customFormat="1" ht="9.75" customHeight="1">
      <c r="A25" s="101"/>
      <c r="B25" s="102" t="s">
        <v>156</v>
      </c>
      <c r="C25" s="103" t="s">
        <v>157</v>
      </c>
      <c r="D25" s="101"/>
      <c r="E25" s="101"/>
      <c r="F25" s="104"/>
      <c r="G25" s="105"/>
      <c r="H25" s="106"/>
      <c r="I25" s="105"/>
    </row>
    <row r="26" spans="1:9" s="55" customFormat="1" ht="9" customHeight="1">
      <c r="A26" s="107">
        <f>A23+1</f>
        <v>5</v>
      </c>
      <c r="B26" s="108" t="s">
        <v>158</v>
      </c>
      <c r="C26" s="108" t="s">
        <v>159</v>
      </c>
      <c r="D26" s="109" t="s">
        <v>154</v>
      </c>
      <c r="E26" s="121">
        <v>270.55</v>
      </c>
      <c r="F26" s="111">
        <v>0</v>
      </c>
      <c r="G26" s="112">
        <f>E26*F26</f>
        <v>0</v>
      </c>
      <c r="H26" s="110">
        <v>0</v>
      </c>
      <c r="I26" s="113">
        <f>E26*H26</f>
        <v>0</v>
      </c>
    </row>
    <row r="27" spans="1:9" s="100" customFormat="1" ht="9.75" customHeight="1">
      <c r="A27" s="114"/>
      <c r="B27" s="115" t="s">
        <v>86</v>
      </c>
      <c r="C27" s="116" t="s">
        <v>160</v>
      </c>
      <c r="D27" s="114"/>
      <c r="E27" s="114"/>
      <c r="F27" s="117"/>
      <c r="G27" s="118">
        <f>SUM(G26:G26)</f>
        <v>0</v>
      </c>
      <c r="H27" s="119"/>
      <c r="I27" s="118">
        <f>SUM(I26:I26)</f>
        <v>0</v>
      </c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s="55" customFormat="1" ht="9" customHeight="1">
      <c r="A29" s="81" t="s">
        <v>110</v>
      </c>
      <c r="B29" s="82" t="s">
        <v>111</v>
      </c>
      <c r="C29" s="82" t="s">
        <v>112</v>
      </c>
      <c r="D29" s="82" t="s">
        <v>113</v>
      </c>
      <c r="E29" s="82" t="s">
        <v>114</v>
      </c>
      <c r="F29" s="83" t="s">
        <v>115</v>
      </c>
      <c r="G29" s="83"/>
      <c r="H29" s="83"/>
      <c r="I29" s="83"/>
    </row>
    <row r="30" spans="1:9" s="55" customFormat="1" ht="9" customHeight="1">
      <c r="A30" s="84" t="s">
        <v>116</v>
      </c>
      <c r="B30" s="82"/>
      <c r="C30" s="82"/>
      <c r="D30" s="82"/>
      <c r="E30" s="82"/>
      <c r="F30" s="85" t="s">
        <v>76</v>
      </c>
      <c r="G30" s="85"/>
      <c r="H30" s="86" t="s">
        <v>77</v>
      </c>
      <c r="I30" s="86"/>
    </row>
    <row r="31" spans="1:9" s="55" customFormat="1" ht="9" customHeight="1">
      <c r="A31" s="84" t="s">
        <v>117</v>
      </c>
      <c r="B31" s="82"/>
      <c r="C31" s="82"/>
      <c r="D31" s="82"/>
      <c r="E31" s="82"/>
      <c r="F31" s="87" t="s">
        <v>118</v>
      </c>
      <c r="G31" s="88" t="s">
        <v>119</v>
      </c>
      <c r="H31" s="87" t="s">
        <v>118</v>
      </c>
      <c r="I31" s="89" t="s">
        <v>119</v>
      </c>
    </row>
    <row r="32" spans="1:9" s="55" customFormat="1" ht="9" customHeight="1">
      <c r="A32" s="90" t="s">
        <v>120</v>
      </c>
      <c r="B32" s="91" t="s">
        <v>121</v>
      </c>
      <c r="C32" s="91" t="s">
        <v>122</v>
      </c>
      <c r="D32" s="91" t="s">
        <v>123</v>
      </c>
      <c r="E32" s="91" t="s">
        <v>124</v>
      </c>
      <c r="F32" s="92" t="s">
        <v>125</v>
      </c>
      <c r="G32" s="93" t="s">
        <v>126</v>
      </c>
      <c r="H32" s="92" t="s">
        <v>127</v>
      </c>
      <c r="I32" s="94" t="s">
        <v>128</v>
      </c>
    </row>
    <row r="33" spans="1:9" s="100" customFormat="1" ht="10.5" customHeight="1">
      <c r="A33" s="95"/>
      <c r="B33" s="95"/>
      <c r="C33" s="96" t="s">
        <v>89</v>
      </c>
      <c r="D33" s="95"/>
      <c r="E33" s="95"/>
      <c r="F33" s="97"/>
      <c r="G33" s="98"/>
      <c r="H33" s="99"/>
      <c r="I33" s="98"/>
    </row>
    <row r="34" spans="1:9" s="100" customFormat="1" ht="9.75" customHeight="1">
      <c r="A34" s="101"/>
      <c r="B34" s="102" t="s">
        <v>161</v>
      </c>
      <c r="C34" s="103" t="s">
        <v>162</v>
      </c>
      <c r="D34" s="101"/>
      <c r="E34" s="101"/>
      <c r="F34" s="104"/>
      <c r="G34" s="105"/>
      <c r="H34" s="106"/>
      <c r="I34" s="105"/>
    </row>
    <row r="35" spans="1:9" s="55" customFormat="1" ht="9" customHeight="1">
      <c r="A35" s="107">
        <f>A26+1</f>
        <v>6</v>
      </c>
      <c r="B35" s="108" t="s">
        <v>163</v>
      </c>
      <c r="C35" s="108" t="s">
        <v>164</v>
      </c>
      <c r="D35" s="109" t="s">
        <v>145</v>
      </c>
      <c r="E35" s="120">
        <v>773</v>
      </c>
      <c r="F35" s="111">
        <v>0</v>
      </c>
      <c r="G35" s="112">
        <f>E35*F35</f>
        <v>0</v>
      </c>
      <c r="H35" s="110">
        <v>0</v>
      </c>
      <c r="I35" s="113">
        <f>E35*H35</f>
        <v>0</v>
      </c>
    </row>
    <row r="36" spans="1:9" s="55" customFormat="1" ht="9" customHeight="1">
      <c r="A36" s="107">
        <v>7</v>
      </c>
      <c r="B36" s="108"/>
      <c r="C36" s="108" t="s">
        <v>165</v>
      </c>
      <c r="D36" s="109" t="s">
        <v>145</v>
      </c>
      <c r="E36" s="120">
        <v>7.8</v>
      </c>
      <c r="F36" s="111">
        <v>0</v>
      </c>
      <c r="G36" s="112">
        <f>E36*F36</f>
        <v>0</v>
      </c>
      <c r="H36" s="110">
        <v>0</v>
      </c>
      <c r="I36" s="113">
        <f>E36*H36</f>
        <v>0</v>
      </c>
    </row>
    <row r="37" spans="1:9" s="55" customFormat="1" ht="9" customHeight="1">
      <c r="A37" s="107">
        <v>8</v>
      </c>
      <c r="B37" s="108" t="s">
        <v>166</v>
      </c>
      <c r="C37" s="108" t="s">
        <v>167</v>
      </c>
      <c r="D37" s="109" t="s">
        <v>168</v>
      </c>
      <c r="E37" s="120">
        <v>800</v>
      </c>
      <c r="F37" s="111">
        <v>0</v>
      </c>
      <c r="G37" s="112">
        <f>E37*F37</f>
        <v>0</v>
      </c>
      <c r="H37" s="110">
        <v>0</v>
      </c>
      <c r="I37" s="113">
        <f>E37*H37</f>
        <v>0</v>
      </c>
    </row>
    <row r="38" spans="1:9" s="100" customFormat="1" ht="9.75" customHeight="1">
      <c r="A38" s="114"/>
      <c r="B38" s="115" t="s">
        <v>90</v>
      </c>
      <c r="C38" s="116" t="s">
        <v>169</v>
      </c>
      <c r="D38" s="114"/>
      <c r="E38" s="114"/>
      <c r="F38" s="117"/>
      <c r="G38" s="118">
        <f>SUM(G35:G37)</f>
        <v>0</v>
      </c>
      <c r="H38" s="119"/>
      <c r="I38" s="118">
        <f>SUM(I35:I37)</f>
        <v>0</v>
      </c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s="55" customFormat="1" ht="9" customHeight="1">
      <c r="A40" s="81" t="s">
        <v>110</v>
      </c>
      <c r="B40" s="82" t="s">
        <v>111</v>
      </c>
      <c r="C40" s="82" t="s">
        <v>112</v>
      </c>
      <c r="D40" s="82" t="s">
        <v>113</v>
      </c>
      <c r="E40" s="82" t="s">
        <v>114</v>
      </c>
      <c r="F40" s="83" t="s">
        <v>115</v>
      </c>
      <c r="G40" s="83"/>
      <c r="H40" s="83"/>
      <c r="I40" s="83"/>
    </row>
    <row r="41" spans="1:9" s="55" customFormat="1" ht="9" customHeight="1">
      <c r="A41" s="84" t="s">
        <v>116</v>
      </c>
      <c r="B41" s="82"/>
      <c r="C41" s="82"/>
      <c r="D41" s="82"/>
      <c r="E41" s="82"/>
      <c r="F41" s="85" t="s">
        <v>76</v>
      </c>
      <c r="G41" s="85"/>
      <c r="H41" s="86" t="s">
        <v>77</v>
      </c>
      <c r="I41" s="86"/>
    </row>
    <row r="42" spans="1:9" s="55" customFormat="1" ht="9" customHeight="1">
      <c r="A42" s="84" t="s">
        <v>117</v>
      </c>
      <c r="B42" s="82"/>
      <c r="C42" s="82"/>
      <c r="D42" s="82"/>
      <c r="E42" s="82"/>
      <c r="F42" s="87" t="s">
        <v>118</v>
      </c>
      <c r="G42" s="88" t="s">
        <v>119</v>
      </c>
      <c r="H42" s="87" t="s">
        <v>118</v>
      </c>
      <c r="I42" s="89" t="s">
        <v>119</v>
      </c>
    </row>
    <row r="43" spans="1:9" s="55" customFormat="1" ht="9" customHeight="1">
      <c r="A43" s="90" t="s">
        <v>120</v>
      </c>
      <c r="B43" s="91" t="s">
        <v>121</v>
      </c>
      <c r="C43" s="91" t="s">
        <v>122</v>
      </c>
      <c r="D43" s="91" t="s">
        <v>123</v>
      </c>
      <c r="E43" s="91" t="s">
        <v>124</v>
      </c>
      <c r="F43" s="92" t="s">
        <v>125</v>
      </c>
      <c r="G43" s="93" t="s">
        <v>126</v>
      </c>
      <c r="H43" s="92" t="s">
        <v>127</v>
      </c>
      <c r="I43" s="94" t="s">
        <v>128</v>
      </c>
    </row>
    <row r="44" spans="1:9" s="100" customFormat="1" ht="10.5" customHeight="1">
      <c r="A44" s="95"/>
      <c r="B44" s="95"/>
      <c r="C44" s="96" t="s">
        <v>93</v>
      </c>
      <c r="D44" s="95"/>
      <c r="E44" s="95"/>
      <c r="F44" s="97"/>
      <c r="G44" s="98"/>
      <c r="H44" s="99"/>
      <c r="I44" s="98"/>
    </row>
    <row r="45" spans="1:9" s="100" customFormat="1" ht="9.75" customHeight="1">
      <c r="A45" s="101"/>
      <c r="B45" s="102" t="s">
        <v>170</v>
      </c>
      <c r="C45" s="103" t="s">
        <v>171</v>
      </c>
      <c r="D45" s="101"/>
      <c r="E45" s="101"/>
      <c r="F45" s="104"/>
      <c r="G45" s="105"/>
      <c r="H45" s="106"/>
      <c r="I45" s="105"/>
    </row>
    <row r="46" spans="1:9" s="55" customFormat="1" ht="9" customHeight="1">
      <c r="A46" s="107"/>
      <c r="B46" s="108"/>
      <c r="C46" s="108" t="s">
        <v>172</v>
      </c>
      <c r="D46" s="109" t="s">
        <v>142</v>
      </c>
      <c r="E46" s="120">
        <v>26</v>
      </c>
      <c r="F46" s="111">
        <v>0</v>
      </c>
      <c r="G46" s="112">
        <f>E46*F46</f>
        <v>0</v>
      </c>
      <c r="H46" s="110">
        <v>0</v>
      </c>
      <c r="I46" s="113">
        <f>E46*H46</f>
        <v>0</v>
      </c>
    </row>
    <row r="47" spans="1:9" s="55" customFormat="1" ht="9" customHeight="1">
      <c r="A47" s="107" t="e">
        <f>#REF!+1</f>
        <v>#VALUE!</v>
      </c>
      <c r="B47" s="108" t="s">
        <v>173</v>
      </c>
      <c r="C47" s="108" t="s">
        <v>174</v>
      </c>
      <c r="D47" s="109" t="s">
        <v>142</v>
      </c>
      <c r="E47" s="120">
        <v>26</v>
      </c>
      <c r="F47" s="111">
        <v>0</v>
      </c>
      <c r="G47" s="112">
        <f>E47*F47</f>
        <v>0</v>
      </c>
      <c r="H47" s="110">
        <v>0</v>
      </c>
      <c r="I47" s="113">
        <f>E47*H47</f>
        <v>0</v>
      </c>
    </row>
    <row r="48" spans="1:9" s="55" customFormat="1" ht="9" customHeight="1">
      <c r="A48" s="107" t="e">
        <f>A47+1</f>
        <v>#VALUE!</v>
      </c>
      <c r="B48" s="108" t="s">
        <v>175</v>
      </c>
      <c r="C48" s="108" t="s">
        <v>176</v>
      </c>
      <c r="D48" s="109" t="s">
        <v>142</v>
      </c>
      <c r="E48" s="120">
        <v>26</v>
      </c>
      <c r="F48" s="111">
        <v>0</v>
      </c>
      <c r="G48" s="112">
        <f>E48*F48</f>
        <v>0</v>
      </c>
      <c r="H48" s="110">
        <v>0</v>
      </c>
      <c r="I48" s="113">
        <f>E48*H48</f>
        <v>0</v>
      </c>
    </row>
    <row r="49" spans="1:9" s="55" customFormat="1" ht="9" customHeight="1">
      <c r="A49" s="107" t="e">
        <f>A48+1</f>
        <v>#VALUE!</v>
      </c>
      <c r="B49" s="108" t="s">
        <v>177</v>
      </c>
      <c r="C49" s="108" t="s">
        <v>178</v>
      </c>
      <c r="D49" s="109" t="s">
        <v>145</v>
      </c>
      <c r="E49" s="120">
        <v>877</v>
      </c>
      <c r="F49" s="111">
        <v>0</v>
      </c>
      <c r="G49" s="112">
        <f>E49*F49</f>
        <v>0</v>
      </c>
      <c r="H49" s="110">
        <v>0</v>
      </c>
      <c r="I49" s="113">
        <f>E49*H49</f>
        <v>0</v>
      </c>
    </row>
    <row r="50" spans="1:9" s="55" customFormat="1" ht="9" customHeight="1">
      <c r="A50" s="107">
        <v>14</v>
      </c>
      <c r="B50" s="108"/>
      <c r="C50" s="108" t="s">
        <v>179</v>
      </c>
      <c r="D50" s="109" t="s">
        <v>142</v>
      </c>
      <c r="E50" s="120">
        <v>26</v>
      </c>
      <c r="F50" s="111">
        <v>0</v>
      </c>
      <c r="G50" s="112">
        <f>E50*F50</f>
        <v>0</v>
      </c>
      <c r="H50" s="110">
        <v>0</v>
      </c>
      <c r="I50" s="113">
        <f>E50*H50</f>
        <v>0</v>
      </c>
    </row>
    <row r="51" spans="1:9" s="55" customFormat="1" ht="9" customHeight="1">
      <c r="A51" s="107">
        <v>15</v>
      </c>
      <c r="B51" s="108" t="s">
        <v>180</v>
      </c>
      <c r="C51" s="108" t="s">
        <v>181</v>
      </c>
      <c r="D51" s="109" t="s">
        <v>142</v>
      </c>
      <c r="E51" s="120">
        <v>26</v>
      </c>
      <c r="F51" s="111">
        <v>0</v>
      </c>
      <c r="G51" s="112">
        <f>E51*F51</f>
        <v>0</v>
      </c>
      <c r="H51" s="110">
        <v>0</v>
      </c>
      <c r="I51" s="113">
        <f>E51*H51</f>
        <v>0</v>
      </c>
    </row>
    <row r="52" spans="1:9" s="100" customFormat="1" ht="9.75" customHeight="1">
      <c r="A52" s="114"/>
      <c r="B52" s="115" t="s">
        <v>94</v>
      </c>
      <c r="C52" s="116" t="s">
        <v>182</v>
      </c>
      <c r="D52" s="114"/>
      <c r="E52" s="114"/>
      <c r="F52" s="117"/>
      <c r="G52" s="118">
        <f>SUM(G46:G51)</f>
        <v>0</v>
      </c>
      <c r="H52" s="119"/>
      <c r="I52" s="118">
        <f>SUM(I46:I51)</f>
        <v>0</v>
      </c>
    </row>
    <row r="53" spans="1:9" s="100" customFormat="1" ht="9.75" customHeight="1">
      <c r="A53" s="101"/>
      <c r="B53" s="102" t="s">
        <v>183</v>
      </c>
      <c r="C53" s="103" t="s">
        <v>184</v>
      </c>
      <c r="D53" s="101"/>
      <c r="E53" s="101"/>
      <c r="F53" s="104"/>
      <c r="G53" s="105"/>
      <c r="H53" s="106"/>
      <c r="I53" s="105"/>
    </row>
    <row r="54" spans="1:9" s="55" customFormat="1" ht="9" customHeight="1">
      <c r="A54" s="107">
        <f>A51+1</f>
        <v>16</v>
      </c>
      <c r="B54" s="108" t="s">
        <v>185</v>
      </c>
      <c r="C54" s="108" t="s">
        <v>186</v>
      </c>
      <c r="D54" s="109" t="s">
        <v>187</v>
      </c>
      <c r="E54" s="120">
        <v>26</v>
      </c>
      <c r="F54" s="111">
        <v>0</v>
      </c>
      <c r="G54" s="112">
        <f>E54*F54</f>
        <v>0</v>
      </c>
      <c r="H54" s="110">
        <v>0</v>
      </c>
      <c r="I54" s="113">
        <f>E54*H54</f>
        <v>0</v>
      </c>
    </row>
    <row r="55" spans="1:9" s="55" customFormat="1" ht="9" customHeight="1">
      <c r="A55" s="107">
        <f>A54+1</f>
        <v>17</v>
      </c>
      <c r="B55" s="108" t="s">
        <v>188</v>
      </c>
      <c r="C55" s="108" t="s">
        <v>189</v>
      </c>
      <c r="D55" s="109" t="s">
        <v>142</v>
      </c>
      <c r="E55" s="120">
        <v>26</v>
      </c>
      <c r="F55" s="111">
        <v>0</v>
      </c>
      <c r="G55" s="112">
        <f>E55*F55</f>
        <v>0</v>
      </c>
      <c r="H55" s="110">
        <v>0</v>
      </c>
      <c r="I55" s="113">
        <f>E55*H55</f>
        <v>0</v>
      </c>
    </row>
    <row r="56" spans="1:9" s="100" customFormat="1" ht="9.75" customHeight="1">
      <c r="A56" s="114"/>
      <c r="B56" s="115" t="s">
        <v>96</v>
      </c>
      <c r="C56" s="116" t="s">
        <v>190</v>
      </c>
      <c r="D56" s="114"/>
      <c r="E56" s="114"/>
      <c r="F56" s="117"/>
      <c r="G56" s="118">
        <f>SUM(G54:G55)</f>
        <v>0</v>
      </c>
      <c r="H56" s="119"/>
      <c r="I56" s="118">
        <f>SUM(I54:I55)</f>
        <v>0</v>
      </c>
    </row>
    <row r="57" spans="1:9" s="100" customFormat="1" ht="9.75" customHeight="1">
      <c r="A57" s="101"/>
      <c r="B57" s="102" t="s">
        <v>191</v>
      </c>
      <c r="C57" s="103" t="s">
        <v>192</v>
      </c>
      <c r="D57" s="101"/>
      <c r="E57" s="101"/>
      <c r="F57" s="104"/>
      <c r="G57" s="105"/>
      <c r="H57" s="106"/>
      <c r="I57" s="105"/>
    </row>
    <row r="58" spans="1:9" s="55" customFormat="1" ht="9" customHeight="1">
      <c r="A58" s="107">
        <f>A55+1</f>
        <v>18</v>
      </c>
      <c r="B58" s="108" t="s">
        <v>193</v>
      </c>
      <c r="C58" s="108" t="s">
        <v>194</v>
      </c>
      <c r="D58" s="109" t="s">
        <v>154</v>
      </c>
      <c r="E58" s="121">
        <v>270.55</v>
      </c>
      <c r="F58" s="111">
        <v>0</v>
      </c>
      <c r="G58" s="112">
        <f>E58*F58</f>
        <v>0</v>
      </c>
      <c r="H58" s="110">
        <v>0</v>
      </c>
      <c r="I58" s="113">
        <f>E58*H58</f>
        <v>0</v>
      </c>
    </row>
    <row r="59" spans="1:9" s="55" customFormat="1" ht="9" customHeight="1">
      <c r="A59" s="107">
        <f>A58+1</f>
        <v>19</v>
      </c>
      <c r="B59" s="108" t="s">
        <v>195</v>
      </c>
      <c r="C59" s="108" t="s">
        <v>196</v>
      </c>
      <c r="D59" s="109" t="s">
        <v>135</v>
      </c>
      <c r="E59" s="120">
        <v>26</v>
      </c>
      <c r="F59" s="111">
        <v>0</v>
      </c>
      <c r="G59" s="112">
        <f>E59*F59</f>
        <v>0</v>
      </c>
      <c r="H59" s="110">
        <v>0</v>
      </c>
      <c r="I59" s="113">
        <f>E59*H59</f>
        <v>0</v>
      </c>
    </row>
    <row r="60" spans="1:9" s="55" customFormat="1" ht="9" customHeight="1">
      <c r="A60" s="107">
        <f>A59+1</f>
        <v>20</v>
      </c>
      <c r="B60" s="108" t="s">
        <v>197</v>
      </c>
      <c r="C60" s="108" t="s">
        <v>198</v>
      </c>
      <c r="D60" s="109" t="s">
        <v>142</v>
      </c>
      <c r="E60" s="120">
        <v>26</v>
      </c>
      <c r="F60" s="111">
        <v>0</v>
      </c>
      <c r="G60" s="112">
        <f>E60*F60</f>
        <v>0</v>
      </c>
      <c r="H60" s="110">
        <v>0</v>
      </c>
      <c r="I60" s="113">
        <f>E60*H60</f>
        <v>0</v>
      </c>
    </row>
    <row r="61" spans="1:9" s="55" customFormat="1" ht="9" customHeight="1">
      <c r="A61" s="107">
        <f>A60+1</f>
        <v>21</v>
      </c>
      <c r="B61" s="108" t="s">
        <v>199</v>
      </c>
      <c r="C61" s="108" t="s">
        <v>200</v>
      </c>
      <c r="D61" s="109" t="s">
        <v>145</v>
      </c>
      <c r="E61" s="120">
        <v>773</v>
      </c>
      <c r="F61" s="111">
        <v>0</v>
      </c>
      <c r="G61" s="112">
        <f>E61*F61</f>
        <v>0</v>
      </c>
      <c r="H61" s="110">
        <v>0</v>
      </c>
      <c r="I61" s="113">
        <f>E61*H61</f>
        <v>0</v>
      </c>
    </row>
    <row r="62" spans="1:9" s="100" customFormat="1" ht="9.75" customHeight="1">
      <c r="A62" s="114"/>
      <c r="B62" s="115" t="s">
        <v>98</v>
      </c>
      <c r="C62" s="116" t="s">
        <v>201</v>
      </c>
      <c r="D62" s="114"/>
      <c r="E62" s="114"/>
      <c r="F62" s="117"/>
      <c r="G62" s="118">
        <f>SUM(G58:G61)</f>
        <v>0</v>
      </c>
      <c r="H62" s="119"/>
      <c r="I62" s="118">
        <f>SUM(I58:I61)</f>
        <v>0</v>
      </c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78"/>
      <c r="B64" s="122"/>
      <c r="C64" s="79" t="s">
        <v>202</v>
      </c>
      <c r="D64" s="80"/>
      <c r="E64" s="80"/>
      <c r="F64" s="80"/>
      <c r="G64" s="80"/>
      <c r="H64" s="75">
        <f>'KRYCÍ LIST'!C22</f>
        <v>0</v>
      </c>
      <c r="I64" s="75"/>
    </row>
  </sheetData>
  <sheetProtection selectLockedCells="1" selectUnlockedCells="1"/>
  <mergeCells count="23">
    <mergeCell ref="A4:I4"/>
    <mergeCell ref="B6:B8"/>
    <mergeCell ref="C6:C8"/>
    <mergeCell ref="D6:D8"/>
    <mergeCell ref="E6:E8"/>
    <mergeCell ref="F6:I6"/>
    <mergeCell ref="F7:G7"/>
    <mergeCell ref="H7:I7"/>
    <mergeCell ref="B29:B31"/>
    <mergeCell ref="C29:C31"/>
    <mergeCell ref="D29:D31"/>
    <mergeCell ref="E29:E31"/>
    <mergeCell ref="F29:I29"/>
    <mergeCell ref="F30:G30"/>
    <mergeCell ref="H30:I30"/>
    <mergeCell ref="B40:B42"/>
    <mergeCell ref="C40:C42"/>
    <mergeCell ref="D40:D42"/>
    <mergeCell ref="E40:E42"/>
    <mergeCell ref="F40:I40"/>
    <mergeCell ref="F41:G41"/>
    <mergeCell ref="H41:I41"/>
    <mergeCell ref="H64:I6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Dosedla</cp:lastModifiedBy>
  <cp:lastPrinted>2017-04-07T10:13:44Z</cp:lastPrinted>
  <dcterms:modified xsi:type="dcterms:W3CDTF">2017-04-11T06:57:54Z</dcterms:modified>
  <cp:category/>
  <cp:version/>
  <cp:contentType/>
  <cp:contentStatus/>
  <cp:revision>3</cp:revision>
</cp:coreProperties>
</file>