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440" windowHeight="12210" activeTab="3"/>
  </bookViews>
  <sheets>
    <sheet name="Rekapitulace" sheetId="2" r:id="rId1"/>
    <sheet name="kuchyňka č.1" sheetId="5" r:id="rId2"/>
    <sheet name="Kuchyňka č. 2" sheetId="3" r:id="rId3"/>
    <sheet name="Kuchyňka č.3" sheetId="4" r:id="rId4"/>
  </sheets>
  <definedNames>
    <definedName name="cisloobjektu">#REF!</definedName>
    <definedName name="cislostavby">#REF!</definedName>
    <definedName name="Datum">#REF!</definedName>
    <definedName name="Dil">'Rekapitulace'!#REF!</definedName>
    <definedName name="Dodavka">'Rekapitulace'!#REF!</definedName>
    <definedName name="Dodavka0">#REF!</definedName>
    <definedName name="HSV">'Rekapitulace'!#REF!</definedName>
    <definedName name="HSV0">#REF!</definedName>
    <definedName name="HZS">'Rekapitulace'!#REF!</definedName>
    <definedName name="HZS0">#REF!</definedName>
    <definedName name="JKSO">#REF!</definedName>
    <definedName name="MJ">#REF!</definedName>
    <definedName name="Mont">'Rekapitulace'!#REF!</definedName>
    <definedName name="Montaz0">#REF!</definedName>
    <definedName name="NazevDilu">'Rekapitulace'!#REF!</definedName>
    <definedName name="nazevobjektu">#REF!</definedName>
    <definedName name="nazevstavby">#REF!</definedName>
    <definedName name="Objednatel">#REF!</definedName>
    <definedName name="_xlnm.Print_Area" localSheetId="2">'Kuchyňka č. 2'!$A$1:$G$40</definedName>
    <definedName name="PocetMJ">#REF!</definedName>
    <definedName name="Poznamka">#REF!</definedName>
    <definedName name="Projektant">#REF!</definedName>
    <definedName name="PSV">'Rekapitulace'!#REF!</definedName>
    <definedName name="PSV0">#REF!</definedName>
    <definedName name="SloupecCC">'Kuchyňka č. 2'!$G$6</definedName>
    <definedName name="SloupecCisloPol">'Kuchyňka č. 2'!$B$6</definedName>
    <definedName name="SloupecJC">'Kuchyňka č. 2'!$F$6</definedName>
    <definedName name="SloupecMJ">'Kuchyňka č. 2'!$D$6</definedName>
    <definedName name="SloupecMnozstvi">'Kuchyňka č. 2'!$E$6</definedName>
    <definedName name="SloupecNazPol">'Kuchyňka č. 2'!$C$6</definedName>
    <definedName name="SloupecPC">'Kuchyňka č. 2'!$A$6</definedName>
    <definedName name="solver_lin" localSheetId="2" hidden="1">0</definedName>
    <definedName name="solver_num" localSheetId="2" hidden="1">0</definedName>
    <definedName name="solver_opt" localSheetId="2" hidden="1">#REF!</definedName>
    <definedName name="solver_typ" localSheetId="2" hidden="1">1</definedName>
    <definedName name="solver_val" localSheetId="2" hidden="1">0</definedName>
    <definedName name="Typ">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'Rekapitulace'!$1:$2</definedName>
    <definedName name="_xlnm.Print_Titles" localSheetId="2">'Kuchyňka č. 2'!$1:$6</definedName>
  </definedNames>
  <calcPr calcId="145621"/>
</workbook>
</file>

<file path=xl/sharedStrings.xml><?xml version="1.0" encoding="utf-8"?>
<sst xmlns="http://schemas.openxmlformats.org/spreadsheetml/2006/main" count="323" uniqueCount="94">
  <si>
    <t>Objekt :</t>
  </si>
  <si>
    <t>Stavba :</t>
  </si>
  <si>
    <t>%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</si>
  <si>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</si>
  <si>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</si>
  <si>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</si>
  <si>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</si>
  <si>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</si>
  <si>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</si>
  <si>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</si>
  <si>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</si>
  <si>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</si>
  <si>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</si>
  <si>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3</t>
  </si>
  <si>
    <t>m2</t>
  </si>
  <si>
    <t>t</t>
  </si>
  <si>
    <t>MŠ Klostermannova</t>
  </si>
  <si>
    <t>1</t>
  </si>
  <si>
    <t>Bourání</t>
  </si>
  <si>
    <t>1.1</t>
  </si>
  <si>
    <t>Demontáže, vyklizení, odpojení bojleru, úklid</t>
  </si>
  <si>
    <t>hod</t>
  </si>
  <si>
    <t>1.2.</t>
  </si>
  <si>
    <t>Odbourání obkladů, vč. Jádra</t>
  </si>
  <si>
    <t>1.3</t>
  </si>
  <si>
    <t>Odbourání dlažeb</t>
  </si>
  <si>
    <t>1.4</t>
  </si>
  <si>
    <t>Bourání podlkadního betonu tl. do 10 cm</t>
  </si>
  <si>
    <t>m3</t>
  </si>
  <si>
    <t>1.5</t>
  </si>
  <si>
    <t>Vysekání instalace (ZTI)</t>
  </si>
  <si>
    <t>m</t>
  </si>
  <si>
    <t>1.6</t>
  </si>
  <si>
    <t>1,7</t>
  </si>
  <si>
    <t>Odvoz suti do 10 km, včetně vnitrostaveništního přesunu</t>
  </si>
  <si>
    <t>Likvidace suti skládkováním</t>
  </si>
  <si>
    <t>Kuchyňka č. 2 - 2. NP</t>
  </si>
  <si>
    <t>2</t>
  </si>
  <si>
    <t>Opravy a údržba</t>
  </si>
  <si>
    <t>2.1</t>
  </si>
  <si>
    <t>Betonáž podkladního betonu do 10 cm</t>
  </si>
  <si>
    <t>2.2</t>
  </si>
  <si>
    <t>Zazdívka niky</t>
  </si>
  <si>
    <t>2.3</t>
  </si>
  <si>
    <t>Jádrová omítka pod obklady</t>
  </si>
  <si>
    <t>2.4</t>
  </si>
  <si>
    <t>Opravy omítek do 15 %</t>
  </si>
  <si>
    <t>2.5</t>
  </si>
  <si>
    <t>Zához rýh</t>
  </si>
  <si>
    <t>2.6</t>
  </si>
  <si>
    <t>Přeun hmot</t>
  </si>
  <si>
    <t>Obklady, dlažby</t>
  </si>
  <si>
    <t>3.1</t>
  </si>
  <si>
    <t>Montáž obkladů, vč. lepidla, spárování lišt</t>
  </si>
  <si>
    <t>3.2</t>
  </si>
  <si>
    <t>3.3</t>
  </si>
  <si>
    <t>3.4</t>
  </si>
  <si>
    <t>Montáž dlažeb, vč. lepidla, spárování</t>
  </si>
  <si>
    <t>Specifikace obkladu a dlažeb</t>
  </si>
  <si>
    <t>Přesun hmot</t>
  </si>
  <si>
    <t>4</t>
  </si>
  <si>
    <t>Malby a nátěry</t>
  </si>
  <si>
    <t>4.1</t>
  </si>
  <si>
    <t>4.2</t>
  </si>
  <si>
    <t>4.3</t>
  </si>
  <si>
    <t>Malby stěn Primalexem</t>
  </si>
  <si>
    <t>Nátěr zárubní</t>
  </si>
  <si>
    <t>ks</t>
  </si>
  <si>
    <t>kpl</t>
  </si>
  <si>
    <t>5</t>
  </si>
  <si>
    <t>5.1</t>
  </si>
  <si>
    <t>Elektroinstalace</t>
  </si>
  <si>
    <t>Rekonstrukce rozvodů - elektrický bojler, 3x zásuvkový obvod, 1x světelný okruh, nová rozvodnice, proudový chránič, 5x zásuvka, 2x vypínač, 1x světlo, přímotop, revize</t>
  </si>
  <si>
    <t>6</t>
  </si>
  <si>
    <t>Zdravotechnika</t>
  </si>
  <si>
    <t>6.1</t>
  </si>
  <si>
    <t>Rekonstrukce stávajících rozvodů z pozinkového potrubí, montáž bojlerů, nová dřezová baterie, nový pračkový ventil k myčce</t>
  </si>
  <si>
    <t>Kuchyňka č. 3 - 1. NP</t>
  </si>
  <si>
    <t>Vybourání luxfer</t>
  </si>
  <si>
    <t>1.7</t>
  </si>
  <si>
    <t>1,8</t>
  </si>
  <si>
    <t>Kuchyňka č. 1 - 1. NP</t>
  </si>
  <si>
    <t>Bourání podkladního betonu tl. do 10 cm</t>
  </si>
  <si>
    <t xml:space="preserve"> CENA CELKEM za kuchyňku č.2 - 2. NP BEZ DPH</t>
  </si>
  <si>
    <t xml:space="preserve"> CENA CELKEM za kuchyňka č. 3 - 1. NP BEZ DPH</t>
  </si>
  <si>
    <t xml:space="preserve"> CENA CELKEM za kuchyňka č. 1 - 1. NP BEZ DPH</t>
  </si>
  <si>
    <t>VÝSLEDNÁ  CENA  -  REKAPITULACE</t>
  </si>
  <si>
    <t>cena  bez DPH</t>
  </si>
  <si>
    <t>1. Kuchyňka č. 1 – 1. NP</t>
  </si>
  <si>
    <t>2. Kuchyňka č. 2 – 2. NP</t>
  </si>
  <si>
    <t>3. Kuchyňka č. 3 – 1. NP</t>
  </si>
  <si>
    <t>CELKEM bez DPH</t>
  </si>
  <si>
    <t>DPH 21%</t>
  </si>
  <si>
    <t>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</si>
</sst>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u val="single"/>
      <sz val="10"/>
      <color theme="1"/>
      <name val="Arial CE"/>
      <family val="2"/>
    </font>
    <font>
      <sz val="10"/>
      <color theme="1"/>
      <name val="Arial CE"/>
      <family val="2"/>
    </font>
    <font>
      <b/>
      <sz val="9"/>
      <color theme="1"/>
      <name val="Arial CE"/>
      <family val="2"/>
    </font>
    <font>
      <sz val="8"/>
      <color theme="1"/>
      <name val="Arial CE"/>
      <family val="2"/>
    </font>
    <font>
      <b/>
      <sz val="10"/>
      <color theme="1"/>
      <name val="Arial CE"/>
      <family val="2"/>
    </font>
    <font>
      <i/>
      <sz val="9"/>
      <color theme="1"/>
      <name val="Arial CE"/>
      <family val="2"/>
    </font>
    <font>
      <b/>
      <u val="single"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CC66"/>
        <bgColor indexed="64"/>
      </patternFill>
    </fill>
  </fills>
  <borders count="53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double">
        <color theme="1"/>
      </top>
      <bottom style="thin">
        <color theme="0"/>
      </bottom>
    </border>
    <border>
      <left style="thin">
        <color theme="0"/>
      </left>
      <right style="double">
        <color theme="1"/>
      </right>
      <top style="double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1"/>
      </bottom>
    </border>
    <border>
      <left/>
      <right style="thin">
        <color theme="0"/>
      </right>
      <top style="double">
        <color theme="1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double">
        <color theme="1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0"/>
      </bottom>
    </border>
    <border>
      <left/>
      <right style="thin">
        <color theme="1"/>
      </right>
      <top style="thin">
        <color theme="0"/>
      </top>
      <bottom style="thin">
        <color theme="0"/>
      </bottom>
    </border>
    <border>
      <left/>
      <right style="thin">
        <color theme="1"/>
      </right>
      <top style="thin">
        <color theme="0"/>
      </top>
      <bottom style="thin">
        <color theme="1"/>
      </bottom>
    </border>
    <border>
      <left/>
      <right style="double"/>
      <top style="double"/>
      <bottom/>
    </border>
    <border>
      <left style="thin">
        <color theme="1"/>
      </left>
      <right style="thin">
        <color theme="1"/>
      </right>
      <top style="thin">
        <color theme="0"/>
      </top>
      <bottom/>
    </border>
    <border>
      <left style="thin">
        <color theme="1"/>
      </left>
      <right style="thin">
        <color theme="1"/>
      </right>
      <top style="thin"/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0"/>
      </top>
      <bottom style="thin"/>
    </border>
    <border>
      <left/>
      <right style="thin">
        <color theme="1"/>
      </right>
      <top style="thin">
        <color theme="0"/>
      </top>
      <bottom/>
    </border>
    <border>
      <left/>
      <right style="thin"/>
      <top style="thin"/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/>
    </border>
    <border>
      <left/>
      <right style="thin"/>
      <top style="thin">
        <color theme="0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uble">
        <color theme="1"/>
      </left>
      <right style="thin">
        <color theme="0"/>
      </right>
      <top style="double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double">
        <color theme="1"/>
      </top>
      <bottom style="thin">
        <color theme="0"/>
      </bottom>
    </border>
    <border>
      <left style="double">
        <color theme="1"/>
      </left>
      <right style="thin">
        <color theme="0"/>
      </right>
      <top style="thin">
        <color theme="0"/>
      </top>
      <bottom style="double">
        <color theme="1"/>
      </bottom>
    </border>
    <border>
      <left style="thin">
        <color theme="0"/>
      </left>
      <right style="thin">
        <color theme="1"/>
      </right>
      <top style="thin">
        <color theme="0"/>
      </top>
      <bottom style="double">
        <color theme="1"/>
      </bottom>
    </border>
    <border>
      <left style="thin">
        <color theme="0"/>
      </left>
      <right style="double">
        <color theme="1"/>
      </right>
      <top style="thin">
        <color theme="0"/>
      </top>
      <bottom style="double">
        <color theme="1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75">
    <xf numFmtId="0" fontId="0" fillId="0" borderId="0" xfId="0"/>
    <xf numFmtId="0" fontId="0" fillId="0" borderId="0" xfId="0" applyBorder="1"/>
    <xf numFmtId="3" fontId="0" fillId="0" borderId="0" xfId="0" applyNumberFormat="1"/>
    <xf numFmtId="0" fontId="5" fillId="0" borderId="0" xfId="0" applyFont="1"/>
    <xf numFmtId="3" fontId="7" fillId="0" borderId="0" xfId="0" applyNumberFormat="1" applyFont="1"/>
    <xf numFmtId="4" fontId="7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9" fillId="0" borderId="0" xfId="20" applyFont="1" applyFill="1" applyAlignment="1">
      <alignment horizontal="centerContinuous"/>
      <protection/>
    </xf>
    <xf numFmtId="0" fontId="10" fillId="0" borderId="0" xfId="20" applyFont="1" applyFill="1" applyAlignment="1">
      <alignment horizontal="centerContinuous"/>
      <protection/>
    </xf>
    <xf numFmtId="0" fontId="3" fillId="0" borderId="1" xfId="20" applyFont="1" applyFill="1" applyBorder="1">
      <alignment/>
      <protection/>
    </xf>
    <xf numFmtId="0" fontId="0" fillId="0" borderId="1" xfId="20" applyFill="1" applyBorder="1">
      <alignment/>
      <protection/>
    </xf>
    <xf numFmtId="0" fontId="3" fillId="0" borderId="2" xfId="20" applyFont="1" applyFill="1" applyBorder="1">
      <alignment/>
      <protection/>
    </xf>
    <xf numFmtId="0" fontId="0" fillId="0" borderId="2" xfId="20" applyFill="1" applyBorder="1">
      <alignment/>
      <protection/>
    </xf>
    <xf numFmtId="0" fontId="7" fillId="0" borderId="0" xfId="20" applyFont="1" applyFill="1">
      <alignment/>
      <protection/>
    </xf>
    <xf numFmtId="0" fontId="0" fillId="0" borderId="0" xfId="20" applyFont="1" applyFill="1">
      <alignment/>
      <protection/>
    </xf>
    <xf numFmtId="49" fontId="4" fillId="0" borderId="3" xfId="20" applyNumberFormat="1" applyFont="1" applyFill="1" applyBorder="1">
      <alignment/>
      <protection/>
    </xf>
    <xf numFmtId="0" fontId="4" fillId="0" borderId="4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49" fontId="5" fillId="0" borderId="5" xfId="20" applyNumberFormat="1" applyFont="1" applyFill="1" applyBorder="1" applyAlignment="1">
      <alignment horizontal="left"/>
      <protection/>
    </xf>
    <xf numFmtId="0" fontId="5" fillId="0" borderId="5" xfId="20" applyFont="1" applyFill="1" applyBorder="1">
      <alignment/>
      <protection/>
    </xf>
    <xf numFmtId="0" fontId="0" fillId="0" borderId="5" xfId="20" applyFill="1" applyBorder="1" applyAlignment="1">
      <alignment horizontal="center"/>
      <protection/>
    </xf>
    <xf numFmtId="0" fontId="0" fillId="0" borderId="0" xfId="20" applyNumberFormat="1">
      <alignment/>
      <protection/>
    </xf>
    <xf numFmtId="0" fontId="11" fillId="0" borderId="0" xfId="20" applyFont="1">
      <alignment/>
      <protection/>
    </xf>
    <xf numFmtId="0" fontId="0" fillId="0" borderId="5" xfId="20" applyFont="1" applyFill="1" applyBorder="1" applyAlignment="1">
      <alignment horizontal="center"/>
      <protection/>
    </xf>
    <xf numFmtId="49" fontId="6" fillId="0" borderId="5" xfId="20" applyNumberFormat="1" applyFont="1" applyFill="1" applyBorder="1" applyAlignment="1">
      <alignment horizontal="left"/>
      <protection/>
    </xf>
    <xf numFmtId="0" fontId="6" fillId="0" borderId="5" xfId="20" applyFont="1" applyFill="1" applyBorder="1" applyAlignment="1">
      <alignment wrapText="1"/>
      <protection/>
    </xf>
    <xf numFmtId="49" fontId="6" fillId="0" borderId="5" xfId="20" applyNumberFormat="1" applyFont="1" applyFill="1" applyBorder="1" applyAlignment="1">
      <alignment horizontal="center" shrinkToFit="1"/>
      <protection/>
    </xf>
    <xf numFmtId="0" fontId="0" fillId="0" borderId="6" xfId="20" applyFill="1" applyBorder="1" applyAlignment="1">
      <alignment horizontal="center"/>
      <protection/>
    </xf>
    <xf numFmtId="49" fontId="3" fillId="0" borderId="6" xfId="20" applyNumberFormat="1" applyFont="1" applyFill="1" applyBorder="1" applyAlignment="1">
      <alignment horizontal="left"/>
      <protection/>
    </xf>
    <xf numFmtId="0" fontId="3" fillId="0" borderId="6" xfId="20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2" fillId="0" borderId="0" xfId="20" applyFont="1" applyAlignment="1">
      <alignment/>
      <protection/>
    </xf>
    <xf numFmtId="0" fontId="13" fillId="0" borderId="0" xfId="20" applyFont="1" applyBorder="1">
      <alignment/>
      <protection/>
    </xf>
    <xf numFmtId="0" fontId="12" fillId="0" borderId="0" xfId="20" applyFont="1" applyBorder="1" applyAlignment="1">
      <alignment/>
      <protection/>
    </xf>
    <xf numFmtId="2" fontId="10" fillId="0" borderId="0" xfId="20" applyNumberFormat="1" applyFont="1" applyFill="1" applyAlignment="1">
      <alignment horizontal="right"/>
      <protection/>
    </xf>
    <xf numFmtId="2" fontId="7" fillId="0" borderId="1" xfId="20" applyNumberFormat="1" applyFont="1" applyFill="1" applyBorder="1" applyAlignment="1">
      <alignment horizontal="right"/>
      <protection/>
    </xf>
    <xf numFmtId="2" fontId="0" fillId="0" borderId="0" xfId="20" applyNumberFormat="1" applyFill="1" applyAlignment="1">
      <alignment horizontal="right"/>
      <protection/>
    </xf>
    <xf numFmtId="2" fontId="4" fillId="0" borderId="4" xfId="20" applyNumberFormat="1" applyFont="1" applyFill="1" applyBorder="1" applyAlignment="1">
      <alignment horizontal="center"/>
      <protection/>
    </xf>
    <xf numFmtId="2" fontId="0" fillId="0" borderId="5" xfId="20" applyNumberFormat="1" applyFill="1" applyBorder="1" applyAlignment="1">
      <alignment horizontal="right"/>
      <protection/>
    </xf>
    <xf numFmtId="2" fontId="6" fillId="0" borderId="5" xfId="20" applyNumberFormat="1" applyFont="1" applyFill="1" applyBorder="1" applyAlignment="1">
      <alignment horizontal="right"/>
      <protection/>
    </xf>
    <xf numFmtId="2" fontId="0" fillId="0" borderId="6" xfId="20" applyNumberFormat="1" applyFill="1" applyBorder="1" applyAlignment="1">
      <alignment horizontal="right"/>
      <protection/>
    </xf>
    <xf numFmtId="2" fontId="0" fillId="0" borderId="0" xfId="20" applyNumberFormat="1">
      <alignment/>
      <protection/>
    </xf>
    <xf numFmtId="2" fontId="0" fillId="0" borderId="0" xfId="20" applyNumberFormat="1" applyBorder="1">
      <alignment/>
      <protection/>
    </xf>
    <xf numFmtId="2" fontId="0" fillId="0" borderId="0" xfId="20" applyNumberFormat="1" applyAlignment="1">
      <alignment horizontal="right"/>
      <protection/>
    </xf>
    <xf numFmtId="2" fontId="13" fillId="0" borderId="0" xfId="20" applyNumberFormat="1" applyFont="1" applyBorder="1" applyAlignment="1">
      <alignment horizontal="right"/>
      <protection/>
    </xf>
    <xf numFmtId="2" fontId="0" fillId="0" borderId="0" xfId="20" applyNumberFormat="1" applyBorder="1" applyAlignment="1">
      <alignment horizontal="right"/>
      <protection/>
    </xf>
    <xf numFmtId="0" fontId="0" fillId="0" borderId="7" xfId="20" applyFill="1" applyBorder="1">
      <alignment/>
      <protection/>
    </xf>
    <xf numFmtId="0" fontId="0" fillId="0" borderId="8" xfId="20" applyFill="1" applyBorder="1">
      <alignment/>
      <protection/>
    </xf>
    <xf numFmtId="2" fontId="0" fillId="0" borderId="8" xfId="20" applyNumberFormat="1" applyFill="1" applyBorder="1">
      <alignment/>
      <protection/>
    </xf>
    <xf numFmtId="0" fontId="0" fillId="0" borderId="9" xfId="0" applyBorder="1"/>
    <xf numFmtId="0" fontId="0" fillId="0" borderId="10" xfId="0" applyBorder="1"/>
    <xf numFmtId="0" fontId="0" fillId="0" borderId="11" xfId="20" applyFill="1" applyBorder="1">
      <alignment/>
      <protection/>
    </xf>
    <xf numFmtId="0" fontId="9" fillId="0" borderId="11" xfId="20" applyFont="1" applyFill="1" applyBorder="1" applyAlignment="1">
      <alignment horizontal="centerContinuous"/>
      <protection/>
    </xf>
    <xf numFmtId="0" fontId="10" fillId="0" borderId="11" xfId="20" applyFont="1" applyFill="1" applyBorder="1" applyAlignment="1">
      <alignment horizontal="centerContinuous"/>
      <protection/>
    </xf>
    <xf numFmtId="2" fontId="10" fillId="0" borderId="11" xfId="20" applyNumberFormat="1" applyFont="1" applyFill="1" applyBorder="1" applyAlignment="1">
      <alignment horizontal="right"/>
      <protection/>
    </xf>
    <xf numFmtId="0" fontId="0" fillId="0" borderId="12" xfId="20" applyFill="1" applyBorder="1">
      <alignment/>
      <protection/>
    </xf>
    <xf numFmtId="2" fontId="7" fillId="0" borderId="12" xfId="20" applyNumberFormat="1" applyFont="1" applyFill="1" applyBorder="1" applyAlignment="1">
      <alignment horizontal="right"/>
      <protection/>
    </xf>
    <xf numFmtId="0" fontId="0" fillId="0" borderId="12" xfId="20" applyFill="1" applyBorder="1" applyAlignment="1">
      <alignment horizontal="left"/>
      <protection/>
    </xf>
    <xf numFmtId="0" fontId="0" fillId="0" borderId="13" xfId="20" applyFill="1" applyBorder="1">
      <alignment/>
      <protection/>
    </xf>
    <xf numFmtId="0" fontId="0" fillId="0" borderId="14" xfId="20" applyFill="1" applyBorder="1">
      <alignment/>
      <protection/>
    </xf>
    <xf numFmtId="0" fontId="3" fillId="0" borderId="15" xfId="20" applyFont="1" applyFill="1" applyBorder="1">
      <alignment/>
      <protection/>
    </xf>
    <xf numFmtId="0" fontId="3" fillId="0" borderId="16" xfId="20" applyFont="1" applyFill="1" applyBorder="1">
      <alignment/>
      <protection/>
    </xf>
    <xf numFmtId="0" fontId="7" fillId="0" borderId="17" xfId="20" applyFont="1" applyFill="1" applyBorder="1">
      <alignment/>
      <protection/>
    </xf>
    <xf numFmtId="0" fontId="0" fillId="0" borderId="17" xfId="20" applyFont="1" applyFill="1" applyBorder="1">
      <alignment/>
      <protection/>
    </xf>
    <xf numFmtId="0" fontId="0" fillId="0" borderId="17" xfId="20" applyFill="1" applyBorder="1">
      <alignment/>
      <protection/>
    </xf>
    <xf numFmtId="2" fontId="0" fillId="0" borderId="17" xfId="20" applyNumberFormat="1" applyFill="1" applyBorder="1" applyAlignment="1">
      <alignment horizontal="right"/>
      <protection/>
    </xf>
    <xf numFmtId="0" fontId="0" fillId="0" borderId="17" xfId="20" applyFill="1" applyBorder="1" applyAlignment="1">
      <alignment/>
      <protection/>
    </xf>
    <xf numFmtId="49" fontId="4" fillId="0" borderId="18" xfId="20" applyNumberFormat="1" applyFont="1" applyFill="1" applyBorder="1">
      <alignment/>
      <protection/>
    </xf>
    <xf numFmtId="0" fontId="4" fillId="0" borderId="18" xfId="20" applyFont="1" applyFill="1" applyBorder="1" applyAlignment="1">
      <alignment horizontal="center"/>
      <protection/>
    </xf>
    <xf numFmtId="2" fontId="4" fillId="0" borderId="18" xfId="20" applyNumberFormat="1" applyFont="1" applyFill="1" applyBorder="1" applyAlignment="1">
      <alignment horizontal="center"/>
      <protection/>
    </xf>
    <xf numFmtId="0" fontId="0" fillId="0" borderId="19" xfId="0" applyBorder="1"/>
    <xf numFmtId="0" fontId="0" fillId="0" borderId="20" xfId="20" applyFill="1" applyBorder="1">
      <alignment/>
      <protection/>
    </xf>
    <xf numFmtId="0" fontId="0" fillId="0" borderId="21" xfId="20" applyFill="1" applyBorder="1">
      <alignment/>
      <protection/>
    </xf>
    <xf numFmtId="2" fontId="0" fillId="0" borderId="21" xfId="20" applyNumberFormat="1" applyFill="1" applyBorder="1">
      <alignment/>
      <protection/>
    </xf>
    <xf numFmtId="4" fontId="0" fillId="0" borderId="22" xfId="20" applyNumberFormat="1" applyFill="1" applyBorder="1">
      <alignment/>
      <protection/>
    </xf>
    <xf numFmtId="0" fontId="4" fillId="0" borderId="23" xfId="20" applyFont="1" applyFill="1" applyBorder="1" applyAlignment="1">
      <alignment horizontal="center"/>
      <protection/>
    </xf>
    <xf numFmtId="0" fontId="5" fillId="0" borderId="24" xfId="20" applyFont="1" applyFill="1" applyBorder="1" applyAlignment="1">
      <alignment horizontal="center"/>
      <protection/>
    </xf>
    <xf numFmtId="0" fontId="0" fillId="0" borderId="25" xfId="20" applyFont="1" applyFill="1" applyBorder="1" applyAlignment="1">
      <alignment horizontal="center"/>
      <protection/>
    </xf>
    <xf numFmtId="0" fontId="0" fillId="0" borderId="26" xfId="20" applyFill="1" applyBorder="1" applyAlignment="1">
      <alignment horizontal="center"/>
      <protection/>
    </xf>
    <xf numFmtId="49" fontId="5" fillId="0" borderId="24" xfId="20" applyNumberFormat="1" applyFont="1" applyFill="1" applyBorder="1" applyAlignment="1">
      <alignment horizontal="left"/>
      <protection/>
    </xf>
    <xf numFmtId="49" fontId="6" fillId="0" borderId="25" xfId="20" applyNumberFormat="1" applyFont="1" applyFill="1" applyBorder="1" applyAlignment="1">
      <alignment horizontal="left"/>
      <protection/>
    </xf>
    <xf numFmtId="49" fontId="3" fillId="0" borderId="26" xfId="20" applyNumberFormat="1" applyFont="1" applyFill="1" applyBorder="1" applyAlignment="1">
      <alignment horizontal="left"/>
      <protection/>
    </xf>
    <xf numFmtId="0" fontId="5" fillId="0" borderId="24" xfId="20" applyFont="1" applyFill="1" applyBorder="1">
      <alignment/>
      <protection/>
    </xf>
    <xf numFmtId="0" fontId="6" fillId="0" borderId="25" xfId="20" applyFont="1" applyFill="1" applyBorder="1" applyAlignment="1">
      <alignment wrapText="1"/>
      <protection/>
    </xf>
    <xf numFmtId="0" fontId="3" fillId="0" borderId="26" xfId="20" applyFont="1" applyFill="1" applyBorder="1">
      <alignment/>
      <protection/>
    </xf>
    <xf numFmtId="0" fontId="0" fillId="0" borderId="24" xfId="20" applyFill="1" applyBorder="1" applyAlignment="1">
      <alignment horizontal="center"/>
      <protection/>
    </xf>
    <xf numFmtId="49" fontId="6" fillId="0" borderId="25" xfId="20" applyNumberFormat="1" applyFont="1" applyFill="1" applyBorder="1" applyAlignment="1">
      <alignment horizontal="center" shrinkToFit="1"/>
      <protection/>
    </xf>
    <xf numFmtId="2" fontId="0" fillId="0" borderId="24" xfId="20" applyNumberFormat="1" applyFill="1" applyBorder="1" applyAlignment="1">
      <alignment horizontal="right"/>
      <protection/>
    </xf>
    <xf numFmtId="2" fontId="6" fillId="0" borderId="25" xfId="20" applyNumberFormat="1" applyFont="1" applyFill="1" applyBorder="1" applyAlignment="1">
      <alignment horizontal="right"/>
      <protection/>
    </xf>
    <xf numFmtId="2" fontId="0" fillId="0" borderId="26" xfId="20" applyNumberFormat="1" applyFill="1" applyBorder="1" applyAlignment="1">
      <alignment horizontal="right"/>
      <protection/>
    </xf>
    <xf numFmtId="0" fontId="0" fillId="0" borderId="27" xfId="20" applyNumberFormat="1" applyFill="1" applyBorder="1">
      <alignment/>
      <protection/>
    </xf>
    <xf numFmtId="4" fontId="6" fillId="0" borderId="28" xfId="20" applyNumberFormat="1" applyFont="1" applyFill="1" applyBorder="1">
      <alignment/>
      <protection/>
    </xf>
    <xf numFmtId="4" fontId="5" fillId="0" borderId="29" xfId="20" applyNumberFormat="1" applyFont="1" applyFill="1" applyBorder="1">
      <alignment/>
      <protection/>
    </xf>
    <xf numFmtId="0" fontId="0" fillId="0" borderId="24" xfId="20" applyNumberFormat="1" applyFill="1" applyBorder="1" applyAlignment="1">
      <alignment horizontal="right"/>
      <protection/>
    </xf>
    <xf numFmtId="4" fontId="0" fillId="0" borderId="26" xfId="20" applyNumberFormat="1" applyFill="1" applyBorder="1" applyAlignment="1">
      <alignment horizontal="right"/>
      <protection/>
    </xf>
    <xf numFmtId="0" fontId="14" fillId="0" borderId="0" xfId="20" applyFont="1" applyFill="1" applyAlignment="1">
      <alignment horizontal="centerContinuous"/>
      <protection/>
    </xf>
    <xf numFmtId="0" fontId="15" fillId="0" borderId="30" xfId="20" applyFont="1" applyFill="1" applyBorder="1">
      <alignment/>
      <protection/>
    </xf>
    <xf numFmtId="0" fontId="15" fillId="0" borderId="0" xfId="20" applyFont="1" applyFill="1" applyAlignment="1">
      <alignment/>
      <protection/>
    </xf>
    <xf numFmtId="0" fontId="16" fillId="0" borderId="3" xfId="20" applyFont="1" applyFill="1" applyBorder="1" applyAlignment="1">
      <alignment horizontal="center"/>
      <protection/>
    </xf>
    <xf numFmtId="0" fontId="15" fillId="0" borderId="5" xfId="20" applyNumberFormat="1" applyFont="1" applyFill="1" applyBorder="1">
      <alignment/>
      <protection/>
    </xf>
    <xf numFmtId="4" fontId="17" fillId="0" borderId="5" xfId="20" applyNumberFormat="1" applyFont="1" applyFill="1" applyBorder="1">
      <alignment/>
      <protection/>
    </xf>
    <xf numFmtId="4" fontId="18" fillId="0" borderId="6" xfId="20" applyNumberFormat="1" applyFont="1" applyFill="1" applyBorder="1">
      <alignment/>
      <protection/>
    </xf>
    <xf numFmtId="4" fontId="15" fillId="0" borderId="4" xfId="20" applyNumberFormat="1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Border="1">
      <alignment/>
      <protection/>
    </xf>
    <xf numFmtId="4" fontId="19" fillId="0" borderId="0" xfId="20" applyNumberFormat="1" applyFont="1" applyBorder="1">
      <alignment/>
      <protection/>
    </xf>
    <xf numFmtId="0" fontId="15" fillId="0" borderId="1" xfId="20" applyFont="1" applyFill="1" applyBorder="1" applyAlignment="1">
      <alignment horizontal="left"/>
      <protection/>
    </xf>
    <xf numFmtId="0" fontId="15" fillId="0" borderId="0" xfId="20" applyFont="1" applyFill="1">
      <alignment/>
      <protection/>
    </xf>
    <xf numFmtId="0" fontId="16" fillId="0" borderId="4" xfId="20" applyFont="1" applyFill="1" applyBorder="1" applyAlignment="1">
      <alignment horizontal="center"/>
      <protection/>
    </xf>
    <xf numFmtId="0" fontId="15" fillId="0" borderId="5" xfId="20" applyNumberFormat="1" applyFont="1" applyFill="1" applyBorder="1" applyAlignment="1">
      <alignment horizontal="right"/>
      <protection/>
    </xf>
    <xf numFmtId="4" fontId="17" fillId="2" borderId="5" xfId="20" applyNumberFormat="1" applyFont="1" applyFill="1" applyBorder="1" applyAlignment="1" applyProtection="1">
      <alignment horizontal="right"/>
      <protection locked="0"/>
    </xf>
    <xf numFmtId="4" fontId="15" fillId="0" borderId="6" xfId="20" applyNumberFormat="1" applyFont="1" applyFill="1" applyBorder="1" applyAlignment="1">
      <alignment horizontal="right"/>
      <protection/>
    </xf>
    <xf numFmtId="0" fontId="15" fillId="0" borderId="8" xfId="20" applyFont="1" applyFill="1" applyBorder="1">
      <alignment/>
      <protection/>
    </xf>
    <xf numFmtId="0" fontId="19" fillId="0" borderId="0" xfId="20" applyFont="1" applyBorder="1">
      <alignment/>
      <protection/>
    </xf>
    <xf numFmtId="0" fontId="14" fillId="0" borderId="11" xfId="20" applyFont="1" applyFill="1" applyBorder="1" applyAlignment="1">
      <alignment horizontal="centerContinuous"/>
      <protection/>
    </xf>
    <xf numFmtId="0" fontId="15" fillId="0" borderId="12" xfId="20" applyFont="1" applyFill="1" applyBorder="1" applyAlignment="1">
      <alignment horizontal="left"/>
      <protection/>
    </xf>
    <xf numFmtId="0" fontId="15" fillId="0" borderId="17" xfId="20" applyFont="1" applyFill="1" applyBorder="1">
      <alignment/>
      <protection/>
    </xf>
    <xf numFmtId="0" fontId="16" fillId="0" borderId="18" xfId="20" applyFont="1" applyFill="1" applyBorder="1" applyAlignment="1">
      <alignment horizontal="center"/>
      <protection/>
    </xf>
    <xf numFmtId="0" fontId="15" fillId="0" borderId="24" xfId="20" applyNumberFormat="1" applyFont="1" applyFill="1" applyBorder="1" applyAlignment="1">
      <alignment horizontal="right"/>
      <protection/>
    </xf>
    <xf numFmtId="4" fontId="15" fillId="0" borderId="26" xfId="20" applyNumberFormat="1" applyFont="1" applyFill="1" applyBorder="1" applyAlignment="1">
      <alignment horizontal="right"/>
      <protection/>
    </xf>
    <xf numFmtId="0" fontId="15" fillId="0" borderId="21" xfId="20" applyFont="1" applyFill="1" applyBorder="1">
      <alignment/>
      <protection/>
    </xf>
    <xf numFmtId="0" fontId="15" fillId="0" borderId="19" xfId="0" applyFont="1" applyBorder="1"/>
    <xf numFmtId="0" fontId="15" fillId="0" borderId="9" xfId="0" applyFont="1" applyBorder="1"/>
    <xf numFmtId="0" fontId="0" fillId="0" borderId="31" xfId="20" applyFill="1" applyBorder="1" applyAlignment="1">
      <alignment horizontal="center"/>
      <protection/>
    </xf>
    <xf numFmtId="0" fontId="5" fillId="0" borderId="32" xfId="20" applyFont="1" applyFill="1" applyBorder="1" applyAlignment="1">
      <alignment horizontal="center"/>
      <protection/>
    </xf>
    <xf numFmtId="0" fontId="0" fillId="0" borderId="33" xfId="20" applyFill="1" applyBorder="1" applyAlignment="1">
      <alignment horizontal="center"/>
      <protection/>
    </xf>
    <xf numFmtId="49" fontId="3" fillId="0" borderId="31" xfId="20" applyNumberFormat="1" applyFont="1" applyFill="1" applyBorder="1" applyAlignment="1">
      <alignment horizontal="left"/>
      <protection/>
    </xf>
    <xf numFmtId="49" fontId="5" fillId="0" borderId="32" xfId="20" applyNumberFormat="1" applyFont="1" applyFill="1" applyBorder="1" applyAlignment="1">
      <alignment horizontal="left"/>
      <protection/>
    </xf>
    <xf numFmtId="49" fontId="3" fillId="0" borderId="33" xfId="20" applyNumberFormat="1" applyFont="1" applyFill="1" applyBorder="1" applyAlignment="1">
      <alignment horizontal="left"/>
      <protection/>
    </xf>
    <xf numFmtId="0" fontId="3" fillId="0" borderId="31" xfId="20" applyFont="1" applyFill="1" applyBorder="1">
      <alignment/>
      <protection/>
    </xf>
    <xf numFmtId="0" fontId="5" fillId="0" borderId="32" xfId="20" applyFont="1" applyFill="1" applyBorder="1">
      <alignment/>
      <protection/>
    </xf>
    <xf numFmtId="0" fontId="3" fillId="0" borderId="33" xfId="20" applyFont="1" applyFill="1" applyBorder="1">
      <alignment/>
      <protection/>
    </xf>
    <xf numFmtId="0" fontId="0" fillId="0" borderId="32" xfId="20" applyFill="1" applyBorder="1" applyAlignment="1">
      <alignment horizontal="center"/>
      <protection/>
    </xf>
    <xf numFmtId="2" fontId="0" fillId="0" borderId="31" xfId="20" applyNumberFormat="1" applyFill="1" applyBorder="1" applyAlignment="1">
      <alignment horizontal="right"/>
      <protection/>
    </xf>
    <xf numFmtId="2" fontId="0" fillId="0" borderId="32" xfId="20" applyNumberFormat="1" applyFill="1" applyBorder="1" applyAlignment="1">
      <alignment horizontal="right"/>
      <protection/>
    </xf>
    <xf numFmtId="2" fontId="0" fillId="0" borderId="33" xfId="20" applyNumberFormat="1" applyFill="1" applyBorder="1" applyAlignment="1">
      <alignment horizontal="right"/>
      <protection/>
    </xf>
    <xf numFmtId="4" fontId="5" fillId="0" borderId="34" xfId="20" applyNumberFormat="1" applyFont="1" applyFill="1" applyBorder="1">
      <alignment/>
      <protection/>
    </xf>
    <xf numFmtId="0" fontId="0" fillId="0" borderId="35" xfId="20" applyNumberFormat="1" applyFill="1" applyBorder="1">
      <alignment/>
      <protection/>
    </xf>
    <xf numFmtId="4" fontId="6" fillId="0" borderId="36" xfId="20" applyNumberFormat="1" applyFont="1" applyFill="1" applyBorder="1">
      <alignment/>
      <protection/>
    </xf>
    <xf numFmtId="4" fontId="5" fillId="0" borderId="37" xfId="20" applyNumberFormat="1" applyFont="1" applyFill="1" applyBorder="1">
      <alignment/>
      <protection/>
    </xf>
    <xf numFmtId="4" fontId="5" fillId="0" borderId="38" xfId="20" applyNumberFormat="1" applyFont="1" applyFill="1" applyBorder="1">
      <alignment/>
      <protection/>
    </xf>
    <xf numFmtId="4" fontId="0" fillId="0" borderId="31" xfId="20" applyNumberFormat="1" applyFill="1" applyBorder="1" applyAlignment="1">
      <alignment horizontal="right"/>
      <protection/>
    </xf>
    <xf numFmtId="0" fontId="0" fillId="0" borderId="32" xfId="20" applyNumberFormat="1" applyFill="1" applyBorder="1" applyAlignment="1">
      <alignment horizontal="right"/>
      <protection/>
    </xf>
    <xf numFmtId="4" fontId="0" fillId="0" borderId="33" xfId="20" applyNumberFormat="1" applyFill="1" applyBorder="1" applyAlignment="1">
      <alignment horizontal="right"/>
      <protection/>
    </xf>
    <xf numFmtId="4" fontId="6" fillId="2" borderId="25" xfId="20" applyNumberFormat="1" applyFont="1" applyFill="1" applyBorder="1" applyAlignment="1" applyProtection="1">
      <alignment horizontal="right"/>
      <protection locked="0"/>
    </xf>
    <xf numFmtId="4" fontId="17" fillId="2" borderId="25" xfId="20" applyNumberFormat="1" applyFont="1" applyFill="1" applyBorder="1" applyAlignment="1" applyProtection="1">
      <alignment horizontal="right"/>
      <protection locked="0"/>
    </xf>
    <xf numFmtId="0" fontId="21" fillId="0" borderId="39" xfId="0" applyFont="1" applyBorder="1" applyAlignment="1">
      <alignment horizontal="center" vertical="center"/>
    </xf>
    <xf numFmtId="0" fontId="0" fillId="0" borderId="40" xfId="0" applyBorder="1"/>
    <xf numFmtId="0" fontId="24" fillId="0" borderId="40" xfId="0" applyFont="1" applyBorder="1"/>
    <xf numFmtId="0" fontId="22" fillId="0" borderId="3" xfId="0" applyFont="1" applyBorder="1" applyAlignment="1">
      <alignment vertical="center"/>
    </xf>
    <xf numFmtId="2" fontId="23" fillId="3" borderId="3" xfId="0" applyNumberFormat="1" applyFont="1" applyFill="1" applyBorder="1" applyProtection="1">
      <protection locked="0"/>
    </xf>
    <xf numFmtId="0" fontId="22" fillId="0" borderId="39" xfId="0" applyFont="1" applyBorder="1" applyAlignment="1" applyProtection="1">
      <alignment vertical="center"/>
      <protection hidden="1"/>
    </xf>
    <xf numFmtId="2" fontId="23" fillId="0" borderId="40" xfId="0" applyNumberFormat="1" applyFont="1" applyBorder="1" applyProtection="1">
      <protection locked="0"/>
    </xf>
    <xf numFmtId="2" fontId="23" fillId="3" borderId="3" xfId="0" applyNumberFormat="1" applyFont="1" applyFill="1" applyBorder="1" applyProtection="1">
      <protection hidden="1" locked="0"/>
    </xf>
    <xf numFmtId="0" fontId="23" fillId="3" borderId="3" xfId="0" applyFont="1" applyFill="1" applyBorder="1" applyProtection="1">
      <protection locked="0"/>
    </xf>
    <xf numFmtId="0" fontId="0" fillId="0" borderId="39" xfId="0" applyBorder="1" applyProtection="1">
      <protection hidden="1"/>
    </xf>
    <xf numFmtId="0" fontId="20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8" fillId="0" borderId="9" xfId="20" applyFont="1" applyBorder="1" applyAlignment="1">
      <alignment horizontal="center"/>
      <protection/>
    </xf>
    <xf numFmtId="0" fontId="0" fillId="0" borderId="43" xfId="20" applyFont="1" applyFill="1" applyBorder="1" applyAlignment="1">
      <alignment horizontal="center"/>
      <protection/>
    </xf>
    <xf numFmtId="0" fontId="0" fillId="0" borderId="44" xfId="20" applyFont="1" applyFill="1" applyBorder="1" applyAlignment="1">
      <alignment horizontal="center"/>
      <protection/>
    </xf>
    <xf numFmtId="49" fontId="0" fillId="0" borderId="45" xfId="20" applyNumberFormat="1" applyFont="1" applyFill="1" applyBorder="1" applyAlignment="1">
      <alignment horizontal="center"/>
      <protection/>
    </xf>
    <xf numFmtId="0" fontId="0" fillId="0" borderId="46" xfId="20" applyFont="1" applyFill="1" applyBorder="1" applyAlignment="1">
      <alignment horizontal="center"/>
      <protection/>
    </xf>
    <xf numFmtId="0" fontId="0" fillId="0" borderId="14" xfId="20" applyFill="1" applyBorder="1" applyAlignment="1">
      <alignment horizontal="center" shrinkToFit="1"/>
      <protection/>
    </xf>
    <xf numFmtId="0" fontId="0" fillId="0" borderId="47" xfId="20" applyFill="1" applyBorder="1" applyAlignment="1">
      <alignment horizontal="center" shrinkToFit="1"/>
      <protection/>
    </xf>
    <xf numFmtId="0" fontId="8" fillId="0" borderId="0" xfId="20" applyFont="1" applyAlignment="1">
      <alignment horizontal="center"/>
      <protection/>
    </xf>
    <xf numFmtId="0" fontId="0" fillId="0" borderId="48" xfId="20" applyFont="1" applyFill="1" applyBorder="1" applyAlignment="1">
      <alignment horizontal="center"/>
      <protection/>
    </xf>
    <xf numFmtId="0" fontId="0" fillId="0" borderId="49" xfId="20" applyFont="1" applyFill="1" applyBorder="1" applyAlignment="1">
      <alignment horizontal="center"/>
      <protection/>
    </xf>
    <xf numFmtId="49" fontId="0" fillId="0" borderId="50" xfId="20" applyNumberFormat="1" applyFont="1" applyFill="1" applyBorder="1" applyAlignment="1">
      <alignment horizontal="center"/>
      <protection/>
    </xf>
    <xf numFmtId="0" fontId="0" fillId="0" borderId="51" xfId="20" applyFont="1" applyFill="1" applyBorder="1" applyAlignment="1">
      <alignment horizontal="center"/>
      <protection/>
    </xf>
    <xf numFmtId="0" fontId="0" fillId="0" borderId="2" xfId="20" applyFill="1" applyBorder="1" applyAlignment="1">
      <alignment horizontal="center" shrinkToFit="1"/>
      <protection/>
    </xf>
    <xf numFmtId="0" fontId="0" fillId="0" borderId="52" xfId="20" applyFill="1" applyBorder="1" applyAlignment="1">
      <alignment horizont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66"/>
  <sheetViews>
    <sheetView workbookViewId="0" topLeftCell="A1">
      <selection activeCell="B7" sqref="B7"/>
    </sheetView>
  </sheetViews>
  <sheetFormatPr defaultColWidth="9.00390625" defaultRowHeight="12.75"/>
  <cols>
    <col min="1" max="1" width="49.625" style="0" customWidth="1"/>
    <col min="2" max="2" width="40.25390625" style="0" customWidth="1"/>
    <col min="3" max="3" width="29.625" style="0" customWidth="1"/>
    <col min="4" max="4" width="17.7539062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ht="13.5" thickBot="1"/>
    <row r="2" spans="1:2" ht="20.25">
      <c r="A2" s="159" t="s">
        <v>86</v>
      </c>
      <c r="B2" s="160"/>
    </row>
    <row r="3" spans="1:7" s="1" customFormat="1" ht="20.25">
      <c r="A3" s="149"/>
      <c r="B3" s="150"/>
      <c r="C3"/>
      <c r="D3"/>
      <c r="E3"/>
      <c r="F3"/>
      <c r="G3"/>
    </row>
    <row r="4" spans="1:7" s="1" customFormat="1" ht="20.25">
      <c r="A4" s="149"/>
      <c r="B4" s="151" t="s">
        <v>87</v>
      </c>
      <c r="C4"/>
      <c r="D4"/>
      <c r="E4"/>
      <c r="F4"/>
      <c r="G4"/>
    </row>
    <row r="5" spans="1:7" s="1" customFormat="1" ht="18.75">
      <c r="A5" s="152" t="s">
        <v>88</v>
      </c>
      <c r="B5" s="153">
        <v>0</v>
      </c>
      <c r="C5"/>
      <c r="D5"/>
      <c r="E5"/>
      <c r="F5"/>
      <c r="G5"/>
    </row>
    <row r="6" spans="1:7" s="1" customFormat="1" ht="18.75">
      <c r="A6" s="152" t="s">
        <v>89</v>
      </c>
      <c r="B6" s="153">
        <v>0</v>
      </c>
      <c r="C6"/>
      <c r="D6"/>
      <c r="E6"/>
      <c r="F6"/>
      <c r="G6"/>
    </row>
    <row r="7" spans="1:7" s="1" customFormat="1" ht="18.75">
      <c r="A7" s="152" t="s">
        <v>90</v>
      </c>
      <c r="B7" s="153">
        <v>0</v>
      </c>
      <c r="C7"/>
      <c r="D7"/>
      <c r="E7"/>
      <c r="F7"/>
      <c r="G7"/>
    </row>
    <row r="8" spans="1:3" s="1" customFormat="1" ht="18.75">
      <c r="A8" s="154"/>
      <c r="B8" s="155"/>
      <c r="C8"/>
    </row>
    <row r="9" spans="1:3" s="3" customFormat="1" ht="18.75">
      <c r="A9" s="152" t="s">
        <v>91</v>
      </c>
      <c r="B9" s="156">
        <f>SUM(B5:B6:B7)</f>
        <v>0</v>
      </c>
      <c r="C9"/>
    </row>
    <row r="10" spans="1:2" ht="18.75">
      <c r="A10" s="154"/>
      <c r="B10" s="155"/>
    </row>
    <row r="11" spans="1:47" ht="19.5" customHeight="1">
      <c r="A11" s="152" t="s">
        <v>92</v>
      </c>
      <c r="B11" s="157">
        <f>B9*0.21</f>
        <v>0</v>
      </c>
      <c r="AQ11" s="2"/>
      <c r="AR11" s="2"/>
      <c r="AS11" s="2"/>
      <c r="AT11" s="2"/>
      <c r="AU11" s="2"/>
    </row>
    <row r="12" spans="1:2" ht="18.75">
      <c r="A12" s="158"/>
      <c r="B12" s="155"/>
    </row>
    <row r="13" spans="1:2" ht="18.75">
      <c r="A13" s="152" t="s">
        <v>93</v>
      </c>
      <c r="B13" s="153">
        <f>B9*(1+21%)</f>
        <v>0</v>
      </c>
    </row>
    <row r="14" ht="12.75">
      <c r="AQ14">
        <v>8</v>
      </c>
    </row>
    <row r="21" spans="6:9" ht="12.75">
      <c r="F21" s="4"/>
      <c r="G21" s="5"/>
      <c r="H21" s="5"/>
      <c r="I21" s="6"/>
    </row>
    <row r="22" spans="6:9" ht="12.75">
      <c r="F22" s="4"/>
      <c r="G22" s="5"/>
      <c r="H22" s="5"/>
      <c r="I22" s="6"/>
    </row>
    <row r="23" spans="6:9" ht="12.75">
      <c r="F23" s="4"/>
      <c r="G23" s="5"/>
      <c r="H23" s="5"/>
      <c r="I23" s="6"/>
    </row>
    <row r="24" spans="6:9" ht="12.75">
      <c r="F24" s="4"/>
      <c r="G24" s="5"/>
      <c r="H24" s="5"/>
      <c r="I24" s="6"/>
    </row>
    <row r="25" spans="6:9" ht="12.75">
      <c r="F25" s="4"/>
      <c r="G25" s="5"/>
      <c r="H25" s="5"/>
      <c r="I25" s="6"/>
    </row>
    <row r="26" spans="6:9" ht="12.75">
      <c r="F26" s="4"/>
      <c r="G26" s="5"/>
      <c r="H26" s="5"/>
      <c r="I26" s="6"/>
    </row>
    <row r="27" spans="6:9" ht="12.75">
      <c r="F27" s="4"/>
      <c r="G27" s="5"/>
      <c r="H27" s="5"/>
      <c r="I27" s="6"/>
    </row>
    <row r="28" spans="6:9" ht="12.75">
      <c r="F28" s="4"/>
      <c r="G28" s="5"/>
      <c r="H28" s="5"/>
      <c r="I28" s="6"/>
    </row>
    <row r="29" spans="6:9" ht="12.75">
      <c r="F29" s="4"/>
      <c r="G29" s="5"/>
      <c r="H29" s="5"/>
      <c r="I29" s="6"/>
    </row>
    <row r="30" spans="6:9" ht="12.75">
      <c r="F30" s="4"/>
      <c r="G30" s="5"/>
      <c r="H30" s="5"/>
      <c r="I30" s="6"/>
    </row>
    <row r="31" spans="6:9" ht="12.75">
      <c r="F31" s="4"/>
      <c r="G31" s="5"/>
      <c r="H31" s="5"/>
      <c r="I31" s="6"/>
    </row>
    <row r="32" spans="6:9" ht="12.75">
      <c r="F32" s="4"/>
      <c r="G32" s="5"/>
      <c r="H32" s="5"/>
      <c r="I32" s="6"/>
    </row>
    <row r="33" spans="6:9" ht="12.75">
      <c r="F33" s="4"/>
      <c r="G33" s="5"/>
      <c r="H33" s="5"/>
      <c r="I33" s="6"/>
    </row>
    <row r="34" spans="6:9" ht="12.75">
      <c r="F34" s="4"/>
      <c r="G34" s="5"/>
      <c r="H34" s="5"/>
      <c r="I34" s="6"/>
    </row>
    <row r="35" spans="6:9" ht="12.75">
      <c r="F35" s="4"/>
      <c r="G35" s="5"/>
      <c r="H35" s="5"/>
      <c r="I35" s="6"/>
    </row>
    <row r="36" spans="6:9" ht="12.75">
      <c r="F36" s="4"/>
      <c r="G36" s="5"/>
      <c r="H36" s="5"/>
      <c r="I36" s="6"/>
    </row>
    <row r="37" spans="6:9" ht="12.75">
      <c r="F37" s="4"/>
      <c r="G37" s="5"/>
      <c r="H37" s="5"/>
      <c r="I37" s="6"/>
    </row>
    <row r="38" spans="6:9" ht="12.75">
      <c r="F38" s="4"/>
      <c r="G38" s="5"/>
      <c r="H38" s="5"/>
      <c r="I38" s="6"/>
    </row>
    <row r="39" spans="6:9" ht="12.75">
      <c r="F39" s="4"/>
      <c r="G39" s="5"/>
      <c r="H39" s="5"/>
      <c r="I39" s="6"/>
    </row>
    <row r="40" spans="6:9" ht="12.75">
      <c r="F40" s="4"/>
      <c r="G40" s="5"/>
      <c r="H40" s="5"/>
      <c r="I40" s="6"/>
    </row>
    <row r="41" spans="6:9" ht="12.75">
      <c r="F41" s="4"/>
      <c r="G41" s="5"/>
      <c r="H41" s="5"/>
      <c r="I41" s="6"/>
    </row>
    <row r="42" spans="6:9" ht="12.75">
      <c r="F42" s="4"/>
      <c r="G42" s="5"/>
      <c r="H42" s="5"/>
      <c r="I42" s="6"/>
    </row>
    <row r="43" spans="6:9" ht="12.75">
      <c r="F43" s="4"/>
      <c r="G43" s="5"/>
      <c r="H43" s="5"/>
      <c r="I43" s="6"/>
    </row>
    <row r="44" spans="6:9" ht="12.75">
      <c r="F44" s="4"/>
      <c r="G44" s="5"/>
      <c r="H44" s="5"/>
      <c r="I44" s="6"/>
    </row>
    <row r="45" spans="6:9" ht="12.75">
      <c r="F45" s="4"/>
      <c r="G45" s="5"/>
      <c r="H45" s="5"/>
      <c r="I45" s="6"/>
    </row>
    <row r="46" spans="6:9" ht="12.75">
      <c r="F46" s="4"/>
      <c r="G46" s="5"/>
      <c r="H46" s="5"/>
      <c r="I46" s="6"/>
    </row>
    <row r="47" spans="6:9" ht="12.75">
      <c r="F47" s="4"/>
      <c r="G47" s="5"/>
      <c r="H47" s="5"/>
      <c r="I47" s="6"/>
    </row>
    <row r="48" spans="6:9" ht="12.75">
      <c r="F48" s="4"/>
      <c r="G48" s="5"/>
      <c r="H48" s="5"/>
      <c r="I48" s="6"/>
    </row>
    <row r="49" spans="6:9" ht="12.75">
      <c r="F49" s="4"/>
      <c r="G49" s="5"/>
      <c r="H49" s="5"/>
      <c r="I49" s="6"/>
    </row>
    <row r="50" spans="6:9" ht="12.75">
      <c r="F50" s="4"/>
      <c r="G50" s="5"/>
      <c r="H50" s="5"/>
      <c r="I50" s="6"/>
    </row>
    <row r="51" spans="6:9" ht="12.75">
      <c r="F51" s="4"/>
      <c r="G51" s="5"/>
      <c r="H51" s="5"/>
      <c r="I51" s="6"/>
    </row>
    <row r="52" spans="6:9" ht="12.75">
      <c r="F52" s="4"/>
      <c r="G52" s="5"/>
      <c r="H52" s="5"/>
      <c r="I52" s="6"/>
    </row>
    <row r="53" spans="6:9" ht="12.75">
      <c r="F53" s="4"/>
      <c r="G53" s="5"/>
      <c r="H53" s="5"/>
      <c r="I53" s="6"/>
    </row>
    <row r="54" spans="6:9" ht="12.75">
      <c r="F54" s="4"/>
      <c r="G54" s="5"/>
      <c r="H54" s="5"/>
      <c r="I54" s="6"/>
    </row>
    <row r="55" spans="6:9" ht="12.75">
      <c r="F55" s="4"/>
      <c r="G55" s="5"/>
      <c r="H55" s="5"/>
      <c r="I55" s="6"/>
    </row>
    <row r="56" spans="6:9" ht="12.75">
      <c r="F56" s="4"/>
      <c r="G56" s="5"/>
      <c r="H56" s="5"/>
      <c r="I56" s="6"/>
    </row>
    <row r="57" spans="6:9" ht="12.75">
      <c r="F57" s="4"/>
      <c r="G57" s="5"/>
      <c r="H57" s="5"/>
      <c r="I57" s="6"/>
    </row>
    <row r="58" spans="6:9" ht="12.75">
      <c r="F58" s="4"/>
      <c r="G58" s="5"/>
      <c r="H58" s="5"/>
      <c r="I58" s="6"/>
    </row>
    <row r="59" spans="6:9" ht="12.75">
      <c r="F59" s="4"/>
      <c r="G59" s="5"/>
      <c r="H59" s="5"/>
      <c r="I59" s="6"/>
    </row>
    <row r="60" spans="6:9" ht="12.75">
      <c r="F60" s="4"/>
      <c r="G60" s="5"/>
      <c r="H60" s="5"/>
      <c r="I60" s="6"/>
    </row>
    <row r="61" spans="6:9" ht="12.75">
      <c r="F61" s="4"/>
      <c r="G61" s="5"/>
      <c r="H61" s="5"/>
      <c r="I61" s="6"/>
    </row>
    <row r="62" spans="6:9" ht="12.75">
      <c r="F62" s="4"/>
      <c r="G62" s="5"/>
      <c r="H62" s="5"/>
      <c r="I62" s="6"/>
    </row>
    <row r="63" spans="6:9" ht="12.75">
      <c r="F63" s="4"/>
      <c r="G63" s="5"/>
      <c r="H63" s="5"/>
      <c r="I63" s="6"/>
    </row>
    <row r="64" spans="6:9" ht="12.75">
      <c r="F64" s="4"/>
      <c r="G64" s="5"/>
      <c r="H64" s="5"/>
      <c r="I64" s="6"/>
    </row>
    <row r="65" spans="6:9" ht="12.75">
      <c r="F65" s="4"/>
      <c r="G65" s="5"/>
      <c r="H65" s="5"/>
      <c r="I65" s="6"/>
    </row>
    <row r="66" spans="6:9" ht="12.75">
      <c r="F66" s="4"/>
      <c r="G66" s="5"/>
      <c r="H66" s="5"/>
      <c r="I66" s="6"/>
    </row>
  </sheetData>
  <mergeCells count="1">
    <mergeCell ref="A2:B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 topLeftCell="A1">
      <selection activeCell="F8" sqref="F8"/>
    </sheetView>
  </sheetViews>
  <sheetFormatPr defaultColWidth="9.125" defaultRowHeight="12.75"/>
  <cols>
    <col min="1" max="1" width="4.625" style="52" customWidth="1"/>
    <col min="2" max="2" width="12.00390625" style="52" customWidth="1"/>
    <col min="3" max="3" width="40.375" style="52" customWidth="1"/>
    <col min="4" max="4" width="5.625" style="52" customWidth="1"/>
    <col min="5" max="5" width="8.625" style="52" customWidth="1"/>
    <col min="6" max="6" width="9.875" style="52" customWidth="1"/>
    <col min="7" max="7" width="13.875" style="52" customWidth="1"/>
    <col min="8" max="16384" width="9.125" style="52" customWidth="1"/>
  </cols>
  <sheetData>
    <row r="1" spans="1:7" ht="14.25" customHeight="1">
      <c r="A1" s="161" t="s">
        <v>3</v>
      </c>
      <c r="B1" s="161"/>
      <c r="C1" s="161"/>
      <c r="D1" s="161"/>
      <c r="E1" s="161"/>
      <c r="F1" s="161"/>
      <c r="G1" s="161"/>
    </row>
    <row r="2" spans="1:7" ht="14.25" customHeight="1" thickBot="1">
      <c r="A2" s="54"/>
      <c r="B2" s="55"/>
      <c r="C2" s="56"/>
      <c r="D2" s="56"/>
      <c r="E2" s="57"/>
      <c r="F2" s="56"/>
      <c r="G2" s="56"/>
    </row>
    <row r="3" spans="1:8" ht="13.5" customHeight="1" thickTop="1">
      <c r="A3" s="162" t="s">
        <v>1</v>
      </c>
      <c r="B3" s="163"/>
      <c r="C3" s="63" t="s">
        <v>16</v>
      </c>
      <c r="D3" s="58"/>
      <c r="E3" s="59"/>
      <c r="F3" s="60"/>
      <c r="G3" s="61"/>
      <c r="H3" s="53"/>
    </row>
    <row r="4" spans="1:8" ht="14.25" customHeight="1" thickBot="1">
      <c r="A4" s="164" t="s">
        <v>0</v>
      </c>
      <c r="B4" s="165"/>
      <c r="C4" s="64" t="s">
        <v>81</v>
      </c>
      <c r="D4" s="62"/>
      <c r="E4" s="166"/>
      <c r="F4" s="166"/>
      <c r="G4" s="167"/>
      <c r="H4" s="53"/>
    </row>
    <row r="5" spans="1:7" ht="14.25" customHeight="1" thickTop="1">
      <c r="A5" s="65"/>
      <c r="B5" s="66"/>
      <c r="C5" s="66"/>
      <c r="D5" s="67"/>
      <c r="E5" s="68"/>
      <c r="F5" s="67"/>
      <c r="G5" s="69"/>
    </row>
    <row r="6" spans="1:8" ht="14.25" customHeight="1">
      <c r="A6" s="70" t="s">
        <v>4</v>
      </c>
      <c r="B6" s="71" t="s">
        <v>5</v>
      </c>
      <c r="C6" s="71" t="s">
        <v>6</v>
      </c>
      <c r="D6" s="71" t="s">
        <v>7</v>
      </c>
      <c r="E6" s="72" t="s">
        <v>8</v>
      </c>
      <c r="F6" s="71" t="s">
        <v>9</v>
      </c>
      <c r="G6" s="71" t="s">
        <v>10</v>
      </c>
      <c r="H6" s="53"/>
    </row>
    <row r="7" spans="1:8" ht="14.25" customHeight="1">
      <c r="A7" s="79" t="s">
        <v>11</v>
      </c>
      <c r="B7" s="82" t="s">
        <v>17</v>
      </c>
      <c r="C7" s="85" t="s">
        <v>18</v>
      </c>
      <c r="D7" s="88"/>
      <c r="E7" s="90"/>
      <c r="F7" s="96"/>
      <c r="G7" s="93"/>
      <c r="H7" s="53"/>
    </row>
    <row r="8" spans="1:8" ht="16.5" customHeight="1">
      <c r="A8" s="80">
        <v>1</v>
      </c>
      <c r="B8" s="83" t="s">
        <v>19</v>
      </c>
      <c r="C8" s="86" t="s">
        <v>20</v>
      </c>
      <c r="D8" s="89" t="s">
        <v>21</v>
      </c>
      <c r="E8" s="91">
        <v>16</v>
      </c>
      <c r="F8" s="147"/>
      <c r="G8" s="94">
        <f>E8*F8</f>
        <v>0</v>
      </c>
      <c r="H8" s="53"/>
    </row>
    <row r="9" spans="1:8" ht="16.5" customHeight="1">
      <c r="A9" s="80">
        <v>2</v>
      </c>
      <c r="B9" s="83" t="s">
        <v>22</v>
      </c>
      <c r="C9" s="86" t="s">
        <v>23</v>
      </c>
      <c r="D9" s="89" t="s">
        <v>14</v>
      </c>
      <c r="E9" s="91">
        <v>12.5</v>
      </c>
      <c r="F9" s="147"/>
      <c r="G9" s="94">
        <f>E9*F9</f>
        <v>0</v>
      </c>
      <c r="H9" s="53"/>
    </row>
    <row r="10" spans="1:8" ht="16.5" customHeight="1">
      <c r="A10" s="80">
        <v>3</v>
      </c>
      <c r="B10" s="83" t="s">
        <v>24</v>
      </c>
      <c r="C10" s="86" t="s">
        <v>25</v>
      </c>
      <c r="D10" s="89" t="s">
        <v>14</v>
      </c>
      <c r="E10" s="91">
        <v>9.1</v>
      </c>
      <c r="F10" s="147"/>
      <c r="G10" s="94">
        <f>E10*F10</f>
        <v>0</v>
      </c>
      <c r="H10" s="53"/>
    </row>
    <row r="11" spans="1:8" ht="16.5" customHeight="1">
      <c r="A11" s="80">
        <v>4</v>
      </c>
      <c r="B11" s="83" t="s">
        <v>26</v>
      </c>
      <c r="C11" s="86" t="s">
        <v>82</v>
      </c>
      <c r="D11" s="89" t="s">
        <v>28</v>
      </c>
      <c r="E11" s="91">
        <v>0.91</v>
      </c>
      <c r="F11" s="147"/>
      <c r="G11" s="94">
        <f aca="true" t="shared" si="0" ref="G11:G15">E11*F11</f>
        <v>0</v>
      </c>
      <c r="H11" s="53"/>
    </row>
    <row r="12" spans="1:8" ht="16.5" customHeight="1">
      <c r="A12" s="80">
        <v>5</v>
      </c>
      <c r="B12" s="83" t="s">
        <v>29</v>
      </c>
      <c r="C12" s="86" t="s">
        <v>78</v>
      </c>
      <c r="D12" s="89" t="s">
        <v>28</v>
      </c>
      <c r="E12" s="91">
        <v>0.08</v>
      </c>
      <c r="F12" s="147"/>
      <c r="G12" s="94">
        <f t="shared" si="0"/>
        <v>0</v>
      </c>
      <c r="H12" s="53"/>
    </row>
    <row r="13" spans="1:8" ht="16.5" customHeight="1">
      <c r="A13" s="80">
        <v>6</v>
      </c>
      <c r="B13" s="83" t="s">
        <v>32</v>
      </c>
      <c r="C13" s="86" t="s">
        <v>30</v>
      </c>
      <c r="D13" s="89" t="s">
        <v>31</v>
      </c>
      <c r="E13" s="91">
        <v>20</v>
      </c>
      <c r="F13" s="147"/>
      <c r="G13" s="94">
        <f t="shared" si="0"/>
        <v>0</v>
      </c>
      <c r="H13" s="53"/>
    </row>
    <row r="14" spans="1:8" ht="31.5" customHeight="1">
      <c r="A14" s="80">
        <v>7</v>
      </c>
      <c r="B14" s="83" t="s">
        <v>79</v>
      </c>
      <c r="C14" s="86" t="s">
        <v>34</v>
      </c>
      <c r="D14" s="89" t="s">
        <v>15</v>
      </c>
      <c r="E14" s="91">
        <v>3.6</v>
      </c>
      <c r="F14" s="147"/>
      <c r="G14" s="94">
        <f t="shared" si="0"/>
        <v>0</v>
      </c>
      <c r="H14" s="53"/>
    </row>
    <row r="15" spans="1:8" ht="24.75" customHeight="1">
      <c r="A15" s="80">
        <v>8</v>
      </c>
      <c r="B15" s="83" t="s">
        <v>80</v>
      </c>
      <c r="C15" s="86" t="s">
        <v>35</v>
      </c>
      <c r="D15" s="89" t="s">
        <v>15</v>
      </c>
      <c r="E15" s="91">
        <v>3.6</v>
      </c>
      <c r="F15" s="147"/>
      <c r="G15" s="94">
        <f t="shared" si="0"/>
        <v>0</v>
      </c>
      <c r="H15" s="53"/>
    </row>
    <row r="16" spans="1:8" ht="12.75">
      <c r="A16" s="81"/>
      <c r="B16" s="84" t="s">
        <v>12</v>
      </c>
      <c r="C16" s="87" t="str">
        <f>CONCATENATE(B7," ",C7)</f>
        <v>1 Bourání</v>
      </c>
      <c r="D16" s="81"/>
      <c r="E16" s="92"/>
      <c r="F16" s="97"/>
      <c r="G16" s="95">
        <f>SUM(G8:G15)</f>
        <v>0</v>
      </c>
      <c r="H16" s="53"/>
    </row>
    <row r="17" spans="1:8" ht="12.75">
      <c r="A17" s="79" t="s">
        <v>11</v>
      </c>
      <c r="B17" s="82" t="s">
        <v>37</v>
      </c>
      <c r="C17" s="85" t="s">
        <v>38</v>
      </c>
      <c r="D17" s="88"/>
      <c r="E17" s="90"/>
      <c r="F17" s="96"/>
      <c r="G17" s="93"/>
      <c r="H17" s="53"/>
    </row>
    <row r="18" spans="1:8" ht="16.5" customHeight="1">
      <c r="A18" s="80">
        <v>9</v>
      </c>
      <c r="B18" s="83" t="s">
        <v>39</v>
      </c>
      <c r="C18" s="86" t="s">
        <v>40</v>
      </c>
      <c r="D18" s="89" t="s">
        <v>14</v>
      </c>
      <c r="E18" s="91">
        <v>9.1</v>
      </c>
      <c r="F18" s="147"/>
      <c r="G18" s="94">
        <f>E18*F18</f>
        <v>0</v>
      </c>
      <c r="H18" s="53"/>
    </row>
    <row r="19" spans="1:8" ht="16.5" customHeight="1">
      <c r="A19" s="80">
        <v>10</v>
      </c>
      <c r="B19" s="83" t="s">
        <v>41</v>
      </c>
      <c r="C19" s="86" t="s">
        <v>42</v>
      </c>
      <c r="D19" s="89" t="s">
        <v>28</v>
      </c>
      <c r="E19" s="91">
        <v>0.08</v>
      </c>
      <c r="F19" s="147"/>
      <c r="G19" s="94">
        <f aca="true" t="shared" si="1" ref="G19:G23">E19*F19</f>
        <v>0</v>
      </c>
      <c r="H19" s="53"/>
    </row>
    <row r="20" spans="1:8" ht="16.5" customHeight="1">
      <c r="A20" s="80">
        <v>11</v>
      </c>
      <c r="B20" s="83" t="s">
        <v>43</v>
      </c>
      <c r="C20" s="86" t="s">
        <v>44</v>
      </c>
      <c r="D20" s="89" t="s">
        <v>14</v>
      </c>
      <c r="E20" s="91">
        <v>12.5</v>
      </c>
      <c r="F20" s="147"/>
      <c r="G20" s="94">
        <f t="shared" si="1"/>
        <v>0</v>
      </c>
      <c r="H20" s="53"/>
    </row>
    <row r="21" spans="1:8" ht="16.5" customHeight="1">
      <c r="A21" s="80">
        <v>12</v>
      </c>
      <c r="B21" s="83" t="s">
        <v>45</v>
      </c>
      <c r="C21" s="86" t="s">
        <v>46</v>
      </c>
      <c r="D21" s="89" t="s">
        <v>14</v>
      </c>
      <c r="E21" s="91">
        <v>29.5</v>
      </c>
      <c r="F21" s="147"/>
      <c r="G21" s="94">
        <f>E21*F21</f>
        <v>0</v>
      </c>
      <c r="H21" s="53"/>
    </row>
    <row r="22" spans="1:8" ht="16.5" customHeight="1">
      <c r="A22" s="80">
        <v>13</v>
      </c>
      <c r="B22" s="83" t="s">
        <v>47</v>
      </c>
      <c r="C22" s="86" t="s">
        <v>48</v>
      </c>
      <c r="D22" s="89" t="s">
        <v>14</v>
      </c>
      <c r="E22" s="91">
        <v>20</v>
      </c>
      <c r="F22" s="147"/>
      <c r="G22" s="94">
        <f t="shared" si="1"/>
        <v>0</v>
      </c>
      <c r="H22" s="53"/>
    </row>
    <row r="23" spans="1:8" ht="16.5" customHeight="1">
      <c r="A23" s="80">
        <v>14</v>
      </c>
      <c r="B23" s="83" t="s">
        <v>49</v>
      </c>
      <c r="C23" s="86" t="s">
        <v>50</v>
      </c>
      <c r="D23" s="89" t="s">
        <v>15</v>
      </c>
      <c r="E23" s="91">
        <v>3.64</v>
      </c>
      <c r="F23" s="147"/>
      <c r="G23" s="94">
        <f t="shared" si="1"/>
        <v>0</v>
      </c>
      <c r="H23" s="53"/>
    </row>
    <row r="24" spans="1:8" ht="12.75">
      <c r="A24" s="81"/>
      <c r="B24" s="84" t="s">
        <v>12</v>
      </c>
      <c r="C24" s="87" t="str">
        <f>CONCATENATE(B17," ",C17)</f>
        <v>2 Opravy a údržba</v>
      </c>
      <c r="D24" s="81"/>
      <c r="E24" s="92"/>
      <c r="F24" s="97"/>
      <c r="G24" s="95">
        <f>SUM(G18:G23)</f>
        <v>0</v>
      </c>
      <c r="H24" s="53"/>
    </row>
    <row r="25" spans="1:8" ht="12.75">
      <c r="A25" s="79" t="s">
        <v>11</v>
      </c>
      <c r="B25" s="82" t="s">
        <v>13</v>
      </c>
      <c r="C25" s="85" t="s">
        <v>51</v>
      </c>
      <c r="D25" s="88"/>
      <c r="E25" s="90"/>
      <c r="F25" s="96"/>
      <c r="G25" s="93"/>
      <c r="H25" s="53"/>
    </row>
    <row r="26" spans="1:8" ht="16.5" customHeight="1">
      <c r="A26" s="80">
        <v>15</v>
      </c>
      <c r="B26" s="83" t="s">
        <v>52</v>
      </c>
      <c r="C26" s="86" t="s">
        <v>53</v>
      </c>
      <c r="D26" s="89" t="s">
        <v>14</v>
      </c>
      <c r="E26" s="91">
        <v>12.5</v>
      </c>
      <c r="F26" s="147"/>
      <c r="G26" s="94">
        <f>E26*F26</f>
        <v>0</v>
      </c>
      <c r="H26" s="53"/>
    </row>
    <row r="27" spans="1:8" ht="16.5" customHeight="1">
      <c r="A27" s="80">
        <v>16</v>
      </c>
      <c r="B27" s="83" t="s">
        <v>54</v>
      </c>
      <c r="C27" s="86" t="s">
        <v>57</v>
      </c>
      <c r="D27" s="89" t="s">
        <v>14</v>
      </c>
      <c r="E27" s="91">
        <v>9.1</v>
      </c>
      <c r="F27" s="147"/>
      <c r="G27" s="94">
        <f aca="true" t="shared" si="2" ref="G27:G28">E27*F27</f>
        <v>0</v>
      </c>
      <c r="H27" s="53"/>
    </row>
    <row r="28" spans="1:8" ht="16.5" customHeight="1">
      <c r="A28" s="80">
        <v>17</v>
      </c>
      <c r="B28" s="83" t="s">
        <v>55</v>
      </c>
      <c r="C28" s="86" t="s">
        <v>58</v>
      </c>
      <c r="D28" s="89" t="s">
        <v>14</v>
      </c>
      <c r="E28" s="91">
        <v>22.7</v>
      </c>
      <c r="F28" s="147"/>
      <c r="G28" s="94">
        <f t="shared" si="2"/>
        <v>0</v>
      </c>
      <c r="H28" s="53"/>
    </row>
    <row r="29" spans="1:8" ht="16.5" customHeight="1">
      <c r="A29" s="80">
        <v>18</v>
      </c>
      <c r="B29" s="83" t="s">
        <v>56</v>
      </c>
      <c r="C29" s="86" t="s">
        <v>59</v>
      </c>
      <c r="D29" s="89" t="s">
        <v>2</v>
      </c>
      <c r="E29" s="91">
        <v>2.5</v>
      </c>
      <c r="F29" s="147"/>
      <c r="G29" s="94">
        <f>F29*0.025</f>
        <v>0</v>
      </c>
      <c r="H29" s="53"/>
    </row>
    <row r="30" spans="1:8" ht="12.75">
      <c r="A30" s="126"/>
      <c r="B30" s="129" t="s">
        <v>12</v>
      </c>
      <c r="C30" s="132" t="str">
        <f>CONCATENATE(B25," ",C25)</f>
        <v>3 Obklady, dlažby</v>
      </c>
      <c r="D30" s="126"/>
      <c r="E30" s="136"/>
      <c r="F30" s="144"/>
      <c r="G30" s="139">
        <f>SUM(G26:G29)</f>
        <v>0</v>
      </c>
      <c r="H30" s="53"/>
    </row>
    <row r="31" spans="1:8" ht="12.75">
      <c r="A31" s="127" t="s">
        <v>11</v>
      </c>
      <c r="B31" s="130" t="s">
        <v>60</v>
      </c>
      <c r="C31" s="133" t="s">
        <v>61</v>
      </c>
      <c r="D31" s="135"/>
      <c r="E31" s="137"/>
      <c r="F31" s="145"/>
      <c r="G31" s="140"/>
      <c r="H31" s="53"/>
    </row>
    <row r="32" spans="1:8" ht="16.5" customHeight="1">
      <c r="A32" s="80">
        <v>19</v>
      </c>
      <c r="B32" s="83" t="s">
        <v>62</v>
      </c>
      <c r="C32" s="86" t="s">
        <v>65</v>
      </c>
      <c r="D32" s="89" t="s">
        <v>14</v>
      </c>
      <c r="E32" s="91">
        <v>19.9</v>
      </c>
      <c r="F32" s="147"/>
      <c r="G32" s="141">
        <f>E32*F32</f>
        <v>0</v>
      </c>
      <c r="H32" s="53"/>
    </row>
    <row r="33" spans="1:8" ht="16.5" customHeight="1">
      <c r="A33" s="80">
        <v>20</v>
      </c>
      <c r="B33" s="83" t="s">
        <v>63</v>
      </c>
      <c r="C33" s="86" t="s">
        <v>66</v>
      </c>
      <c r="D33" s="89" t="s">
        <v>67</v>
      </c>
      <c r="E33" s="91">
        <v>2</v>
      </c>
      <c r="F33" s="147"/>
      <c r="G33" s="141">
        <f aca="true" t="shared" si="3" ref="G33:G34">E33*F33</f>
        <v>0</v>
      </c>
      <c r="H33" s="53"/>
    </row>
    <row r="34" spans="1:8" ht="16.5" customHeight="1">
      <c r="A34" s="80">
        <v>21</v>
      </c>
      <c r="B34" s="83" t="s">
        <v>64</v>
      </c>
      <c r="C34" s="86" t="s">
        <v>59</v>
      </c>
      <c r="D34" s="89" t="s">
        <v>68</v>
      </c>
      <c r="E34" s="91">
        <v>1</v>
      </c>
      <c r="F34" s="147"/>
      <c r="G34" s="141">
        <f t="shared" si="3"/>
        <v>0</v>
      </c>
      <c r="H34" s="53"/>
    </row>
    <row r="35" spans="1:8" ht="12.75">
      <c r="A35" s="128"/>
      <c r="B35" s="131" t="s">
        <v>12</v>
      </c>
      <c r="C35" s="134" t="str">
        <f>CONCATENATE(B31," ",C31)</f>
        <v>4 Malby a nátěry</v>
      </c>
      <c r="D35" s="128"/>
      <c r="E35" s="138"/>
      <c r="F35" s="146"/>
      <c r="G35" s="142">
        <f>SUM(G32:G34)</f>
        <v>0</v>
      </c>
      <c r="H35" s="53"/>
    </row>
    <row r="36" spans="1:8" ht="12.75">
      <c r="A36" s="127" t="s">
        <v>11</v>
      </c>
      <c r="B36" s="130" t="s">
        <v>69</v>
      </c>
      <c r="C36" s="133" t="s">
        <v>71</v>
      </c>
      <c r="D36" s="135"/>
      <c r="E36" s="137"/>
      <c r="F36" s="145"/>
      <c r="G36" s="140"/>
      <c r="H36" s="53"/>
    </row>
    <row r="37" spans="1:8" ht="57.75" customHeight="1">
      <c r="A37" s="80">
        <v>22</v>
      </c>
      <c r="B37" s="83" t="s">
        <v>70</v>
      </c>
      <c r="C37" s="86" t="s">
        <v>72</v>
      </c>
      <c r="D37" s="89" t="s">
        <v>68</v>
      </c>
      <c r="E37" s="91">
        <v>1</v>
      </c>
      <c r="F37" s="147"/>
      <c r="G37" s="141">
        <f>E37*F37</f>
        <v>0</v>
      </c>
      <c r="H37" s="53"/>
    </row>
    <row r="38" spans="1:8" ht="12.75">
      <c r="A38" s="126"/>
      <c r="B38" s="129" t="s">
        <v>12</v>
      </c>
      <c r="C38" s="132" t="str">
        <f>CONCATENATE(B36," ",C36)</f>
        <v>5 Elektroinstalace</v>
      </c>
      <c r="D38" s="126"/>
      <c r="E38" s="136"/>
      <c r="F38" s="144"/>
      <c r="G38" s="143">
        <f>SUM(G36:G37)</f>
        <v>0</v>
      </c>
      <c r="H38" s="53"/>
    </row>
    <row r="39" spans="1:8" ht="12.75">
      <c r="A39" s="79" t="s">
        <v>11</v>
      </c>
      <c r="B39" s="82" t="s">
        <v>73</v>
      </c>
      <c r="C39" s="85" t="s">
        <v>74</v>
      </c>
      <c r="D39" s="88"/>
      <c r="E39" s="90"/>
      <c r="F39" s="96"/>
      <c r="G39" s="93"/>
      <c r="H39" s="53"/>
    </row>
    <row r="40" spans="1:8" ht="40.5" customHeight="1">
      <c r="A40" s="80">
        <v>23</v>
      </c>
      <c r="B40" s="83" t="s">
        <v>75</v>
      </c>
      <c r="C40" s="86" t="s">
        <v>76</v>
      </c>
      <c r="D40" s="89" t="s">
        <v>68</v>
      </c>
      <c r="E40" s="91">
        <v>1</v>
      </c>
      <c r="F40" s="147"/>
      <c r="G40" s="94">
        <f>E40*F40</f>
        <v>0</v>
      </c>
      <c r="H40" s="53"/>
    </row>
    <row r="41" spans="1:8" ht="12.75">
      <c r="A41" s="81"/>
      <c r="B41" s="84" t="s">
        <v>12</v>
      </c>
      <c r="C41" s="87" t="str">
        <f>CONCATENATE(B39," ",C39)</f>
        <v>6 Zdravotechnika</v>
      </c>
      <c r="D41" s="81"/>
      <c r="E41" s="92"/>
      <c r="F41" s="97"/>
      <c r="G41" s="95">
        <f>SUM(G39:G40)</f>
        <v>0</v>
      </c>
      <c r="H41" s="53"/>
    </row>
    <row r="42" spans="1:8" ht="12.75">
      <c r="A42" s="74"/>
      <c r="B42" s="75" t="s">
        <v>85</v>
      </c>
      <c r="C42" s="75"/>
      <c r="D42" s="75"/>
      <c r="E42" s="76"/>
      <c r="F42" s="75"/>
      <c r="G42" s="77">
        <f>G16+G24+G30+G35+G38+G41</f>
        <v>0</v>
      </c>
      <c r="H42" s="53"/>
    </row>
    <row r="43" spans="1:7" ht="12.75">
      <c r="A43" s="73"/>
      <c r="B43" s="73"/>
      <c r="C43" s="73"/>
      <c r="D43" s="73"/>
      <c r="E43" s="73"/>
      <c r="F43" s="73"/>
      <c r="G43" s="73"/>
    </row>
  </sheetData>
  <sheetProtection password="ECE5" sheet="1" objects="1" scenarios="1"/>
  <mergeCells count="4">
    <mergeCell ref="A1:G1"/>
    <mergeCell ref="A3:B3"/>
    <mergeCell ref="A4:B4"/>
    <mergeCell ref="E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3"/>
  <sheetViews>
    <sheetView showGridLines="0" showZeros="0" workbookViewId="0" topLeftCell="A1">
      <selection activeCell="E11" sqref="E11"/>
    </sheetView>
  </sheetViews>
  <sheetFormatPr defaultColWidth="9.125" defaultRowHeight="12.75"/>
  <cols>
    <col min="1" max="1" width="4.625" style="7" customWidth="1"/>
    <col min="2" max="2" width="12.00390625" style="7" customWidth="1"/>
    <col min="3" max="3" width="40.375" style="7" customWidth="1"/>
    <col min="4" max="4" width="5.625" style="7" customWidth="1"/>
    <col min="5" max="5" width="8.625" style="46" customWidth="1"/>
    <col min="6" max="6" width="9.875" style="106" customWidth="1"/>
    <col min="7" max="7" width="13.875" style="106" customWidth="1"/>
    <col min="8" max="16384" width="9.125" style="7" customWidth="1"/>
  </cols>
  <sheetData>
    <row r="1" spans="1:7" ht="15.75">
      <c r="A1" s="168" t="s">
        <v>3</v>
      </c>
      <c r="B1" s="168"/>
      <c r="C1" s="168"/>
      <c r="D1" s="168"/>
      <c r="E1" s="168"/>
      <c r="F1" s="168"/>
      <c r="G1" s="168"/>
    </row>
    <row r="2" spans="1:7" ht="13.5" thickBot="1">
      <c r="A2" s="8"/>
      <c r="B2" s="9"/>
      <c r="C2" s="10"/>
      <c r="D2" s="10"/>
      <c r="E2" s="37"/>
      <c r="F2" s="98"/>
      <c r="G2" s="98"/>
    </row>
    <row r="3" spans="1:7" ht="13.5" thickTop="1">
      <c r="A3" s="169" t="s">
        <v>1</v>
      </c>
      <c r="B3" s="170"/>
      <c r="C3" s="11" t="s">
        <v>16</v>
      </c>
      <c r="D3" s="12"/>
      <c r="E3" s="38"/>
      <c r="F3" s="109" t="e">
        <f>Rekapitulace!#REF!</f>
        <v>#REF!</v>
      </c>
      <c r="G3" s="99"/>
    </row>
    <row r="4" spans="1:7" ht="13.5" thickBot="1">
      <c r="A4" s="171" t="s">
        <v>0</v>
      </c>
      <c r="B4" s="172"/>
      <c r="C4" s="13" t="s">
        <v>36</v>
      </c>
      <c r="D4" s="14"/>
      <c r="E4" s="173"/>
      <c r="F4" s="173"/>
      <c r="G4" s="174"/>
    </row>
    <row r="5" spans="1:7" ht="13.5" thickTop="1">
      <c r="A5" s="15"/>
      <c r="B5" s="16"/>
      <c r="C5" s="16"/>
      <c r="D5" s="8"/>
      <c r="E5" s="39"/>
      <c r="F5" s="110"/>
      <c r="G5" s="100"/>
    </row>
    <row r="6" spans="1:7" ht="12.75">
      <c r="A6" s="17" t="s">
        <v>4</v>
      </c>
      <c r="B6" s="18" t="s">
        <v>5</v>
      </c>
      <c r="C6" s="18" t="s">
        <v>6</v>
      </c>
      <c r="D6" s="18" t="s">
        <v>7</v>
      </c>
      <c r="E6" s="40" t="s">
        <v>8</v>
      </c>
      <c r="F6" s="111" t="s">
        <v>9</v>
      </c>
      <c r="G6" s="101" t="s">
        <v>10</v>
      </c>
    </row>
    <row r="7" spans="1:15" ht="12.75">
      <c r="A7" s="19" t="s">
        <v>11</v>
      </c>
      <c r="B7" s="20" t="s">
        <v>17</v>
      </c>
      <c r="C7" s="21" t="s">
        <v>18</v>
      </c>
      <c r="D7" s="22"/>
      <c r="E7" s="41"/>
      <c r="F7" s="112"/>
      <c r="G7" s="102"/>
      <c r="H7" s="23"/>
      <c r="I7" s="23"/>
      <c r="O7" s="24">
        <v>1</v>
      </c>
    </row>
    <row r="8" spans="1:104" ht="12.75">
      <c r="A8" s="25">
        <v>1</v>
      </c>
      <c r="B8" s="26" t="s">
        <v>19</v>
      </c>
      <c r="C8" s="27" t="s">
        <v>20</v>
      </c>
      <c r="D8" s="28" t="s">
        <v>21</v>
      </c>
      <c r="E8" s="42">
        <v>16</v>
      </c>
      <c r="F8" s="113"/>
      <c r="G8" s="103">
        <f>E8*F8</f>
        <v>0</v>
      </c>
      <c r="O8" s="24">
        <v>2</v>
      </c>
      <c r="AA8" s="7">
        <v>12</v>
      </c>
      <c r="AB8" s="7">
        <v>0</v>
      </c>
      <c r="AC8" s="7">
        <v>1</v>
      </c>
      <c r="AZ8" s="7">
        <v>1</v>
      </c>
      <c r="BA8" s="7">
        <f>IF(AZ8=1,G8,0)</f>
        <v>0</v>
      </c>
      <c r="BB8" s="7">
        <f>IF(AZ8=2,G8,0)</f>
        <v>0</v>
      </c>
      <c r="BC8" s="7">
        <f>IF(AZ8=3,G8,0)</f>
        <v>0</v>
      </c>
      <c r="BD8" s="7">
        <f>IF(AZ8=4,G8,0)</f>
        <v>0</v>
      </c>
      <c r="BE8" s="7">
        <f>IF(AZ8=5,G8,0)</f>
        <v>0</v>
      </c>
      <c r="CZ8" s="7">
        <v>0.15155</v>
      </c>
    </row>
    <row r="9" spans="1:104" ht="12.75">
      <c r="A9" s="25">
        <v>2</v>
      </c>
      <c r="B9" s="26" t="s">
        <v>22</v>
      </c>
      <c r="C9" s="27" t="s">
        <v>23</v>
      </c>
      <c r="D9" s="28" t="s">
        <v>14</v>
      </c>
      <c r="E9" s="42">
        <v>12.5</v>
      </c>
      <c r="F9" s="113"/>
      <c r="G9" s="103">
        <f>E9*F9</f>
        <v>0</v>
      </c>
      <c r="O9" s="24">
        <v>2</v>
      </c>
      <c r="AA9" s="7">
        <v>12</v>
      </c>
      <c r="AB9" s="7">
        <v>0</v>
      </c>
      <c r="AC9" s="7">
        <v>2</v>
      </c>
      <c r="AZ9" s="7">
        <v>1</v>
      </c>
      <c r="BA9" s="7">
        <f>IF(AZ9=1,G9,0)</f>
        <v>0</v>
      </c>
      <c r="BB9" s="7">
        <f>IF(AZ9=2,G9,0)</f>
        <v>0</v>
      </c>
      <c r="BC9" s="7">
        <f>IF(AZ9=3,G9,0)</f>
        <v>0</v>
      </c>
      <c r="BD9" s="7">
        <f>IF(AZ9=4,G9,0)</f>
        <v>0</v>
      </c>
      <c r="BE9" s="7">
        <f>IF(AZ9=5,G9,0)</f>
        <v>0</v>
      </c>
      <c r="CZ9" s="7">
        <v>0.02406</v>
      </c>
    </row>
    <row r="10" spans="1:104" ht="12.75">
      <c r="A10" s="25">
        <v>3</v>
      </c>
      <c r="B10" s="26" t="s">
        <v>24</v>
      </c>
      <c r="C10" s="27" t="s">
        <v>25</v>
      </c>
      <c r="D10" s="28" t="s">
        <v>14</v>
      </c>
      <c r="E10" s="42">
        <v>9.1</v>
      </c>
      <c r="F10" s="113"/>
      <c r="G10" s="103">
        <f>E10*F10</f>
        <v>0</v>
      </c>
      <c r="O10" s="24">
        <v>2</v>
      </c>
      <c r="AA10" s="7">
        <v>12</v>
      </c>
      <c r="AB10" s="7">
        <v>1</v>
      </c>
      <c r="AC10" s="7">
        <v>3</v>
      </c>
      <c r="AZ10" s="7">
        <v>1</v>
      </c>
      <c r="BA10" s="7">
        <f>IF(AZ10=1,G10,0)</f>
        <v>0</v>
      </c>
      <c r="BB10" s="7">
        <f>IF(AZ10=2,G10,0)</f>
        <v>0</v>
      </c>
      <c r="BC10" s="7">
        <f>IF(AZ10=3,G10,0)</f>
        <v>0</v>
      </c>
      <c r="BD10" s="7">
        <f>IF(AZ10=4,G10,0)</f>
        <v>0</v>
      </c>
      <c r="BE10" s="7">
        <f>IF(AZ10=5,G10,0)</f>
        <v>0</v>
      </c>
      <c r="CZ10" s="7">
        <v>0.005</v>
      </c>
    </row>
    <row r="11" spans="1:15" ht="12.75">
      <c r="A11" s="25">
        <v>4</v>
      </c>
      <c r="B11" s="26" t="s">
        <v>26</v>
      </c>
      <c r="C11" s="27" t="s">
        <v>27</v>
      </c>
      <c r="D11" s="28" t="s">
        <v>28</v>
      </c>
      <c r="E11" s="42">
        <v>0.91</v>
      </c>
      <c r="F11" s="113"/>
      <c r="G11" s="103">
        <f aca="true" t="shared" si="0" ref="G11:G14">E11*F11</f>
        <v>0</v>
      </c>
      <c r="O11" s="24"/>
    </row>
    <row r="12" spans="1:15" ht="12.75">
      <c r="A12" s="25">
        <v>5</v>
      </c>
      <c r="B12" s="26" t="s">
        <v>29</v>
      </c>
      <c r="C12" s="27" t="s">
        <v>30</v>
      </c>
      <c r="D12" s="28" t="s">
        <v>31</v>
      </c>
      <c r="E12" s="42">
        <v>20</v>
      </c>
      <c r="F12" s="113"/>
      <c r="G12" s="103">
        <f t="shared" si="0"/>
        <v>0</v>
      </c>
      <c r="O12" s="24"/>
    </row>
    <row r="13" spans="1:15" ht="22.5">
      <c r="A13" s="25">
        <v>6</v>
      </c>
      <c r="B13" s="26" t="s">
        <v>32</v>
      </c>
      <c r="C13" s="27" t="s">
        <v>34</v>
      </c>
      <c r="D13" s="28" t="s">
        <v>15</v>
      </c>
      <c r="E13" s="42">
        <v>3.5</v>
      </c>
      <c r="F13" s="113"/>
      <c r="G13" s="103">
        <f t="shared" si="0"/>
        <v>0</v>
      </c>
      <c r="O13" s="24"/>
    </row>
    <row r="14" spans="1:15" ht="12.75">
      <c r="A14" s="25">
        <v>7</v>
      </c>
      <c r="B14" s="26" t="s">
        <v>33</v>
      </c>
      <c r="C14" s="27" t="s">
        <v>35</v>
      </c>
      <c r="D14" s="28" t="s">
        <v>15</v>
      </c>
      <c r="E14" s="42">
        <v>3.5</v>
      </c>
      <c r="F14" s="113"/>
      <c r="G14" s="103">
        <f t="shared" si="0"/>
        <v>0</v>
      </c>
      <c r="O14" s="24"/>
    </row>
    <row r="15" spans="1:57" ht="12.75">
      <c r="A15" s="29"/>
      <c r="B15" s="30" t="s">
        <v>12</v>
      </c>
      <c r="C15" s="31" t="str">
        <f>CONCATENATE(B7," ",C7)</f>
        <v>1 Bourání</v>
      </c>
      <c r="D15" s="29"/>
      <c r="E15" s="43"/>
      <c r="F15" s="114"/>
      <c r="G15" s="104">
        <f>SUM(G8:G14)</f>
        <v>0</v>
      </c>
      <c r="O15" s="24">
        <v>4</v>
      </c>
      <c r="BA15" s="32">
        <f>SUM(BA7:BA10)</f>
        <v>0</v>
      </c>
      <c r="BB15" s="32">
        <f>SUM(BB7:BB10)</f>
        <v>0</v>
      </c>
      <c r="BC15" s="32">
        <f>SUM(BC7:BC10)</f>
        <v>0</v>
      </c>
      <c r="BD15" s="32">
        <f>SUM(BD7:BD10)</f>
        <v>0</v>
      </c>
      <c r="BE15" s="32">
        <f>SUM(BE7:BE10)</f>
        <v>0</v>
      </c>
    </row>
    <row r="16" spans="1:15" ht="12.75">
      <c r="A16" s="19" t="s">
        <v>11</v>
      </c>
      <c r="B16" s="20" t="s">
        <v>37</v>
      </c>
      <c r="C16" s="21" t="s">
        <v>38</v>
      </c>
      <c r="D16" s="22"/>
      <c r="E16" s="41"/>
      <c r="F16" s="112"/>
      <c r="G16" s="102"/>
      <c r="H16" s="23"/>
      <c r="I16" s="23"/>
      <c r="O16" s="24">
        <v>1</v>
      </c>
    </row>
    <row r="17" spans="1:104" ht="12.75">
      <c r="A17" s="25">
        <v>8</v>
      </c>
      <c r="B17" s="26" t="s">
        <v>39</v>
      </c>
      <c r="C17" s="27" t="s">
        <v>40</v>
      </c>
      <c r="D17" s="28" t="s">
        <v>14</v>
      </c>
      <c r="E17" s="42">
        <v>9.1</v>
      </c>
      <c r="F17" s="113"/>
      <c r="G17" s="103">
        <f>E17*F17</f>
        <v>0</v>
      </c>
      <c r="O17" s="24">
        <v>2</v>
      </c>
      <c r="AA17" s="7">
        <v>12</v>
      </c>
      <c r="AB17" s="7">
        <v>0</v>
      </c>
      <c r="AC17" s="7">
        <v>4</v>
      </c>
      <c r="AZ17" s="7">
        <v>1</v>
      </c>
      <c r="BA17" s="7">
        <f>IF(AZ17=1,G17,0)</f>
        <v>0</v>
      </c>
      <c r="BB17" s="7">
        <f>IF(AZ17=2,G17,0)</f>
        <v>0</v>
      </c>
      <c r="BC17" s="7">
        <f>IF(AZ17=3,G17,0)</f>
        <v>0</v>
      </c>
      <c r="BD17" s="7">
        <f>IF(AZ17=4,G17,0)</f>
        <v>0</v>
      </c>
      <c r="BE17" s="7">
        <f>IF(AZ17=5,G17,0)</f>
        <v>0</v>
      </c>
      <c r="CZ17" s="7">
        <v>0.03961</v>
      </c>
    </row>
    <row r="18" spans="1:15" ht="12.75">
      <c r="A18" s="25">
        <v>9</v>
      </c>
      <c r="B18" s="26" t="s">
        <v>41</v>
      </c>
      <c r="C18" s="27" t="s">
        <v>42</v>
      </c>
      <c r="D18" s="28" t="s">
        <v>28</v>
      </c>
      <c r="E18" s="42">
        <v>0.08</v>
      </c>
      <c r="F18" s="113"/>
      <c r="G18" s="103">
        <f aca="true" t="shared" si="1" ref="G18:G22">E18*F18</f>
        <v>0</v>
      </c>
      <c r="O18" s="24"/>
    </row>
    <row r="19" spans="1:15" ht="12.75">
      <c r="A19" s="25">
        <v>10</v>
      </c>
      <c r="B19" s="26" t="s">
        <v>43</v>
      </c>
      <c r="C19" s="27" t="s">
        <v>44</v>
      </c>
      <c r="D19" s="28" t="s">
        <v>14</v>
      </c>
      <c r="E19" s="42">
        <v>12.5</v>
      </c>
      <c r="F19" s="113"/>
      <c r="G19" s="103">
        <f t="shared" si="1"/>
        <v>0</v>
      </c>
      <c r="O19" s="24"/>
    </row>
    <row r="20" spans="1:15" ht="12.75">
      <c r="A20" s="25">
        <v>11</v>
      </c>
      <c r="B20" s="26" t="s">
        <v>45</v>
      </c>
      <c r="C20" s="27" t="s">
        <v>46</v>
      </c>
      <c r="D20" s="28" t="s">
        <v>14</v>
      </c>
      <c r="E20" s="42">
        <v>29.5</v>
      </c>
      <c r="F20" s="113"/>
      <c r="G20" s="103">
        <f>E20*F20</f>
        <v>0</v>
      </c>
      <c r="O20" s="24"/>
    </row>
    <row r="21" spans="1:15" ht="12.75">
      <c r="A21" s="25">
        <v>12</v>
      </c>
      <c r="B21" s="26" t="s">
        <v>47</v>
      </c>
      <c r="C21" s="27" t="s">
        <v>48</v>
      </c>
      <c r="D21" s="28" t="s">
        <v>14</v>
      </c>
      <c r="E21" s="42">
        <v>20</v>
      </c>
      <c r="F21" s="113"/>
      <c r="G21" s="103">
        <f t="shared" si="1"/>
        <v>0</v>
      </c>
      <c r="O21" s="24"/>
    </row>
    <row r="22" spans="1:15" ht="12.75">
      <c r="A22" s="25">
        <v>13</v>
      </c>
      <c r="B22" s="26" t="s">
        <v>49</v>
      </c>
      <c r="C22" s="27" t="s">
        <v>50</v>
      </c>
      <c r="D22" s="28" t="s">
        <v>15</v>
      </c>
      <c r="E22" s="42">
        <v>3.64</v>
      </c>
      <c r="F22" s="113"/>
      <c r="G22" s="103">
        <f t="shared" si="1"/>
        <v>0</v>
      </c>
      <c r="O22" s="24"/>
    </row>
    <row r="23" spans="1:57" ht="12.75">
      <c r="A23" s="29"/>
      <c r="B23" s="30" t="s">
        <v>12</v>
      </c>
      <c r="C23" s="31" t="str">
        <f>CONCATENATE(B16," ",C16)</f>
        <v>2 Opravy a údržba</v>
      </c>
      <c r="D23" s="29"/>
      <c r="E23" s="43"/>
      <c r="F23" s="114"/>
      <c r="G23" s="104">
        <f>SUM(G17:G22)</f>
        <v>0</v>
      </c>
      <c r="O23" s="24">
        <v>4</v>
      </c>
      <c r="BA23" s="32">
        <f>SUM(BA16:BA17)</f>
        <v>0</v>
      </c>
      <c r="BB23" s="32">
        <f>SUM(BB16:BB17)</f>
        <v>0</v>
      </c>
      <c r="BC23" s="32">
        <f>SUM(BC16:BC17)</f>
        <v>0</v>
      </c>
      <c r="BD23" s="32">
        <f>SUM(BD16:BD17)</f>
        <v>0</v>
      </c>
      <c r="BE23" s="32">
        <f>SUM(BE16:BE17)</f>
        <v>0</v>
      </c>
    </row>
    <row r="24" spans="1:15" ht="12.75">
      <c r="A24" s="19" t="s">
        <v>11</v>
      </c>
      <c r="B24" s="20" t="s">
        <v>13</v>
      </c>
      <c r="C24" s="21" t="s">
        <v>51</v>
      </c>
      <c r="D24" s="22"/>
      <c r="E24" s="41"/>
      <c r="F24" s="112"/>
      <c r="G24" s="102"/>
      <c r="H24" s="23"/>
      <c r="I24" s="23"/>
      <c r="O24" s="24">
        <v>1</v>
      </c>
    </row>
    <row r="25" spans="1:104" ht="12.75">
      <c r="A25" s="25">
        <v>14</v>
      </c>
      <c r="B25" s="26" t="s">
        <v>52</v>
      </c>
      <c r="C25" s="27" t="s">
        <v>53</v>
      </c>
      <c r="D25" s="28" t="s">
        <v>14</v>
      </c>
      <c r="E25" s="42">
        <v>12.5</v>
      </c>
      <c r="F25" s="113"/>
      <c r="G25" s="103">
        <f>E25*F25</f>
        <v>0</v>
      </c>
      <c r="O25" s="24">
        <v>2</v>
      </c>
      <c r="AA25" s="7">
        <v>12</v>
      </c>
      <c r="AB25" s="7">
        <v>0</v>
      </c>
      <c r="AC25" s="7">
        <v>5</v>
      </c>
      <c r="AZ25" s="7">
        <v>1</v>
      </c>
      <c r="BA25" s="7">
        <f>IF(AZ25=1,G25,0)</f>
        <v>0</v>
      </c>
      <c r="BB25" s="7">
        <f>IF(AZ25=2,G25,0)</f>
        <v>0</v>
      </c>
      <c r="BC25" s="7">
        <f>IF(AZ25=3,G25,0)</f>
        <v>0</v>
      </c>
      <c r="BD25" s="7">
        <f>IF(AZ25=4,G25,0)</f>
        <v>0</v>
      </c>
      <c r="BE25" s="7">
        <f>IF(AZ25=5,G25,0)</f>
        <v>0</v>
      </c>
      <c r="CZ25" s="7">
        <v>0.70139</v>
      </c>
    </row>
    <row r="26" spans="1:15" ht="12.75">
      <c r="A26" s="25">
        <v>15</v>
      </c>
      <c r="B26" s="26" t="s">
        <v>54</v>
      </c>
      <c r="C26" s="27" t="s">
        <v>57</v>
      </c>
      <c r="D26" s="28" t="s">
        <v>14</v>
      </c>
      <c r="E26" s="42">
        <v>9.1</v>
      </c>
      <c r="F26" s="113"/>
      <c r="G26" s="103">
        <f aca="true" t="shared" si="2" ref="G26:G27">E26*F26</f>
        <v>0</v>
      </c>
      <c r="O26" s="24"/>
    </row>
    <row r="27" spans="1:15" ht="12.75">
      <c r="A27" s="25">
        <v>16</v>
      </c>
      <c r="B27" s="26" t="s">
        <v>55</v>
      </c>
      <c r="C27" s="27" t="s">
        <v>58</v>
      </c>
      <c r="D27" s="28" t="s">
        <v>14</v>
      </c>
      <c r="E27" s="42">
        <v>22.7</v>
      </c>
      <c r="F27" s="113"/>
      <c r="G27" s="103">
        <f t="shared" si="2"/>
        <v>0</v>
      </c>
      <c r="O27" s="24"/>
    </row>
    <row r="28" spans="1:15" ht="12.75">
      <c r="A28" s="25">
        <v>17</v>
      </c>
      <c r="B28" s="26" t="s">
        <v>56</v>
      </c>
      <c r="C28" s="27" t="s">
        <v>59</v>
      </c>
      <c r="D28" s="28" t="s">
        <v>2</v>
      </c>
      <c r="E28" s="42">
        <v>2.5</v>
      </c>
      <c r="F28" s="113"/>
      <c r="G28" s="103">
        <f>F28*0.025</f>
        <v>0</v>
      </c>
      <c r="O28" s="24"/>
    </row>
    <row r="29" spans="1:57" ht="12.75">
      <c r="A29" s="29"/>
      <c r="B29" s="30" t="s">
        <v>12</v>
      </c>
      <c r="C29" s="31" t="str">
        <f>CONCATENATE(B24," ",C24)</f>
        <v>3 Obklady, dlažby</v>
      </c>
      <c r="D29" s="29"/>
      <c r="E29" s="43"/>
      <c r="F29" s="114"/>
      <c r="G29" s="104">
        <f>SUM(G25:G28)</f>
        <v>0</v>
      </c>
      <c r="O29" s="24">
        <v>4</v>
      </c>
      <c r="BA29" s="32">
        <f>SUM(BA24:BA25)</f>
        <v>0</v>
      </c>
      <c r="BB29" s="32">
        <f>SUM(BB24:BB25)</f>
        <v>0</v>
      </c>
      <c r="BC29" s="32">
        <f>SUM(BC24:BC25)</f>
        <v>0</v>
      </c>
      <c r="BD29" s="32">
        <f>SUM(BD24:BD25)</f>
        <v>0</v>
      </c>
      <c r="BE29" s="32">
        <f>SUM(BE24:BE25)</f>
        <v>0</v>
      </c>
    </row>
    <row r="30" spans="1:15" ht="12.75">
      <c r="A30" s="19" t="s">
        <v>11</v>
      </c>
      <c r="B30" s="20" t="s">
        <v>60</v>
      </c>
      <c r="C30" s="21" t="s">
        <v>61</v>
      </c>
      <c r="D30" s="22"/>
      <c r="E30" s="41"/>
      <c r="F30" s="112"/>
      <c r="G30" s="102"/>
      <c r="H30" s="23"/>
      <c r="I30" s="23"/>
      <c r="O30" s="24">
        <v>1</v>
      </c>
    </row>
    <row r="31" spans="1:104" ht="12.75">
      <c r="A31" s="25">
        <v>18</v>
      </c>
      <c r="B31" s="26" t="s">
        <v>62</v>
      </c>
      <c r="C31" s="27" t="s">
        <v>65</v>
      </c>
      <c r="D31" s="28" t="s">
        <v>14</v>
      </c>
      <c r="E31" s="42">
        <v>19.9</v>
      </c>
      <c r="F31" s="113"/>
      <c r="G31" s="103">
        <f>E31*F31</f>
        <v>0</v>
      </c>
      <c r="O31" s="24">
        <v>2</v>
      </c>
      <c r="AA31" s="7">
        <v>12</v>
      </c>
      <c r="AB31" s="7">
        <v>0</v>
      </c>
      <c r="AC31" s="7">
        <v>6</v>
      </c>
      <c r="AZ31" s="7">
        <v>1</v>
      </c>
      <c r="BA31" s="7">
        <f>IF(AZ31=1,G31,0)</f>
        <v>0</v>
      </c>
      <c r="BB31" s="7">
        <f>IF(AZ31=2,G31,0)</f>
        <v>0</v>
      </c>
      <c r="BC31" s="7">
        <f>IF(AZ31=3,G31,0)</f>
        <v>0</v>
      </c>
      <c r="BD31" s="7">
        <f>IF(AZ31=4,G31,0)</f>
        <v>0</v>
      </c>
      <c r="BE31" s="7">
        <f>IF(AZ31=5,G31,0)</f>
        <v>0</v>
      </c>
      <c r="CZ31" s="7">
        <v>0.00067</v>
      </c>
    </row>
    <row r="32" spans="1:15" ht="12.75">
      <c r="A32" s="25">
        <v>19</v>
      </c>
      <c r="B32" s="26" t="s">
        <v>63</v>
      </c>
      <c r="C32" s="27" t="s">
        <v>66</v>
      </c>
      <c r="D32" s="28" t="s">
        <v>67</v>
      </c>
      <c r="E32" s="42">
        <v>2</v>
      </c>
      <c r="F32" s="113"/>
      <c r="G32" s="103">
        <f aca="true" t="shared" si="3" ref="G32:G33">E32*F32</f>
        <v>0</v>
      </c>
      <c r="O32" s="24"/>
    </row>
    <row r="33" spans="1:15" ht="12.75">
      <c r="A33" s="25">
        <v>20</v>
      </c>
      <c r="B33" s="26" t="s">
        <v>64</v>
      </c>
      <c r="C33" s="27" t="s">
        <v>59</v>
      </c>
      <c r="D33" s="28" t="s">
        <v>68</v>
      </c>
      <c r="E33" s="42">
        <v>1</v>
      </c>
      <c r="F33" s="113"/>
      <c r="G33" s="103">
        <f t="shared" si="3"/>
        <v>0</v>
      </c>
      <c r="O33" s="24"/>
    </row>
    <row r="34" spans="1:57" ht="12.75">
      <c r="A34" s="29"/>
      <c r="B34" s="30" t="s">
        <v>12</v>
      </c>
      <c r="C34" s="31" t="str">
        <f>CONCATENATE(B30," ",C30)</f>
        <v>4 Malby a nátěry</v>
      </c>
      <c r="D34" s="29"/>
      <c r="E34" s="43"/>
      <c r="F34" s="114"/>
      <c r="G34" s="104">
        <f>SUM(G31:G33)</f>
        <v>0</v>
      </c>
      <c r="O34" s="24">
        <v>4</v>
      </c>
      <c r="BA34" s="32">
        <f>SUM(BA30:BA31)</f>
        <v>0</v>
      </c>
      <c r="BB34" s="32">
        <f>SUM(BB30:BB31)</f>
        <v>0</v>
      </c>
      <c r="BC34" s="32">
        <f>SUM(BC30:BC31)</f>
        <v>0</v>
      </c>
      <c r="BD34" s="32">
        <f>SUM(BD30:BD31)</f>
        <v>0</v>
      </c>
      <c r="BE34" s="32">
        <f>SUM(BE30:BE31)</f>
        <v>0</v>
      </c>
    </row>
    <row r="35" spans="1:15" ht="12.75">
      <c r="A35" s="19" t="s">
        <v>11</v>
      </c>
      <c r="B35" s="20" t="s">
        <v>69</v>
      </c>
      <c r="C35" s="21" t="s">
        <v>71</v>
      </c>
      <c r="D35" s="22"/>
      <c r="E35" s="41"/>
      <c r="F35" s="112"/>
      <c r="G35" s="102"/>
      <c r="H35" s="23"/>
      <c r="I35" s="23"/>
      <c r="O35" s="24">
        <v>1</v>
      </c>
    </row>
    <row r="36" spans="1:104" ht="45">
      <c r="A36" s="25">
        <v>21</v>
      </c>
      <c r="B36" s="26" t="s">
        <v>70</v>
      </c>
      <c r="C36" s="27" t="s">
        <v>72</v>
      </c>
      <c r="D36" s="28" t="s">
        <v>68</v>
      </c>
      <c r="E36" s="42">
        <v>1</v>
      </c>
      <c r="F36" s="113"/>
      <c r="G36" s="103">
        <f>E36*F36</f>
        <v>0</v>
      </c>
      <c r="O36" s="24">
        <v>2</v>
      </c>
      <c r="AA36" s="7">
        <v>12</v>
      </c>
      <c r="AB36" s="7">
        <v>0</v>
      </c>
      <c r="AC36" s="7">
        <v>7</v>
      </c>
      <c r="AZ36" s="7">
        <v>1</v>
      </c>
      <c r="BA36" s="7">
        <f>IF(AZ36=1,G36,0)</f>
        <v>0</v>
      </c>
      <c r="BB36" s="7">
        <f>IF(AZ36=2,G36,0)</f>
        <v>0</v>
      </c>
      <c r="BC36" s="7">
        <f>IF(AZ36=3,G36,0)</f>
        <v>0</v>
      </c>
      <c r="BD36" s="7">
        <f>IF(AZ36=4,G36,0)</f>
        <v>0</v>
      </c>
      <c r="BE36" s="7">
        <f>IF(AZ36=5,G36,0)</f>
        <v>0</v>
      </c>
      <c r="CZ36" s="7">
        <v>0</v>
      </c>
    </row>
    <row r="37" spans="1:57" ht="12.75">
      <c r="A37" s="29"/>
      <c r="B37" s="30" t="s">
        <v>12</v>
      </c>
      <c r="C37" s="31" t="str">
        <f>CONCATENATE(B35," ",C35)</f>
        <v>5 Elektroinstalace</v>
      </c>
      <c r="D37" s="29"/>
      <c r="E37" s="43"/>
      <c r="F37" s="114"/>
      <c r="G37" s="104">
        <f>SUM(G35:G36)</f>
        <v>0</v>
      </c>
      <c r="O37" s="24">
        <v>4</v>
      </c>
      <c r="BA37" s="32">
        <f>SUM(BA35:BA36)</f>
        <v>0</v>
      </c>
      <c r="BB37" s="32">
        <f>SUM(BB35:BB36)</f>
        <v>0</v>
      </c>
      <c r="BC37" s="32">
        <f>SUM(BC35:BC36)</f>
        <v>0</v>
      </c>
      <c r="BD37" s="32">
        <f>SUM(BD35:BD36)</f>
        <v>0</v>
      </c>
      <c r="BE37" s="32">
        <f>SUM(BE35:BE36)</f>
        <v>0</v>
      </c>
    </row>
    <row r="38" spans="1:15" ht="12.75">
      <c r="A38" s="19" t="s">
        <v>11</v>
      </c>
      <c r="B38" s="20" t="s">
        <v>73</v>
      </c>
      <c r="C38" s="21" t="s">
        <v>74</v>
      </c>
      <c r="D38" s="22"/>
      <c r="E38" s="41"/>
      <c r="F38" s="112"/>
      <c r="G38" s="102"/>
      <c r="H38" s="23"/>
      <c r="I38" s="23"/>
      <c r="O38" s="24">
        <v>1</v>
      </c>
    </row>
    <row r="39" spans="1:104" ht="33.75">
      <c r="A39" s="25">
        <v>22</v>
      </c>
      <c r="B39" s="26" t="s">
        <v>75</v>
      </c>
      <c r="C39" s="27" t="s">
        <v>76</v>
      </c>
      <c r="D39" s="28" t="s">
        <v>68</v>
      </c>
      <c r="E39" s="42">
        <v>1</v>
      </c>
      <c r="F39" s="113"/>
      <c r="G39" s="103">
        <f>E39*F39</f>
        <v>0</v>
      </c>
      <c r="O39" s="24">
        <v>2</v>
      </c>
      <c r="AA39" s="7">
        <v>12</v>
      </c>
      <c r="AB39" s="7">
        <v>0</v>
      </c>
      <c r="AC39" s="7">
        <v>12</v>
      </c>
      <c r="AZ39" s="7">
        <v>2</v>
      </c>
      <c r="BA39" s="7">
        <f>IF(AZ39=1,G39,0)</f>
        <v>0</v>
      </c>
      <c r="BB39" s="7">
        <f>IF(AZ39=2,G39,0)</f>
        <v>0</v>
      </c>
      <c r="BC39" s="7">
        <f>IF(AZ39=3,G39,0)</f>
        <v>0</v>
      </c>
      <c r="BD39" s="7">
        <f>IF(AZ39=4,G39,0)</f>
        <v>0</v>
      </c>
      <c r="BE39" s="7">
        <f>IF(AZ39=5,G39,0)</f>
        <v>0</v>
      </c>
      <c r="CZ39" s="7">
        <v>0.00033</v>
      </c>
    </row>
    <row r="40" spans="1:57" ht="12.75">
      <c r="A40" s="29"/>
      <c r="B40" s="30" t="s">
        <v>12</v>
      </c>
      <c r="C40" s="31" t="str">
        <f>CONCATENATE(B38," ",C38)</f>
        <v>6 Zdravotechnika</v>
      </c>
      <c r="D40" s="29"/>
      <c r="E40" s="43"/>
      <c r="F40" s="114"/>
      <c r="G40" s="104">
        <f>SUM(G38:G39)</f>
        <v>0</v>
      </c>
      <c r="O40" s="24">
        <v>4</v>
      </c>
      <c r="BA40" s="32">
        <f>SUM(BA38:BA39)</f>
        <v>0</v>
      </c>
      <c r="BB40" s="32">
        <f>SUM(BB38:BB39)</f>
        <v>0</v>
      </c>
      <c r="BC40" s="32">
        <f>SUM(BC38:BC39)</f>
        <v>0</v>
      </c>
      <c r="BD40" s="32">
        <f>SUM(BD38:BD39)</f>
        <v>0</v>
      </c>
      <c r="BE40" s="32">
        <f>SUM(BE38:BE39)</f>
        <v>0</v>
      </c>
    </row>
    <row r="41" spans="1:7" ht="12.75">
      <c r="A41" s="49"/>
      <c r="B41" s="50"/>
      <c r="C41" s="50" t="s">
        <v>83</v>
      </c>
      <c r="D41" s="50"/>
      <c r="E41" s="51"/>
      <c r="F41" s="115"/>
      <c r="G41" s="105">
        <f>G15+G23+G29+G34+G37+G40</f>
        <v>0</v>
      </c>
    </row>
    <row r="42" ht="12.75">
      <c r="E42" s="44"/>
    </row>
    <row r="43" ht="12.75">
      <c r="E43" s="44"/>
    </row>
    <row r="44" ht="12.75">
      <c r="E44" s="44"/>
    </row>
    <row r="45" ht="12.75">
      <c r="E45" s="44"/>
    </row>
    <row r="46" ht="12.75">
      <c r="E46" s="44"/>
    </row>
    <row r="47" ht="12.75">
      <c r="E47" s="44"/>
    </row>
    <row r="48" ht="12.75">
      <c r="E48" s="44"/>
    </row>
    <row r="49" ht="12.75">
      <c r="E49" s="44"/>
    </row>
    <row r="50" ht="12.75">
      <c r="E50" s="44"/>
    </row>
    <row r="51" ht="12.75">
      <c r="E51" s="44"/>
    </row>
    <row r="52" ht="12.75">
      <c r="E52" s="44"/>
    </row>
    <row r="53" ht="12.75">
      <c r="E53" s="44"/>
    </row>
    <row r="54" ht="12.75">
      <c r="E54" s="44"/>
    </row>
    <row r="55" ht="12.75">
      <c r="E55" s="44"/>
    </row>
    <row r="56" ht="12.75">
      <c r="E56" s="44"/>
    </row>
    <row r="57" ht="12.75">
      <c r="E57" s="44"/>
    </row>
    <row r="58" ht="12.75">
      <c r="E58" s="44"/>
    </row>
    <row r="59" ht="12.75">
      <c r="E59" s="44"/>
    </row>
    <row r="60" ht="12.75">
      <c r="E60" s="44"/>
    </row>
    <row r="61" ht="12.75">
      <c r="E61" s="44"/>
    </row>
    <row r="62" ht="12.75">
      <c r="E62" s="44"/>
    </row>
    <row r="63" ht="12.75">
      <c r="E63" s="44"/>
    </row>
    <row r="64" spans="1:7" ht="12.75">
      <c r="A64" s="33"/>
      <c r="B64" s="33"/>
      <c r="C64" s="33"/>
      <c r="D64" s="33"/>
      <c r="E64" s="45"/>
      <c r="F64" s="107"/>
      <c r="G64" s="107"/>
    </row>
    <row r="65" spans="1:7" ht="12.75">
      <c r="A65" s="33"/>
      <c r="B65" s="33"/>
      <c r="C65" s="33"/>
      <c r="D65" s="33"/>
      <c r="E65" s="45"/>
      <c r="F65" s="107"/>
      <c r="G65" s="107"/>
    </row>
    <row r="66" spans="1:7" ht="12.75">
      <c r="A66" s="33"/>
      <c r="B66" s="33"/>
      <c r="C66" s="33"/>
      <c r="D66" s="33"/>
      <c r="E66" s="45"/>
      <c r="F66" s="107"/>
      <c r="G66" s="107"/>
    </row>
    <row r="67" spans="1:7" ht="12.75">
      <c r="A67" s="33"/>
      <c r="B67" s="33"/>
      <c r="C67" s="33"/>
      <c r="D67" s="33"/>
      <c r="E67" s="45"/>
      <c r="F67" s="107"/>
      <c r="G67" s="107"/>
    </row>
    <row r="68" ht="12.75">
      <c r="E68" s="44"/>
    </row>
    <row r="69" ht="12.75">
      <c r="E69" s="44"/>
    </row>
    <row r="70" ht="12.75">
      <c r="E70" s="44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ht="12.75">
      <c r="E91" s="44"/>
    </row>
    <row r="92" ht="12.75">
      <c r="E92" s="44"/>
    </row>
    <row r="93" ht="12.75">
      <c r="E93" s="44"/>
    </row>
    <row r="94" ht="12.75">
      <c r="E94" s="44"/>
    </row>
    <row r="95" ht="12.75">
      <c r="E95" s="44"/>
    </row>
    <row r="96" ht="12.75">
      <c r="E96" s="44"/>
    </row>
    <row r="97" ht="12.75">
      <c r="E97" s="44"/>
    </row>
    <row r="98" ht="12.75">
      <c r="E98" s="44"/>
    </row>
    <row r="99" spans="1:2" ht="12.75">
      <c r="A99" s="34"/>
      <c r="B99" s="34"/>
    </row>
    <row r="100" spans="1:7" ht="12.75">
      <c r="A100" s="33"/>
      <c r="B100" s="33"/>
      <c r="C100" s="35"/>
      <c r="D100" s="35"/>
      <c r="E100" s="47"/>
      <c r="F100" s="116"/>
      <c r="G100" s="108"/>
    </row>
    <row r="101" spans="1:7" ht="12.75">
      <c r="A101" s="36"/>
      <c r="B101" s="36"/>
      <c r="C101" s="33"/>
      <c r="D101" s="33"/>
      <c r="E101" s="48"/>
      <c r="F101" s="107"/>
      <c r="G101" s="107"/>
    </row>
    <row r="102" spans="1:7" ht="12.75">
      <c r="A102" s="33"/>
      <c r="B102" s="33"/>
      <c r="C102" s="33"/>
      <c r="D102" s="33"/>
      <c r="E102" s="48"/>
      <c r="F102" s="107"/>
      <c r="G102" s="107"/>
    </row>
    <row r="103" spans="1:7" ht="12.75">
      <c r="A103" s="33"/>
      <c r="B103" s="33"/>
      <c r="C103" s="33"/>
      <c r="D103" s="33"/>
      <c r="E103" s="48"/>
      <c r="F103" s="107"/>
      <c r="G103" s="107"/>
    </row>
    <row r="104" spans="1:7" ht="12.75">
      <c r="A104" s="33"/>
      <c r="B104" s="33"/>
      <c r="C104" s="33"/>
      <c r="D104" s="33"/>
      <c r="E104" s="48"/>
      <c r="F104" s="107"/>
      <c r="G104" s="107"/>
    </row>
    <row r="105" spans="1:7" ht="12.75">
      <c r="A105" s="33"/>
      <c r="B105" s="33"/>
      <c r="C105" s="33"/>
      <c r="D105" s="33"/>
      <c r="E105" s="48"/>
      <c r="F105" s="107"/>
      <c r="G105" s="107"/>
    </row>
    <row r="106" spans="1:7" ht="12.75">
      <c r="A106" s="33"/>
      <c r="B106" s="33"/>
      <c r="C106" s="33"/>
      <c r="D106" s="33"/>
      <c r="E106" s="48"/>
      <c r="F106" s="107"/>
      <c r="G106" s="107"/>
    </row>
    <row r="107" spans="1:7" ht="12.75">
      <c r="A107" s="33"/>
      <c r="B107" s="33"/>
      <c r="C107" s="33"/>
      <c r="D107" s="33"/>
      <c r="E107" s="48"/>
      <c r="F107" s="107"/>
      <c r="G107" s="107"/>
    </row>
    <row r="108" spans="1:7" ht="12.75">
      <c r="A108" s="33"/>
      <c r="B108" s="33"/>
      <c r="C108" s="33"/>
      <c r="D108" s="33"/>
      <c r="E108" s="48"/>
      <c r="F108" s="107"/>
      <c r="G108" s="107"/>
    </row>
    <row r="109" spans="1:7" ht="12.75">
      <c r="A109" s="33"/>
      <c r="B109" s="33"/>
      <c r="C109" s="33"/>
      <c r="D109" s="33"/>
      <c r="E109" s="48"/>
      <c r="F109" s="107"/>
      <c r="G109" s="107"/>
    </row>
    <row r="110" spans="1:7" ht="12.75">
      <c r="A110" s="33"/>
      <c r="B110" s="33"/>
      <c r="C110" s="33"/>
      <c r="D110" s="33"/>
      <c r="E110" s="48"/>
      <c r="F110" s="107"/>
      <c r="G110" s="107"/>
    </row>
    <row r="111" spans="1:7" ht="12.75">
      <c r="A111" s="33"/>
      <c r="B111" s="33"/>
      <c r="C111" s="33"/>
      <c r="D111" s="33"/>
      <c r="E111" s="48"/>
      <c r="F111" s="107"/>
      <c r="G111" s="107"/>
    </row>
    <row r="112" spans="1:7" ht="12.75">
      <c r="A112" s="33"/>
      <c r="B112" s="33"/>
      <c r="C112" s="33"/>
      <c r="D112" s="33"/>
      <c r="E112" s="48"/>
      <c r="F112" s="107"/>
      <c r="G112" s="107"/>
    </row>
    <row r="113" spans="1:7" ht="12.75">
      <c r="A113" s="33"/>
      <c r="B113" s="33"/>
      <c r="C113" s="33"/>
      <c r="D113" s="33"/>
      <c r="E113" s="48"/>
      <c r="F113" s="107"/>
      <c r="G113" s="107"/>
    </row>
  </sheetData>
  <sheetProtection password="ECE5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 topLeftCell="A19">
      <selection activeCell="C60" sqref="C60"/>
    </sheetView>
  </sheetViews>
  <sheetFormatPr defaultColWidth="9.125" defaultRowHeight="12.75"/>
  <cols>
    <col min="1" max="1" width="4.625" style="52" customWidth="1"/>
    <col min="2" max="2" width="12.00390625" style="52" customWidth="1"/>
    <col min="3" max="3" width="40.375" style="52" customWidth="1"/>
    <col min="4" max="4" width="5.625" style="52" customWidth="1"/>
    <col min="5" max="5" width="8.625" style="52" customWidth="1"/>
    <col min="6" max="6" width="9.875" style="125" customWidth="1"/>
    <col min="7" max="7" width="13.875" style="52" customWidth="1"/>
    <col min="8" max="16384" width="9.125" style="52" customWidth="1"/>
  </cols>
  <sheetData>
    <row r="1" spans="1:7" ht="15.75">
      <c r="A1" s="161" t="s">
        <v>3</v>
      </c>
      <c r="B1" s="161"/>
      <c r="C1" s="161"/>
      <c r="D1" s="161"/>
      <c r="E1" s="161"/>
      <c r="F1" s="161"/>
      <c r="G1" s="161"/>
    </row>
    <row r="2" spans="1:7" ht="13.5" thickBot="1">
      <c r="A2" s="54"/>
      <c r="B2" s="55"/>
      <c r="C2" s="56"/>
      <c r="D2" s="56"/>
      <c r="E2" s="57"/>
      <c r="F2" s="117"/>
      <c r="G2" s="56"/>
    </row>
    <row r="3" spans="1:8" ht="13.5" thickTop="1">
      <c r="A3" s="162" t="s">
        <v>1</v>
      </c>
      <c r="B3" s="163"/>
      <c r="C3" s="63" t="s">
        <v>16</v>
      </c>
      <c r="D3" s="58"/>
      <c r="E3" s="59"/>
      <c r="F3" s="118"/>
      <c r="G3" s="61"/>
      <c r="H3" s="53"/>
    </row>
    <row r="4" spans="1:8" ht="13.5" thickBot="1">
      <c r="A4" s="164" t="s">
        <v>0</v>
      </c>
      <c r="B4" s="165"/>
      <c r="C4" s="64" t="s">
        <v>77</v>
      </c>
      <c r="D4" s="62"/>
      <c r="E4" s="166"/>
      <c r="F4" s="166"/>
      <c r="G4" s="167"/>
      <c r="H4" s="53"/>
    </row>
    <row r="5" spans="1:7" ht="13.5" thickTop="1">
      <c r="A5" s="65"/>
      <c r="B5" s="66"/>
      <c r="C5" s="66"/>
      <c r="D5" s="67"/>
      <c r="E5" s="68"/>
      <c r="F5" s="119"/>
      <c r="G5" s="69"/>
    </row>
    <row r="6" spans="1:8" ht="12.75">
      <c r="A6" s="70" t="s">
        <v>4</v>
      </c>
      <c r="B6" s="71" t="s">
        <v>5</v>
      </c>
      <c r="C6" s="78" t="s">
        <v>6</v>
      </c>
      <c r="D6" s="71" t="s">
        <v>7</v>
      </c>
      <c r="E6" s="72" t="s">
        <v>8</v>
      </c>
      <c r="F6" s="120" t="s">
        <v>9</v>
      </c>
      <c r="G6" s="71" t="s">
        <v>10</v>
      </c>
      <c r="H6" s="53"/>
    </row>
    <row r="7" spans="1:8" ht="16.5" customHeight="1">
      <c r="A7" s="79" t="s">
        <v>11</v>
      </c>
      <c r="B7" s="82" t="s">
        <v>17</v>
      </c>
      <c r="C7" s="85" t="s">
        <v>18</v>
      </c>
      <c r="D7" s="88"/>
      <c r="E7" s="90"/>
      <c r="F7" s="121"/>
      <c r="G7" s="93"/>
      <c r="H7" s="53"/>
    </row>
    <row r="8" spans="1:8" ht="16.5" customHeight="1">
      <c r="A8" s="80">
        <v>1</v>
      </c>
      <c r="B8" s="83" t="s">
        <v>19</v>
      </c>
      <c r="C8" s="86" t="s">
        <v>20</v>
      </c>
      <c r="D8" s="89" t="s">
        <v>21</v>
      </c>
      <c r="E8" s="91">
        <v>16</v>
      </c>
      <c r="F8" s="148"/>
      <c r="G8" s="94">
        <f>E8*F8</f>
        <v>0</v>
      </c>
      <c r="H8" s="53"/>
    </row>
    <row r="9" spans="1:8" ht="16.5" customHeight="1">
      <c r="A9" s="80">
        <v>2</v>
      </c>
      <c r="B9" s="83" t="s">
        <v>22</v>
      </c>
      <c r="C9" s="86" t="s">
        <v>23</v>
      </c>
      <c r="D9" s="89" t="s">
        <v>14</v>
      </c>
      <c r="E9" s="91">
        <v>15.8</v>
      </c>
      <c r="F9" s="148"/>
      <c r="G9" s="94">
        <f>E9*F9</f>
        <v>0</v>
      </c>
      <c r="H9" s="53"/>
    </row>
    <row r="10" spans="1:8" ht="16.5" customHeight="1">
      <c r="A10" s="80">
        <v>3</v>
      </c>
      <c r="B10" s="83" t="s">
        <v>24</v>
      </c>
      <c r="C10" s="86" t="s">
        <v>25</v>
      </c>
      <c r="D10" s="89" t="s">
        <v>14</v>
      </c>
      <c r="E10" s="91">
        <v>9</v>
      </c>
      <c r="F10" s="148"/>
      <c r="G10" s="94">
        <f>E10*F10</f>
        <v>0</v>
      </c>
      <c r="H10" s="53"/>
    </row>
    <row r="11" spans="1:8" ht="16.5" customHeight="1">
      <c r="A11" s="80">
        <v>4</v>
      </c>
      <c r="B11" s="83" t="s">
        <v>26</v>
      </c>
      <c r="C11" s="86" t="s">
        <v>82</v>
      </c>
      <c r="D11" s="89" t="s">
        <v>28</v>
      </c>
      <c r="E11" s="91">
        <v>0.9</v>
      </c>
      <c r="F11" s="148"/>
      <c r="G11" s="94">
        <f aca="true" t="shared" si="0" ref="G11:G15">E11*F11</f>
        <v>0</v>
      </c>
      <c r="H11" s="53"/>
    </row>
    <row r="12" spans="1:8" ht="16.5" customHeight="1">
      <c r="A12" s="80">
        <v>5</v>
      </c>
      <c r="B12" s="83" t="s">
        <v>29</v>
      </c>
      <c r="C12" s="86" t="s">
        <v>78</v>
      </c>
      <c r="D12" s="89" t="s">
        <v>28</v>
      </c>
      <c r="E12" s="91">
        <v>0.11</v>
      </c>
      <c r="F12" s="148"/>
      <c r="G12" s="94">
        <f t="shared" si="0"/>
        <v>0</v>
      </c>
      <c r="H12" s="53"/>
    </row>
    <row r="13" spans="1:8" ht="16.5" customHeight="1">
      <c r="A13" s="80">
        <v>6</v>
      </c>
      <c r="B13" s="83" t="s">
        <v>32</v>
      </c>
      <c r="C13" s="86" t="s">
        <v>30</v>
      </c>
      <c r="D13" s="89" t="s">
        <v>31</v>
      </c>
      <c r="E13" s="91">
        <v>20</v>
      </c>
      <c r="F13" s="148"/>
      <c r="G13" s="94">
        <f t="shared" si="0"/>
        <v>0</v>
      </c>
      <c r="H13" s="53"/>
    </row>
    <row r="14" spans="1:8" ht="22.5" customHeight="1">
      <c r="A14" s="80">
        <v>7</v>
      </c>
      <c r="B14" s="83" t="s">
        <v>79</v>
      </c>
      <c r="C14" s="86" t="s">
        <v>34</v>
      </c>
      <c r="D14" s="89" t="s">
        <v>15</v>
      </c>
      <c r="E14" s="91">
        <v>3.7</v>
      </c>
      <c r="F14" s="148"/>
      <c r="G14" s="94">
        <f t="shared" si="0"/>
        <v>0</v>
      </c>
      <c r="H14" s="53"/>
    </row>
    <row r="15" spans="1:8" ht="16.5" customHeight="1">
      <c r="A15" s="80">
        <v>8</v>
      </c>
      <c r="B15" s="83" t="s">
        <v>80</v>
      </c>
      <c r="C15" s="86" t="s">
        <v>35</v>
      </c>
      <c r="D15" s="89" t="s">
        <v>15</v>
      </c>
      <c r="E15" s="91">
        <v>3.7</v>
      </c>
      <c r="F15" s="148"/>
      <c r="G15" s="94">
        <f t="shared" si="0"/>
        <v>0</v>
      </c>
      <c r="H15" s="53"/>
    </row>
    <row r="16" spans="1:8" ht="12.75">
      <c r="A16" s="81"/>
      <c r="B16" s="84" t="s">
        <v>12</v>
      </c>
      <c r="C16" s="87" t="str">
        <f>CONCATENATE(B7," ",C7)</f>
        <v>1 Bourání</v>
      </c>
      <c r="D16" s="81"/>
      <c r="E16" s="92"/>
      <c r="F16" s="122"/>
      <c r="G16" s="95">
        <f>SUM(G8:G15)</f>
        <v>0</v>
      </c>
      <c r="H16" s="53"/>
    </row>
    <row r="17" spans="1:8" ht="16.5" customHeight="1">
      <c r="A17" s="79" t="s">
        <v>11</v>
      </c>
      <c r="B17" s="82" t="s">
        <v>37</v>
      </c>
      <c r="C17" s="85" t="s">
        <v>38</v>
      </c>
      <c r="D17" s="88"/>
      <c r="E17" s="90"/>
      <c r="F17" s="121"/>
      <c r="G17" s="93"/>
      <c r="H17" s="53"/>
    </row>
    <row r="18" spans="1:8" ht="12.75">
      <c r="A18" s="80">
        <v>9</v>
      </c>
      <c r="B18" s="83" t="s">
        <v>39</v>
      </c>
      <c r="C18" s="86" t="s">
        <v>40</v>
      </c>
      <c r="D18" s="89" t="s">
        <v>14</v>
      </c>
      <c r="E18" s="91">
        <v>9</v>
      </c>
      <c r="F18" s="148"/>
      <c r="G18" s="94">
        <f>E18*F18</f>
        <v>0</v>
      </c>
      <c r="H18" s="53"/>
    </row>
    <row r="19" spans="1:8" ht="12.75">
      <c r="A19" s="80">
        <v>10</v>
      </c>
      <c r="B19" s="83" t="s">
        <v>41</v>
      </c>
      <c r="C19" s="86" t="s">
        <v>42</v>
      </c>
      <c r="D19" s="89" t="s">
        <v>28</v>
      </c>
      <c r="E19" s="91">
        <v>0.11</v>
      </c>
      <c r="F19" s="148"/>
      <c r="G19" s="94">
        <f aca="true" t="shared" si="1" ref="G19:G23">E19*F19</f>
        <v>0</v>
      </c>
      <c r="H19" s="53"/>
    </row>
    <row r="20" spans="1:8" ht="12.75">
      <c r="A20" s="80">
        <v>11</v>
      </c>
      <c r="B20" s="83" t="s">
        <v>43</v>
      </c>
      <c r="C20" s="86" t="s">
        <v>44</v>
      </c>
      <c r="D20" s="89" t="s">
        <v>14</v>
      </c>
      <c r="E20" s="91">
        <v>15.8</v>
      </c>
      <c r="F20" s="148"/>
      <c r="G20" s="94">
        <f t="shared" si="1"/>
        <v>0</v>
      </c>
      <c r="H20" s="53"/>
    </row>
    <row r="21" spans="1:8" ht="12.75">
      <c r="A21" s="80">
        <v>12</v>
      </c>
      <c r="B21" s="83" t="s">
        <v>45</v>
      </c>
      <c r="C21" s="86" t="s">
        <v>46</v>
      </c>
      <c r="D21" s="89" t="s">
        <v>14</v>
      </c>
      <c r="E21" s="91">
        <v>23.8</v>
      </c>
      <c r="F21" s="148"/>
      <c r="G21" s="94">
        <f>E21*F21</f>
        <v>0</v>
      </c>
      <c r="H21" s="53"/>
    </row>
    <row r="22" spans="1:8" ht="12.75">
      <c r="A22" s="80">
        <v>13</v>
      </c>
      <c r="B22" s="83" t="s">
        <v>47</v>
      </c>
      <c r="C22" s="86" t="s">
        <v>48</v>
      </c>
      <c r="D22" s="89" t="s">
        <v>14</v>
      </c>
      <c r="E22" s="91">
        <v>20</v>
      </c>
      <c r="F22" s="148"/>
      <c r="G22" s="94">
        <f t="shared" si="1"/>
        <v>0</v>
      </c>
      <c r="H22" s="53"/>
    </row>
    <row r="23" spans="1:8" ht="12.75">
      <c r="A23" s="80">
        <v>14</v>
      </c>
      <c r="B23" s="83" t="s">
        <v>49</v>
      </c>
      <c r="C23" s="86" t="s">
        <v>50</v>
      </c>
      <c r="D23" s="89" t="s">
        <v>15</v>
      </c>
      <c r="E23" s="91">
        <v>3.7</v>
      </c>
      <c r="F23" s="148"/>
      <c r="G23" s="94">
        <f t="shared" si="1"/>
        <v>0</v>
      </c>
      <c r="H23" s="53"/>
    </row>
    <row r="24" spans="1:8" ht="12.75">
      <c r="A24" s="81"/>
      <c r="B24" s="84" t="s">
        <v>12</v>
      </c>
      <c r="C24" s="87" t="str">
        <f>CONCATENATE(B17," ",C17)</f>
        <v>2 Opravy a údržba</v>
      </c>
      <c r="D24" s="81"/>
      <c r="E24" s="92"/>
      <c r="F24" s="122"/>
      <c r="G24" s="95">
        <f>SUM(G18:G23)</f>
        <v>0</v>
      </c>
      <c r="H24" s="53"/>
    </row>
    <row r="25" spans="1:8" ht="12.75">
      <c r="A25" s="79" t="s">
        <v>11</v>
      </c>
      <c r="B25" s="82" t="s">
        <v>13</v>
      </c>
      <c r="C25" s="85" t="s">
        <v>51</v>
      </c>
      <c r="D25" s="88"/>
      <c r="E25" s="90"/>
      <c r="F25" s="121"/>
      <c r="G25" s="93"/>
      <c r="H25" s="53"/>
    </row>
    <row r="26" spans="1:8" ht="16.5" customHeight="1">
      <c r="A26" s="80">
        <v>15</v>
      </c>
      <c r="B26" s="83" t="s">
        <v>52</v>
      </c>
      <c r="C26" s="86" t="s">
        <v>53</v>
      </c>
      <c r="D26" s="89" t="s">
        <v>14</v>
      </c>
      <c r="E26" s="91">
        <v>15.8</v>
      </c>
      <c r="F26" s="148"/>
      <c r="G26" s="94">
        <f>E26*F26</f>
        <v>0</v>
      </c>
      <c r="H26" s="53"/>
    </row>
    <row r="27" spans="1:8" ht="16.5" customHeight="1">
      <c r="A27" s="80">
        <v>16</v>
      </c>
      <c r="B27" s="83" t="s">
        <v>54</v>
      </c>
      <c r="C27" s="86" t="s">
        <v>57</v>
      </c>
      <c r="D27" s="89" t="s">
        <v>14</v>
      </c>
      <c r="E27" s="91">
        <v>9</v>
      </c>
      <c r="F27" s="148"/>
      <c r="G27" s="94">
        <f aca="true" t="shared" si="2" ref="G27:G28">E27*F27</f>
        <v>0</v>
      </c>
      <c r="H27" s="53"/>
    </row>
    <row r="28" spans="1:8" ht="16.5" customHeight="1">
      <c r="A28" s="80">
        <v>17</v>
      </c>
      <c r="B28" s="83" t="s">
        <v>55</v>
      </c>
      <c r="C28" s="86" t="s">
        <v>58</v>
      </c>
      <c r="D28" s="89" t="s">
        <v>14</v>
      </c>
      <c r="E28" s="91">
        <v>26.04</v>
      </c>
      <c r="F28" s="148"/>
      <c r="G28" s="94">
        <f t="shared" si="2"/>
        <v>0</v>
      </c>
      <c r="H28" s="53"/>
    </row>
    <row r="29" spans="1:8" ht="16.5" customHeight="1">
      <c r="A29" s="80">
        <v>18</v>
      </c>
      <c r="B29" s="83" t="s">
        <v>56</v>
      </c>
      <c r="C29" s="86" t="s">
        <v>59</v>
      </c>
      <c r="D29" s="89" t="s">
        <v>2</v>
      </c>
      <c r="E29" s="91">
        <v>2.5</v>
      </c>
      <c r="F29" s="148"/>
      <c r="G29" s="94">
        <f>F29*0.025</f>
        <v>0</v>
      </c>
      <c r="H29" s="53"/>
    </row>
    <row r="30" spans="1:8" ht="12.75">
      <c r="A30" s="81"/>
      <c r="B30" s="84" t="s">
        <v>12</v>
      </c>
      <c r="C30" s="87" t="str">
        <f>CONCATENATE(B25," ",C25)</f>
        <v>3 Obklady, dlažby</v>
      </c>
      <c r="D30" s="81"/>
      <c r="E30" s="92"/>
      <c r="F30" s="122"/>
      <c r="G30" s="95">
        <f>SUM(G26:G29)</f>
        <v>0</v>
      </c>
      <c r="H30" s="53"/>
    </row>
    <row r="31" spans="1:8" ht="12.75">
      <c r="A31" s="79" t="s">
        <v>11</v>
      </c>
      <c r="B31" s="82" t="s">
        <v>60</v>
      </c>
      <c r="C31" s="85" t="s">
        <v>61</v>
      </c>
      <c r="D31" s="88"/>
      <c r="E31" s="90"/>
      <c r="F31" s="121"/>
      <c r="G31" s="93"/>
      <c r="H31" s="53"/>
    </row>
    <row r="32" spans="1:8" ht="16.5" customHeight="1">
      <c r="A32" s="80">
        <v>19</v>
      </c>
      <c r="B32" s="83" t="s">
        <v>62</v>
      </c>
      <c r="C32" s="86" t="s">
        <v>65</v>
      </c>
      <c r="D32" s="89" t="s">
        <v>14</v>
      </c>
      <c r="E32" s="91">
        <v>23.8</v>
      </c>
      <c r="F32" s="148"/>
      <c r="G32" s="94">
        <f>E32*F32</f>
        <v>0</v>
      </c>
      <c r="H32" s="53"/>
    </row>
    <row r="33" spans="1:8" ht="16.5" customHeight="1">
      <c r="A33" s="80">
        <v>20</v>
      </c>
      <c r="B33" s="83" t="s">
        <v>63</v>
      </c>
      <c r="C33" s="86" t="s">
        <v>66</v>
      </c>
      <c r="D33" s="89" t="s">
        <v>67</v>
      </c>
      <c r="E33" s="91">
        <v>2</v>
      </c>
      <c r="F33" s="148"/>
      <c r="G33" s="94">
        <f aca="true" t="shared" si="3" ref="G33:G34">E33*F33</f>
        <v>0</v>
      </c>
      <c r="H33" s="53"/>
    </row>
    <row r="34" spans="1:8" ht="16.5" customHeight="1">
      <c r="A34" s="80">
        <v>21</v>
      </c>
      <c r="B34" s="83" t="s">
        <v>64</v>
      </c>
      <c r="C34" s="86" t="s">
        <v>59</v>
      </c>
      <c r="D34" s="89" t="s">
        <v>68</v>
      </c>
      <c r="E34" s="91">
        <v>1</v>
      </c>
      <c r="F34" s="148"/>
      <c r="G34" s="94">
        <f t="shared" si="3"/>
        <v>0</v>
      </c>
      <c r="H34" s="53"/>
    </row>
    <row r="35" spans="1:8" ht="12.75">
      <c r="A35" s="81"/>
      <c r="B35" s="84" t="s">
        <v>12</v>
      </c>
      <c r="C35" s="87" t="str">
        <f>CONCATENATE(B31," ",C31)</f>
        <v>4 Malby a nátěry</v>
      </c>
      <c r="D35" s="81"/>
      <c r="E35" s="92"/>
      <c r="F35" s="122"/>
      <c r="G35" s="95">
        <f>SUM(G32:G34)</f>
        <v>0</v>
      </c>
      <c r="H35" s="53"/>
    </row>
    <row r="36" spans="1:8" ht="12.75">
      <c r="A36" s="79" t="s">
        <v>11</v>
      </c>
      <c r="B36" s="82" t="s">
        <v>69</v>
      </c>
      <c r="C36" s="85" t="s">
        <v>71</v>
      </c>
      <c r="D36" s="88"/>
      <c r="E36" s="90"/>
      <c r="F36" s="121"/>
      <c r="G36" s="93"/>
      <c r="H36" s="53"/>
    </row>
    <row r="37" spans="1:8" ht="48" customHeight="1">
      <c r="A37" s="80">
        <v>22</v>
      </c>
      <c r="B37" s="83" t="s">
        <v>70</v>
      </c>
      <c r="C37" s="86" t="s">
        <v>72</v>
      </c>
      <c r="D37" s="89" t="s">
        <v>68</v>
      </c>
      <c r="E37" s="91">
        <v>1</v>
      </c>
      <c r="F37" s="148"/>
      <c r="G37" s="94">
        <f>E37*F37</f>
        <v>0</v>
      </c>
      <c r="H37" s="53"/>
    </row>
    <row r="38" spans="1:8" ht="12.75">
      <c r="A38" s="81"/>
      <c r="B38" s="84" t="s">
        <v>12</v>
      </c>
      <c r="C38" s="87" t="str">
        <f>CONCATENATE(B36," ",C36)</f>
        <v>5 Elektroinstalace</v>
      </c>
      <c r="D38" s="81"/>
      <c r="E38" s="92"/>
      <c r="F38" s="122"/>
      <c r="G38" s="95">
        <f>SUM(G36:G37)</f>
        <v>0</v>
      </c>
      <c r="H38" s="53"/>
    </row>
    <row r="39" spans="1:8" ht="12.75">
      <c r="A39" s="79" t="s">
        <v>11</v>
      </c>
      <c r="B39" s="82" t="s">
        <v>73</v>
      </c>
      <c r="C39" s="85" t="s">
        <v>74</v>
      </c>
      <c r="D39" s="88"/>
      <c r="E39" s="90"/>
      <c r="F39" s="121"/>
      <c r="G39" s="93"/>
      <c r="H39" s="53"/>
    </row>
    <row r="40" spans="1:8" ht="42" customHeight="1">
      <c r="A40" s="80">
        <v>23</v>
      </c>
      <c r="B40" s="83" t="s">
        <v>75</v>
      </c>
      <c r="C40" s="86" t="s">
        <v>76</v>
      </c>
      <c r="D40" s="89" t="s">
        <v>68</v>
      </c>
      <c r="E40" s="91">
        <v>1</v>
      </c>
      <c r="F40" s="148"/>
      <c r="G40" s="94">
        <f>E40*F40</f>
        <v>0</v>
      </c>
      <c r="H40" s="53"/>
    </row>
    <row r="41" spans="1:8" ht="12.75">
      <c r="A41" s="81"/>
      <c r="B41" s="84" t="s">
        <v>12</v>
      </c>
      <c r="C41" s="87" t="str">
        <f>CONCATENATE(B39," ",C39)</f>
        <v>6 Zdravotechnika</v>
      </c>
      <c r="D41" s="81"/>
      <c r="E41" s="92"/>
      <c r="F41" s="122"/>
      <c r="G41" s="95">
        <f>SUM(G39:G40)</f>
        <v>0</v>
      </c>
      <c r="H41" s="53"/>
    </row>
    <row r="42" spans="1:8" ht="12.75">
      <c r="A42" s="74"/>
      <c r="B42" s="75" t="s">
        <v>84</v>
      </c>
      <c r="C42" s="75"/>
      <c r="D42" s="75"/>
      <c r="E42" s="76"/>
      <c r="F42" s="123"/>
      <c r="G42" s="77">
        <f>G16+G24+G30+G35+G38+G41</f>
        <v>0</v>
      </c>
      <c r="H42" s="53"/>
    </row>
    <row r="43" spans="1:7" ht="12.75">
      <c r="A43" s="73"/>
      <c r="B43" s="73"/>
      <c r="C43" s="73"/>
      <c r="D43" s="73"/>
      <c r="E43" s="73"/>
      <c r="F43" s="124"/>
      <c r="G43" s="73"/>
    </row>
  </sheetData>
  <sheetProtection password="ECE5" sheet="1" objects="1" scenarios="1"/>
  <mergeCells count="4">
    <mergeCell ref="A1:G1"/>
    <mergeCell ref="A3:B3"/>
    <mergeCell ref="A4:B4"/>
    <mergeCell ref="E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OEM</cp:lastModifiedBy>
  <dcterms:created xsi:type="dcterms:W3CDTF">2016-05-22T16:15:34Z</dcterms:created>
  <dcterms:modified xsi:type="dcterms:W3CDTF">2017-05-30T08:59:01Z</dcterms:modified>
  <cp:category/>
  <cp:version/>
  <cp:contentType/>
  <cp:contentStatus/>
</cp:coreProperties>
</file>