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<sst xmlns="http://schemas.openxmlformats.org/spreadsheetml/2006/main" count="1152" uniqueCount="435">
  <si>
    <t>ASPE10</t>
  </si>
  <si>
    <t>S</t>
  </si>
  <si>
    <t>Firma: Projektová kancelář Vaner, s.r.o.</t>
  </si>
  <si>
    <t>Příloha k formuláři pro ocenění nabídky</t>
  </si>
  <si>
    <t>Stavba:</t>
  </si>
  <si>
    <t>15-09-055</t>
  </si>
  <si>
    <t>Obnova historické části Podmokel - etapa C (investor Děčín)</t>
  </si>
  <si>
    <t>O</t>
  </si>
  <si>
    <t>Rozpočet:</t>
  </si>
  <si>
    <t>21.00</t>
  </si>
  <si>
    <t>0.00</t>
  </si>
  <si>
    <t>2</t>
  </si>
  <si>
    <t>3</t>
  </si>
  <si>
    <t>SO 101</t>
  </si>
  <si>
    <t>Pozemní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</si>
  <si>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</si>
  <si>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</si>
  <si>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</si>
  <si>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</si>
  <si>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</si>
  <si>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</si>
  <si>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</si>
  <si>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</si>
  <si>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</si>
  <si>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</si>
  <si>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</si>
  <si>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</si>
  <si>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</si>
  <si>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</si>
  <si>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</si>
  <si>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</si>
  <si>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</si>
  <si>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</si>
  <si>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</si>
  <si>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</si>
  <si>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</si>
  <si>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</si>
  <si>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</si>
  <si>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</si>
  <si>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</si>
  <si>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Přebytek výkopku, odvodnění (jinak jsou poplatky zahrnuty v položkách)</t>
  </si>
  <si>
    <t>VV</t>
  </si>
  <si>
    <t>16,29+2,97 podsyp + 71,31 obsyp + 3,64 potrubí=94.2100 [A]</t>
  </si>
  <si>
    <t>TS</t>
  </si>
  <si>
    <t>zahrnuje veškeré poplatky provozovateli skládky související s uložením odpadu na skládce.</t>
  </si>
  <si>
    <t>02720</t>
  </si>
  <si>
    <t>POMOC PRÁCE ZŘÍZ NEBO ZAJIŠŤ REGULACI A OCHRANU DOPRAVY</t>
  </si>
  <si>
    <t>KČ</t>
  </si>
  <si>
    <t>přechodné dopravní značení pro ochranu dopravy - dodávka, montáž, demontáž (vč.nájmu a projektu DIO) 
položka vč.přesunutí BUS zastávek a čištění vozovek (v případě znečištění)</t>
  </si>
  <si>
    <t>1=1.0000 [A]</t>
  </si>
  <si>
    <t>zahrnuje veškeré náklady spojené s objednatelem požadovanými zařízeními</t>
  </si>
  <si>
    <t>02730</t>
  </si>
  <si>
    <t>POMOC PRÁCE ZŘÍZ NEBO ZAJIŠŤ OCHRANU INŽENÝRSKÝCH SÍTÍ</t>
  </si>
  <si>
    <t>ochrana IS (dle požadavků a pokynů příslušných správců)</t>
  </si>
  <si>
    <t>81</t>
  </si>
  <si>
    <t>02742</t>
  </si>
  <si>
    <t>PROVIZORNÍ LÁVKY</t>
  </si>
  <si>
    <t>M2</t>
  </si>
  <si>
    <t>provizorní ocelové lávky nad výkopy 
odhad 20 ks</t>
  </si>
  <si>
    <t>20*3,0*1,5=90.0000 [A] m2</t>
  </si>
  <si>
    <t>82</t>
  </si>
  <si>
    <t>02821</t>
  </si>
  <si>
    <t>PRŮZKUMNÉ PRÁCE ARCHEOLOGICKÉ NA POVRCHU</t>
  </si>
  <si>
    <t>zahrnuje veškeré náklady spojené s objednatelem požadovanými pracemi</t>
  </si>
  <si>
    <t>02910A</t>
  </si>
  <si>
    <t>OSTATNÍ POŽADAVKY - ZEMĚMĚŘIČSKÁ MĚŘENÍ</t>
  </si>
  <si>
    <t>vytyčení stavby</t>
  </si>
  <si>
    <t>02910B</t>
  </si>
  <si>
    <t>zaměření skutečného provedení stavby</t>
  </si>
  <si>
    <t>02911</t>
  </si>
  <si>
    <t>OSTATNÍ POŽADAVKY - GEODETICKÉ ZAMĚŘENÍ</t>
  </si>
  <si>
    <t>HM</t>
  </si>
  <si>
    <t>Zaměření skutečného provedení stavby (odvodnění)</t>
  </si>
  <si>
    <t>02940</t>
  </si>
  <si>
    <t>OSTATNÍ POŽADAVKY - VYPRACOVÁNÍ DOKUMENTACE</t>
  </si>
  <si>
    <t>Dokumentace skutečného provedení stavby (odvodnění)</t>
  </si>
  <si>
    <t>02943</t>
  </si>
  <si>
    <t>OSTATNÍ POŽADAVKY - VYPRACOVÁNÍ RDS</t>
  </si>
  <si>
    <t>02944</t>
  </si>
  <si>
    <t>OSTAT POŽADAVKY - DOKUMENTACE SKUTEČ PROVEDENÍ V DIGIT FORMĚ</t>
  </si>
  <si>
    <t>8</t>
  </si>
  <si>
    <t>02945</t>
  </si>
  <si>
    <t>OSTAT POŽADAVKY - GEOMETRICKÝ PLÁN</t>
  </si>
  <si>
    <t>geometrický plán</t>
  </si>
  <si>
    <t>položka zahrnuje: 
- přípravu podkladů, podání žádosti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</si>
  <si>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Zemní práce</t>
  </si>
  <si>
    <t>76</t>
  </si>
  <si>
    <t>11010</t>
  </si>
  <si>
    <t>VŠEOBECNÉ VYKLIZENÍ ZASTAVĚNÉHO ÚZEMÍ</t>
  </si>
  <si>
    <t>vyklizení území (mobiliář apod.) 
nakládání s mobiliářem dle požadavků investora a majitele mobiliáře 
zahrnuje mmj. naložení, odvoz a vyložení 35ks květináčů včetně stromů (případně odděleně kvůli vrchnímu vedení IS a podjezdné výšce viaduktu či mostu) 
Sládkova ulice 18ks, Tyršova ulice 8ks, Myslbekova ulice 4ks, Mírové náměstí 5ks</t>
  </si>
  <si>
    <t>10370,0-(2222,0-326,0)=8 474.0000 [A] m2</t>
  </si>
  <si>
    <t>zahrnuje odstranění a odvoz všech překážek pro uskutečnění stavby dle požadavku investora</t>
  </si>
  <si>
    <t>113436</t>
  </si>
  <si>
    <t>ODSTRAN KRYTU ZPEVNĚNÝCH PLOCH S ASFALT POJIVEM VČET PODKLADU, ODVOZ DO 12KM</t>
  </si>
  <si>
    <t>vč.uložení na skládku a poplatků 
měřeno z výkresu</t>
  </si>
  <si>
    <t>(7940,0*0,45)-(500*0,35)-(1150,0*0,15)=3 225.5000 [A] 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</si>
  <si>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</si>
  <si>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53</t>
  </si>
  <si>
    <t>11347A</t>
  </si>
  <si>
    <t>ODSTRAN KRYTU ZPEVNĚNÝCH PLOCH Z DLAŽEB KOSTEK VČET PODKL - BEZ DOPRAVY</t>
  </si>
  <si>
    <t>odstranění dlažby (cca 1000m2 odhad architekta) 
bude využito v rámci stavby (uskladněno v prostoru stavby)</t>
  </si>
  <si>
    <t>1150,0*0,15=172.5000 [A] m3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</si>
  <si>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</si>
  <si>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113486</t>
  </si>
  <si>
    <t>ODSTRANĚNÍ KRYTU ZPEVNĚNÝCH PLOCH Z DLAŽDIC VČETNĚ PODKLADU, ODVOZ DO 12KM</t>
  </si>
  <si>
    <t>vč.uložení na skládku a poplatků</t>
  </si>
  <si>
    <t>(1026,0-551,0)*0,35=166.2500 [A] 
(220,0+120,0+160,0)*0,35=175.0000 [B] 
Celkem: A+B=341.2500 [C] m3</t>
  </si>
  <si>
    <t>113514</t>
  </si>
  <si>
    <t>ODSTRANĚNÍ ZÁHONOVÝCH OBRUBNÍKŮ, ODVOZ DO 5KM</t>
  </si>
  <si>
    <t>M</t>
  </si>
  <si>
    <t>500-290=210.0000 [A] m</t>
  </si>
  <si>
    <t>52</t>
  </si>
  <si>
    <t>113524</t>
  </si>
  <si>
    <t>ODSTRANĚNÍ CHODNÍKOVÝCH OBRUBNÍKŮ BETONOVÝCH, ODVOZ DO 5KM</t>
  </si>
  <si>
    <t>190=190.0000 [A] m</t>
  </si>
  <si>
    <t>11353</t>
  </si>
  <si>
    <t>ODSTRANĚNÍ CHODNÍKOVÝCH KAMENNÝCH OBRUBNÍKŮ</t>
  </si>
  <si>
    <t>cca 40% stávajících (využíti pro stavbu - položka č.91742) 
vč.očištění</t>
  </si>
  <si>
    <t>677,0=677.0000 [A] m</t>
  </si>
  <si>
    <t>113534</t>
  </si>
  <si>
    <t>ODSTRANĚNÍ CHODNÍKOVÝCH KAMENNÝCH OBRUBNÍKŮ, ODVOZ DO 5KM</t>
  </si>
  <si>
    <t>cca 60% stávajících 
vč.uložení na skládku a poplatků</t>
  </si>
  <si>
    <t>397,0=397.0000 [A] m</t>
  </si>
  <si>
    <t>11511</t>
  </si>
  <si>
    <t>ČERPÁNÍ VODY DO 500 L/MIN</t>
  </si>
  <si>
    <t>HOD</t>
  </si>
  <si>
    <t>Položka čerpání vody na povrchu zahrnuje i potrubí, pohotovost záložní čerpací soupravy a zřízení čerpací jímky. Součástí položky je také následná demontáž a likvidace těchto zařízení</t>
  </si>
  <si>
    <t>7</t>
  </si>
  <si>
    <t>123736</t>
  </si>
  <si>
    <t>ODKOP PRO SPOD STAVBU SILNIC A ŽELEZNIC TŘ. I, ODVOZ DO 12KM</t>
  </si>
  <si>
    <t>(8970,0-551,0)*0,15=1 262.8500 [A] 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</si>
  <si>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</si>
  <si>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64</t>
  </si>
  <si>
    <t>125938</t>
  </si>
  <si>
    <t>VYKOPÁVKY ZE ZEMNÍKŮ A SKLÁDEK TŘ III S ODVOZEM DO 20KM</t>
  </si>
  <si>
    <t>dovoz dlažby ze zemníku (cca 130m2)</t>
  </si>
  <si>
    <t>20,0=20.0000 [A] 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</si>
  <si>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  
- poplatek za materiál ze zemníku (zemina)</t>
  </si>
  <si>
    <t>13273</t>
  </si>
  <si>
    <t>HLOUBENÍ RÝH ŠÍŘ DO 2M PAŽ I NEPAŽ TŘ. I</t>
  </si>
  <si>
    <t>Včetně odvozu přebytku výkopu na skládku</t>
  </si>
  <si>
    <t>325,87*0,8=260.6960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</si>
  <si>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</si>
  <si>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13283</t>
  </si>
  <si>
    <t>HLOUBENÍ RÝH ŠÍŘ DO 2M PAŽ I NEPAŽ TŘ. II</t>
  </si>
  <si>
    <t>325,87*0,2=65.1740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</si>
  <si>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</si>
  <si>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17120</t>
  </si>
  <si>
    <t>ULOŽENÍ SYPANINY DO NÁSYPŮ A NA SKLÁDKY BEZ ZHUTNĚNÍ</t>
  </si>
  <si>
    <t>Vodovodní přípojka + kanalizace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</si>
  <si>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</si>
  <si>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</si>
  <si>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</si>
  <si>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Vytěžená zemina, hutněno po vrstvách max. 150mm</t>
  </si>
  <si>
    <t>(260,70+65,17)-(16,29+2,97) podsyp -71,31 obsyp -3,64 potrubí=231.6600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</si>
  <si>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</si>
  <si>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</si>
  <si>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</si>
  <si>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Hutněný písek, zrno max. 22mm</t>
  </si>
  <si>
    <t>0,9*0,46*181,04-3,14*0,08*0,08*181,04=71.3124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</si>
  <si>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</si>
  <si>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12</t>
  </si>
  <si>
    <t>18110</t>
  </si>
  <si>
    <t>ÚPRAVA PLÁNĚ SE ZHUT V HOR TŘ 1-4</t>
  </si>
  <si>
    <t>Veškeré práce jsou obsaženy v textu položky včetně vyrovnání výškových rozdílů. Míru zhutnění určuje projekt.</t>
  </si>
  <si>
    <t>13</t>
  </si>
  <si>
    <t>18214</t>
  </si>
  <si>
    <t>ÚPRAVA POVRCHŮ SROVNÁNÍM ÚZEMÍ V TL DO 0,25M</t>
  </si>
  <si>
    <t>položka zahrnuje srovnání výškových rozdílů terénu</t>
  </si>
  <si>
    <t>Základy</t>
  </si>
  <si>
    <t>14</t>
  </si>
  <si>
    <t>21263</t>
  </si>
  <si>
    <t>TRATIVODY KOMPLET Z TRUB Z PLAST HMOT DN DO 150MM</t>
  </si>
  <si>
    <t>kompletní dodávka trativodu (specifikace v TZ)  
položka vč.výkopu, zásypu, trub</t>
  </si>
  <si>
    <t>910,0-65=845.0000 [A] m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</si>
  <si>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materiálem, případně vložení separační nebo drenážní vložky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</si>
  <si>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15</t>
  </si>
  <si>
    <t>21361</t>
  </si>
  <si>
    <t>DRENÁŽNÍ VRSTVY Z GEOTEXTILIE</t>
  </si>
  <si>
    <t>drenážní geotextilie min.300g/m2 na pláň 10% ze zpevněné plochy (viz TZ SO 101)</t>
  </si>
  <si>
    <t>7976,0/100*10=797.6000 [A] m2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</si>
  <si>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</si>
  <si>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Vodorovné konstrukce</t>
  </si>
  <si>
    <t>451112</t>
  </si>
  <si>
    <t>PODKL A VÝPLŇ VRSTVY Z DÍLCŮ BETON DO C12/15 (B15)</t>
  </si>
  <si>
    <t>UV + ŠŽ</t>
  </si>
  <si>
    <t>(0,6*0,6*0,1)*27+(0,6*0,1*33,25)=2.9670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</si>
  <si>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</si>
  <si>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11</t>
  </si>
  <si>
    <t>45157</t>
  </si>
  <si>
    <t>PODKLADNÍ A VÝPLŇOVÉ VRSTVY Z KAMENIVA TĚŽENÉHO</t>
  </si>
  <si>
    <t>0,9*0,1*181,04=16.2936 [A]</t>
  </si>
  <si>
    <t>Položka zahrnuje veškerý materiál, výrobky a polotovary, včetně mimostaveništní a vnitrostaveništní dopravy (rovněž přesuny), včetně naložení a složení, případně s uložením.</t>
  </si>
  <si>
    <t>Komunikace</t>
  </si>
  <si>
    <t>58</t>
  </si>
  <si>
    <t>561141</t>
  </si>
  <si>
    <t>PODKLADNÍ BETON TŘ. I TL. DO 200MM</t>
  </si>
  <si>
    <t>pod rampami a odvodňovacím oválem (okolo kostela)</t>
  </si>
  <si>
    <t>90,0+90,0-53.0=127.0000 [A] m2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</si>
  <si>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</si>
  <si>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19</t>
  </si>
  <si>
    <t>562142</t>
  </si>
  <si>
    <t>VOZOVKOVÉ VRSTVY Z MATERIÁLŮ STABIL CEMENTEM TŘ II TL DO 200MM</t>
  </si>
  <si>
    <t>140,0=140.0000 [A] m2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</si>
  <si>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</si>
  <si>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60</t>
  </si>
  <si>
    <t>56313</t>
  </si>
  <si>
    <t>VOZOVKOVÉ VRSTVY Z MECHANICKY ZPEVNĚNÉHO KAMENIVA TL. DO 150MM</t>
  </si>
  <si>
    <t>2450,0+12,0+130,0+150,0=2 742.0000 [A] m2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</si>
  <si>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</si>
  <si>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59</t>
  </si>
  <si>
    <t>56314</t>
  </si>
  <si>
    <t>VOZOVKOVÉ VRSTVY Z MECHANICKY ZPEVNĚNÉHO KAMENIVA TL. DO 200MM</t>
  </si>
  <si>
    <t>(1540,0+200,0+480,0+880,0+2620,0+90,0+140,0+80,0+44,0)-(456,0+655,0+23,0+53.0)=4 887.0000 [A] m2</t>
  </si>
  <si>
    <t>21</t>
  </si>
  <si>
    <t>56333</t>
  </si>
  <si>
    <t>VOZOVKOVÉ VRSTVY ZE ŠTĚRKODRTI TL. DO 150MM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</si>
  <si>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</si>
  <si>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54</t>
  </si>
  <si>
    <t>56334</t>
  </si>
  <si>
    <t>VOZOVKOVÉ VRSTVY ZE ŠTĚRKODRTI TL. DO 200MM</t>
  </si>
  <si>
    <t>(200,0+480,0+50,0+880,0+90,0+87,0+655,0+2620,0+90,0+140,0+80,0+44,0)-(456,0+655,0+23,0-53.0)=4 335.0000 [A] m2</t>
  </si>
  <si>
    <t>55</t>
  </si>
  <si>
    <t>56335</t>
  </si>
  <si>
    <t>VOZOVKOVÉ VRSTVY ZE ŠTĚRKODRTI TL. DO 250MM</t>
  </si>
  <si>
    <t>140,0+1540,0+53.0=1 733.0000 [A] m2</t>
  </si>
  <si>
    <t>24</t>
  </si>
  <si>
    <t>572123</t>
  </si>
  <si>
    <t>INFILTRAČNÍ POSTŘIK Z EMULZE DO 1,0KG/M2</t>
  </si>
  <si>
    <t>měřeno z výkresu</t>
  </si>
  <si>
    <t>- dodání směsi, postřiku, nátěru, dlažeb nebo dílců v požadované kvalitě  
- očištění podkladu případně zřízení spojovací vrstvy  
- uložení směsi, dlažby nebo dílců a provedení nátěrů a postřiků dle předepsaného technologického předpisu  
- zřízení vrstvy bez rozlišení šířky, pokládání vrstvy po etapách, včetně pracovních spar a spojů  
- úpravu napojení, ukončení a těsnění podél obrubníků, dilatačních zařízení, odvodňovacích proužků, odvodňovačů, vpustí, šachet a pod., nestanoví-li zadávací dokumentace jinak  
- těsnění, tmelení a výplň spar a otvorů  
- úpravu dilatačních spar a povrchu vrstvy</t>
  </si>
  <si>
    <t>25</t>
  </si>
  <si>
    <t>572214</t>
  </si>
  <si>
    <t>SPOJOVACÍ POSTŘIK Z MODIFIK EMULZE DO 0,5KG/M2</t>
  </si>
  <si>
    <t>140,0+140,0=280.0000 [A] 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</si>
  <si>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</si>
  <si>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</t>
  </si>
  <si>
    <t>572222</t>
  </si>
  <si>
    <t>SPOJOVACÍ POSTŘIK Z MODIFIK ASFALTU DO 1,0KG/M2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</si>
  <si>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</si>
  <si>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56</t>
  </si>
  <si>
    <t>572224</t>
  </si>
  <si>
    <t>SPOJOVACÍ POSTŘIK Z MODIFIK EMULZE DO 1,0KG/M2</t>
  </si>
  <si>
    <t>1540,0+53.0=1 593.0000 [A] m2</t>
  </si>
  <si>
    <t>61</t>
  </si>
  <si>
    <t>574C56</t>
  </si>
  <si>
    <t>ASFALTOVÝ BETON PRO LOŽNÍ VRSTVY ACL 16+, 16S TL. 60MM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</si>
  <si>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</si>
  <si>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26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</si>
  <si>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</si>
  <si>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62</t>
  </si>
  <si>
    <t>574E46</t>
  </si>
  <si>
    <t>ASFALTOVÝ BETON PRO PODKLADNÍ VRSTVY ACP 16+, 16S TL. 50MM</t>
  </si>
  <si>
    <t>27</t>
  </si>
  <si>
    <t>574J54</t>
  </si>
  <si>
    <t>ASFALTOVÝ KOBEREC MASTIXOVÝ MODIFIK SMA 11+, 11S TL. 40MM</t>
  </si>
  <si>
    <t>28</t>
  </si>
  <si>
    <t>574K3</t>
  </si>
  <si>
    <t>VRSTVY Z ASF SMĚSI S VYSOKÝM MODULEM TUHOSTI VMT TL. 70MM</t>
  </si>
  <si>
    <t>29</t>
  </si>
  <si>
    <t>574K4</t>
  </si>
  <si>
    <t>VRSTVY Z ASF SMĚSI S VYSOKÝM MODULEM TUHOSTI VMT TL. 80MM</t>
  </si>
  <si>
    <t>68</t>
  </si>
  <si>
    <t>58211</t>
  </si>
  <si>
    <t>DLÁŽDĚNÉ KRYTY Z VELKÝCH KOSTEK DO LOŽE Z KAMENIVA</t>
  </si>
  <si>
    <t>dlažba 100mm (kód 101_01) vč.lože 
viz specifikace</t>
  </si>
  <si>
    <t>(655,0+2620,0)-(655,0+622,0)=1 998.0000 [A] m2</t>
  </si>
  <si>
    <t>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</si>
  <si>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66</t>
  </si>
  <si>
    <t>582312 A</t>
  </si>
  <si>
    <t>DLÁŽDĚNÉ KRYTY Z MOZAIK KOSTEK VÍCEBAREVNÝCH DO LOŽE Z KAMENIVA</t>
  </si>
  <si>
    <t>mozaika tl.60mm vč.lože 
viz specifikace  
kód 101_02 - 2450m2, kód 101_02a - 12m2, kód 101_02c - 50m2 
pozor na nástupištní hraně jiný odstín (12m2)</t>
  </si>
  <si>
    <t>2450,0+50,0+12,0=2 512.0000 [A] m2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</si>
  <si>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</si>
  <si>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67</t>
  </si>
  <si>
    <t>582312 B</t>
  </si>
  <si>
    <t>mozaika tl.80mm (kód 101_02b) vč.lože 
viz specifikace</t>
  </si>
  <si>
    <t>130,0=130.0000 [A] m2</t>
  </si>
  <si>
    <t>65</t>
  </si>
  <si>
    <t>58241 A</t>
  </si>
  <si>
    <t>DLÁŽDĚNÉ KRYTY Z KAMEN DESEK DO LOŽE Z KAMENIVA</t>
  </si>
  <si>
    <t>pískovec tl.150mm (kód 101_07) vč.lože 
viz specifikace</t>
  </si>
  <si>
    <t>480,0-456=24.0000 [A] m2</t>
  </si>
  <si>
    <t>69</t>
  </si>
  <si>
    <t>58241 B</t>
  </si>
  <si>
    <t>hmatové prvky - lem okolo hmatových prvků v tl.100mm (kód 101_08) vč.lože 
90m2 (podél stání), 140m2 (podél ostatních hmatových prvků) 
viz specifikace</t>
  </si>
  <si>
    <t>90,0+140,0=230.0000 [A] m2</t>
  </si>
  <si>
    <t>70</t>
  </si>
  <si>
    <t>58241 C</t>
  </si>
  <si>
    <t>hmatové prvky - umělý kámen (kod 101_09) v tl.80mm vč.lože 
viz specifikace</t>
  </si>
  <si>
    <t>80,0=80.0000 [A] m2</t>
  </si>
  <si>
    <t>71</t>
  </si>
  <si>
    <t>58241 D</t>
  </si>
  <si>
    <t>hmatové prvky - umělý kámen (kód 101_10) v tl.60mm vč.lože</t>
  </si>
  <si>
    <t>150,0=150.0000 [A] m2</t>
  </si>
  <si>
    <t>72</t>
  </si>
  <si>
    <t>58241 E</t>
  </si>
  <si>
    <t>hmatové prvky - umělý kámen (kód 101_11) v tl.80mm vč.lože 
viz specifikace</t>
  </si>
  <si>
    <t>44,0-23,0=21.0000 [A] m2</t>
  </si>
  <si>
    <t>63</t>
  </si>
  <si>
    <t>587201</t>
  </si>
  <si>
    <t>PŘEDLÁŽDĚNÍ KRYTU Z VELKÝCH KOSTEK</t>
  </si>
  <si>
    <t>využití stávající dlažby tl.150mm (1150m2 + 130m2 dovoz ze zemníku) 
položka vč.lože a očištění dlažby (vč.přerovnání deponie) 
kód 101_05</t>
  </si>
  <si>
    <t>200,0+880,0+90,0+87,0-53.0=1 204.0000 [A] m2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</si>
  <si>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</si>
  <si>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32</t>
  </si>
  <si>
    <t>58920</t>
  </si>
  <si>
    <t>VÝPLŇ SPAR MODIFIKOVANÝM ASFALTEM</t>
  </si>
  <si>
    <t>položka odhadem 
výplň pracovních spár (rozhraní kamenný prvek/asfalt a uprostřed vozovky)</t>
  </si>
  <si>
    <t>1100,0=1 100.0000 [A] m</t>
  </si>
  <si>
    <t>položka zahrnuje: 
- dodávku předepsaného materiálu 
- vyčištění a výplň spar tímto materiálem</t>
  </si>
  <si>
    <t>Potrubí</t>
  </si>
  <si>
    <t>87433</t>
  </si>
  <si>
    <t>POTRUBÍ Z TRUB PLASTOVÝCH ODPADNÍCH DN DO 150MM</t>
  </si>
  <si>
    <t>Včetně tvarovek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</si>
  <si>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</si>
  <si>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89712</t>
  </si>
  <si>
    <t>VPUSŤ KANALIZAČNÍ ULIČNÍ KOMPLETNÍ Z BETONOVÝCH DÍLCŮ</t>
  </si>
  <si>
    <t>KUS</t>
  </si>
  <si>
    <t>Složení vpustí dle výkresu C.101.4.3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</si>
  <si>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nezahrnuje předepsané podkladní konstrukce</t>
  </si>
  <si>
    <t>897626</t>
  </si>
  <si>
    <t>VPUSŤ ŠTĚRBINOVÝCH ŽLABŮ Z BETON DÍLCŮ SV. ŠÍŘKY DO 400MM</t>
  </si>
  <si>
    <t>Složení vpustí dle výkresu C.101.4.4</t>
  </si>
  <si>
    <t>položka zahrnuje dodávku a osazení předepsaného dílce včetně mříže  
nezahrnuje předepsané podkladní konstrukce</t>
  </si>
  <si>
    <t>50</t>
  </si>
  <si>
    <t>89921</t>
  </si>
  <si>
    <t>VÝŠKOVÁ ÚPRAVA POKLOPŮ</t>
  </si>
  <si>
    <t>položka odhadem</t>
  </si>
  <si>
    <t>60-5=55.0000 [A] ks</t>
  </si>
  <si>
    <t>- položka výškové úpravy zahrnuje všechny nutné práce a materiály pro zvýšení nebo snížení zařízení (včetně nutné úpravy stávajícího povrchu vozovky nebo chodníku).</t>
  </si>
  <si>
    <t>899329</t>
  </si>
  <si>
    <t>DOPLŇKY NA KAN POTRUBÍ - VÝSTRAŽNÁ FÓLIE</t>
  </si>
  <si>
    <t>- Položka zahrnuje veškerý materiál, výrobky a polotovary, včetně mimostaveništní a vnitrostaveništní dopravy (rovněž přesuny), včetně naložení a složení,případně s uložením.</t>
  </si>
  <si>
    <t>16</t>
  </si>
  <si>
    <t>899632</t>
  </si>
  <si>
    <t>ZKOUŠKA VODOTĚSNOSTI POTRUBÍ DN DO 150MM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</si>
  <si>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</si>
  <si>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17</t>
  </si>
  <si>
    <t>899901</t>
  </si>
  <si>
    <t>PŘEPOJENÍ PŘÍPOJEK</t>
  </si>
  <si>
    <t>Napojení kanal. přípojky na stoku</t>
  </si>
  <si>
    <t>položka zahrnuje řez na potrubí, dodání a osazení příslušných tvarovek a armatur</t>
  </si>
  <si>
    <t>Ostatní konstrukce a práce</t>
  </si>
  <si>
    <t>77</t>
  </si>
  <si>
    <t>914161</t>
  </si>
  <si>
    <t>DOPRAVNÍ ZNAČKY ZÁKLADNÍ VELIKOSTI HLINÍKOVÉ FÓLIE TŘ 1 - DODÁVKA A MONTÁŽ</t>
  </si>
  <si>
    <t>třída 1 - reflexní</t>
  </si>
  <si>
    <t>34=34.0000 [A] ks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</si>
  <si>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</si>
  <si>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78</t>
  </si>
  <si>
    <t>914251</t>
  </si>
  <si>
    <t>DOPRAVNÍ ZNAČKY ZVĚTŠENÉ VELIKOSTI HLINÍKOVÉ - DODÁVKA A MONTÁŽ</t>
  </si>
  <si>
    <t>17=17.0000 [A] ks</t>
  </si>
  <si>
    <t>39</t>
  </si>
  <si>
    <t>914913</t>
  </si>
  <si>
    <t>SLOUPKY A STOJKY DZ Z OCEL TRUBEK ZABETON DEMONTÁŽ</t>
  </si>
  <si>
    <t>odstranění stávajících DZ před realizací stavby 
odhadem</t>
  </si>
  <si>
    <t>50,0=50.0000 [A] ks</t>
  </si>
  <si>
    <t>Položka zahrnuje odstranění, demontáž a odklizení materiálu s odvozem na předepsané místo</t>
  </si>
  <si>
    <t>40</t>
  </si>
  <si>
    <t>914931</t>
  </si>
  <si>
    <t>SLOUPKY A STOJKY DZ Z HLINÍK TRUBEK ZABETON DOD A MONTÁŽ</t>
  </si>
  <si>
    <t>položka zahrnuje:  
- sloupky a upevňovací zařízení včetně jejich osazení (betonová patka, zemní práce)  
- u dočasných sloupků a upevňovacích zařízení údržbu po celou dobu trvání funkce, náhradu zničených nebo ztracených kusů, nutnou opravu poškozených částí</t>
  </si>
  <si>
    <t>79</t>
  </si>
  <si>
    <t>915211</t>
  </si>
  <si>
    <t>VODOROVNÉ DOPRAVNÍ ZNAČENÍ PLASTEM HLADKÉ - DODÁVKA A POKLÁDKA</t>
  </si>
  <si>
    <t>reflexní 
V7b, V10a, V10c, V11a, V17, V10e, V12a</t>
  </si>
  <si>
    <t>(12+12+12+12)*0.125=6.0000 [A] 
(10+12+12+12+14+12)*0.125=9.0000 [B] 
(21+26)*0.25*2=23.5000 [C] 
10*2.5*0.25=6.2500 [D] 
7*4=28.0000 [E] 
5*20.0*0.25=25.0000 [F]  
3*12.0*0.25=9.0000 [G] 
Celkem: A+B+C+D+E+F+G=106.7500 [H] m2</t>
  </si>
  <si>
    <t>položka zahrnuje:  
- dodání a pokládku nátěrového materiálu (měří se pouze natíraná plocha)  
- předznačení a reflexní úpravu</t>
  </si>
  <si>
    <t>86</t>
  </si>
  <si>
    <t>91551</t>
  </si>
  <si>
    <t>VODOROVNÉ DOPRAVNÍ ZNAČENÍ - PŘEDEM PŘIPRAVENÉ SYMBOLY</t>
  </si>
  <si>
    <t>30 u zóny bus V15 
symbol cyklisty V20</t>
  </si>
  <si>
    <t>6=6.0000 [A]  
6=6.0000 [B]  
Celkem: A+B=12.0000 [C] ks</t>
  </si>
  <si>
    <t>položka zahrnuje:  
- dodání a pokládku předepsaného symbolu  
- zahrnuje předznačení a reflexní úpravu</t>
  </si>
  <si>
    <t>80</t>
  </si>
  <si>
    <t>91552</t>
  </si>
  <si>
    <t>VODOR DOPRAV ZNAČ - PÍSMENA</t>
  </si>
  <si>
    <t>bus + zóna 
MATERIÁL PLAST</t>
  </si>
  <si>
    <t>2*2*3=12.0000 [A]  
6*4=24.0000 [B]  
Celkem: A+B=36.0000 [C] ks</t>
  </si>
  <si>
    <t>položka zahrnuje:  
- dodání a pokládku nátěrového materiálu  
- předznačení a reflexní úpravu</t>
  </si>
  <si>
    <t>87</t>
  </si>
  <si>
    <t>915621</t>
  </si>
  <si>
    <t>VODOR DOPRAV ZNAČ - KNOFLÍKY TRVALÉ ZAPUŠTĚNÉ - DOD A POKLÁD</t>
  </si>
  <si>
    <t>kruhové žluté terče vymezující zónu 30</t>
  </si>
  <si>
    <t>47=47.0000 [A] ks</t>
  </si>
  <si>
    <t>zahrnuje dodávku a osazení knoflíků předepsaným způsobem</t>
  </si>
  <si>
    <t>88</t>
  </si>
  <si>
    <t>916E2</t>
  </si>
  <si>
    <t>VÝSTRAŽNÝ PÁS PLASTOVÝ</t>
  </si>
  <si>
    <t>montovaný pryžový polštář na vjezdu do zóny 30</t>
  </si>
  <si>
    <t>4=4.0000 [A] ks</t>
  </si>
  <si>
    <t>položka zahrnuje dodání zařízení v předepsaném provedení včetně jeho osazení</t>
  </si>
  <si>
    <t>45</t>
  </si>
  <si>
    <t>91742 A</t>
  </si>
  <si>
    <t>CHODNÍKOVÉ OBRUBY Z KAMENNÝCH OBRUBNÍKŮ</t>
  </si>
  <si>
    <t>využití cca 40% stávajících vybouraných (280m) 
vč.očištění (otrýskání) a nového lože</t>
  </si>
  <si>
    <t>280,0=280.0000 [A] m</t>
  </si>
  <si>
    <t>Položka zahrnuje veškerý materiál, výrobky a polotovary, včetně mimostaveništní a vnitrostaveništní dopravy (rovněž přesuny), včetně naložení a složení,případně s uložením.  
Položka obruby a zpomalovací prahy zahrnuje i betonové lože i boční betonovou opěrku.</t>
  </si>
  <si>
    <t>74</t>
  </si>
  <si>
    <t>917424</t>
  </si>
  <si>
    <t>CHODNÍKOVÉ OBRUBY Z KAMENNÝCH OBRUBNÍKŮ ŠÍŘ 150MM</t>
  </si>
  <si>
    <t>kamenné obruby (kód 101_04b) do bet.lože</t>
  </si>
  <si>
    <t>400,0=400.0000 [A] m</t>
  </si>
  <si>
    <t>Položka zahrnuje:  
dodání a pokládku kamenných obrubníků o rozměrech předepsaných zadávací dokumentací  
betonové lože i boční betonovou opěrku.</t>
  </si>
  <si>
    <t>75</t>
  </si>
  <si>
    <t>917426</t>
  </si>
  <si>
    <t>CHODNÍKOVÉ OBRUBY Z KAMENNÝCH OBRUBNÍKŮ ŠÍŘ 250MM</t>
  </si>
  <si>
    <t>kamenné obruby (kód 101_04a) do bet.lože</t>
  </si>
  <si>
    <t>740,0=740.0000 [A] m</t>
  </si>
  <si>
    <t>73</t>
  </si>
  <si>
    <t>91744</t>
  </si>
  <si>
    <t>CHODNÍK OBRUBY Z KAMEN ŘEZANÝCH STUPŇŮ</t>
  </si>
  <si>
    <t>nástupištní obrubník kamenný (kód 101_04c) vč.bet.lože</t>
  </si>
  <si>
    <t>30,0=30.0000 [A] m</t>
  </si>
  <si>
    <t>Položka zahrnuje:  
dodání a pokládku kamenných řezaných stupňů o rozměrech předepsaných zadávací dokumentací  
betonové lože i boční betonovou opěrku.</t>
  </si>
  <si>
    <t>48</t>
  </si>
  <si>
    <t>919112</t>
  </si>
  <si>
    <t>ŘEZÁNÍ ASFALTOVÉHO KRYTU VOZOVEK TL DO 100MM</t>
  </si>
  <si>
    <t>50,0=50.0000 [A] m</t>
  </si>
  <si>
    <t>položka zahrnuje řezání vozovkové vrstvy v předepsané tloušťce, včetně spotřeby vody</t>
  </si>
  <si>
    <t>18</t>
  </si>
  <si>
    <t>935111</t>
  </si>
  <si>
    <t>ŠTĚRBINOVÉ ŽLABY Z BETONOVÝCH DÍLCŮ ŠÍŘ DO 400MM VÝŠ DO 500MM BEZ OBRUBY</t>
  </si>
  <si>
    <t>Dle výkresu C.101.4.4 (bez vpustí) včetně ucpávek a těsnění</t>
  </si>
  <si>
    <t>položka zahrnuje: 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</si>
  <si>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85</t>
  </si>
  <si>
    <t>96687</t>
  </si>
  <si>
    <t>VYBOURÁNÍ ULIČNÍCH VPUSTÍ KOMPLETNÍCH</t>
  </si>
  <si>
    <t>s odvozem 20km (vč.poplatků za skládku) 
odhadem</t>
  </si>
  <si>
    <t>20=20.0000 [A] ks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</si>
  <si>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</si>
  <si>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574C58</t>
  </si>
  <si>
    <t>ASFALTOVÝ BETON PRO LOŽNÍ VRSTVY ACL 22+, 22S TL. 60MM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</si>
</sst>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0"/>
  <sheetViews>
    <sheetView tabSelected="1" zoomScalePageLayoutView="0" workbookViewId="0" topLeftCell="B1">
      <pane ySplit="7" topLeftCell="A191" activePane="bottomLeft" state="frozen"/>
      <selection pane="topLeft" activeCell="A1" sqref="A1"/>
      <selection pane="bottomLeft" activeCell="K12" sqref="K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11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6" t="s">
        <v>4</v>
      </c>
      <c r="C3" s="28" t="s">
        <v>5</v>
      </c>
      <c r="D3" s="29"/>
      <c r="E3" s="7" t="s">
        <v>6</v>
      </c>
      <c r="F3" s="1"/>
      <c r="G3" s="4"/>
      <c r="H3" s="3" t="s">
        <v>13</v>
      </c>
      <c r="I3" s="26">
        <f>0+I8+I57+I130+I139+I148+I257+I286</f>
        <v>0</v>
      </c>
      <c r="O3" t="s">
        <v>9</v>
      </c>
      <c r="P3" t="s">
        <v>11</v>
      </c>
    </row>
    <row r="4" spans="1:16" ht="15" customHeight="1">
      <c r="A4" t="s">
        <v>7</v>
      </c>
      <c r="B4" s="9" t="s">
        <v>8</v>
      </c>
      <c r="C4" s="30" t="s">
        <v>13</v>
      </c>
      <c r="D4" s="31"/>
      <c r="E4" s="10" t="s">
        <v>14</v>
      </c>
      <c r="F4" s="5"/>
      <c r="G4" s="5"/>
      <c r="H4" s="11"/>
      <c r="I4" s="11"/>
      <c r="O4" t="s">
        <v>10</v>
      </c>
      <c r="P4" t="s">
        <v>11</v>
      </c>
    </row>
    <row r="5" spans="1:16" ht="12.75" customHeight="1">
      <c r="A5" s="27" t="s">
        <v>15</v>
      </c>
      <c r="B5" s="27" t="s">
        <v>17</v>
      </c>
      <c r="C5" s="27" t="s">
        <v>19</v>
      </c>
      <c r="D5" s="27" t="s">
        <v>20</v>
      </c>
      <c r="E5" s="27" t="s">
        <v>21</v>
      </c>
      <c r="F5" s="27" t="s">
        <v>23</v>
      </c>
      <c r="G5" s="27" t="s">
        <v>25</v>
      </c>
      <c r="H5" s="27" t="s">
        <v>27</v>
      </c>
      <c r="I5" s="27"/>
      <c r="O5" t="s">
        <v>10</v>
      </c>
      <c r="P5" t="s">
        <v>11</v>
      </c>
    </row>
    <row r="6" spans="1:9" ht="12.75" customHeight="1">
      <c r="A6" s="27"/>
      <c r="B6" s="27"/>
      <c r="C6" s="27"/>
      <c r="D6" s="27"/>
      <c r="E6" s="27"/>
      <c r="F6" s="27"/>
      <c r="G6" s="27"/>
      <c r="H6" s="8" t="s">
        <v>28</v>
      </c>
      <c r="I6" s="8" t="s">
        <v>30</v>
      </c>
    </row>
    <row r="7" spans="1:9" ht="12.75" customHeight="1">
      <c r="A7" s="8" t="s">
        <v>16</v>
      </c>
      <c r="B7" s="8" t="s">
        <v>18</v>
      </c>
      <c r="C7" s="8" t="s">
        <v>11</v>
      </c>
      <c r="D7" s="8" t="s">
        <v>12</v>
      </c>
      <c r="E7" s="8" t="s">
        <v>22</v>
      </c>
      <c r="F7" s="8" t="s">
        <v>24</v>
      </c>
      <c r="G7" s="8" t="s">
        <v>26</v>
      </c>
      <c r="H7" s="8" t="s">
        <v>29</v>
      </c>
      <c r="I7" s="8" t="s">
        <v>31</v>
      </c>
    </row>
    <row r="8" spans="1:9" ht="12.75" customHeight="1">
      <c r="A8" s="11" t="s">
        <v>32</v>
      </c>
      <c r="B8" s="11"/>
      <c r="C8" s="13" t="s">
        <v>16</v>
      </c>
      <c r="D8" s="11"/>
      <c r="E8" s="14" t="s">
        <v>33</v>
      </c>
      <c r="F8" s="11"/>
      <c r="G8" s="11"/>
      <c r="H8" s="11"/>
      <c r="I8" s="15">
        <f>0+I9+I13+I17+I21+I25+I29+I33+I37+I41+I45+I49+I53</f>
        <v>0</v>
      </c>
    </row>
    <row r="9" spans="1:16" ht="12.75" customHeight="1">
      <c r="A9" s="12" t="s">
        <v>34</v>
      </c>
      <c r="B9" s="16" t="s">
        <v>18</v>
      </c>
      <c r="C9" s="16" t="s">
        <v>35</v>
      </c>
      <c r="D9" s="12" t="s">
        <v>36</v>
      </c>
      <c r="E9" s="17" t="s">
        <v>37</v>
      </c>
      <c r="F9" s="18" t="s">
        <v>38</v>
      </c>
      <c r="G9" s="19">
        <v>94.21</v>
      </c>
      <c r="H9" s="19"/>
      <c r="I9" s="19">
        <f>ROUND(ROUND(H9,2)*ROUND(G9,2),2)</f>
        <v>0</v>
      </c>
      <c r="O9">
        <f>(I9*21)/100</f>
        <v>0</v>
      </c>
      <c r="P9" t="s">
        <v>16</v>
      </c>
    </row>
    <row r="10" spans="1:5" ht="12.75" customHeight="1">
      <c r="A10" s="20" t="s">
        <v>39</v>
      </c>
      <c r="E10" s="21" t="s">
        <v>40</v>
      </c>
    </row>
    <row r="11" spans="1:5" ht="12.75" customHeight="1">
      <c r="A11" s="22" t="s">
        <v>41</v>
      </c>
      <c r="E11" s="23" t="s">
        <v>42</v>
      </c>
    </row>
    <row r="12" spans="1:5" ht="12.75" customHeight="1">
      <c r="A12" t="s">
        <v>43</v>
      </c>
      <c r="E12" s="21" t="s">
        <v>44</v>
      </c>
    </row>
    <row r="13" spans="1:16" ht="12.75" customHeight="1">
      <c r="A13" s="12" t="s">
        <v>34</v>
      </c>
      <c r="B13" s="16" t="s">
        <v>18</v>
      </c>
      <c r="C13" s="16" t="s">
        <v>45</v>
      </c>
      <c r="D13" s="12" t="s">
        <v>36</v>
      </c>
      <c r="E13" s="17" t="s">
        <v>46</v>
      </c>
      <c r="F13" s="18" t="s">
        <v>47</v>
      </c>
      <c r="G13" s="19">
        <v>1</v>
      </c>
      <c r="H13" s="19"/>
      <c r="I13" s="19">
        <f>ROUND(ROUND(H13,2)*ROUND(G13,2),2)</f>
        <v>0</v>
      </c>
      <c r="O13">
        <f>(I13*21)/100</f>
        <v>0</v>
      </c>
      <c r="P13" t="s">
        <v>16</v>
      </c>
    </row>
    <row r="14" spans="1:5" ht="25.5" customHeight="1">
      <c r="A14" s="20" t="s">
        <v>39</v>
      </c>
      <c r="E14" s="21" t="s">
        <v>48</v>
      </c>
    </row>
    <row r="15" spans="1:5" ht="12.75" customHeight="1">
      <c r="A15" s="22" t="s">
        <v>41</v>
      </c>
      <c r="E15" s="23" t="s">
        <v>49</v>
      </c>
    </row>
    <row r="16" spans="1:5" ht="12.75" customHeight="1">
      <c r="A16" t="s">
        <v>43</v>
      </c>
      <c r="E16" s="21" t="s">
        <v>50</v>
      </c>
    </row>
    <row r="17" spans="1:16" ht="12.75" customHeight="1">
      <c r="A17" s="12" t="s">
        <v>34</v>
      </c>
      <c r="B17" s="16" t="s">
        <v>11</v>
      </c>
      <c r="C17" s="16" t="s">
        <v>51</v>
      </c>
      <c r="D17" s="12" t="s">
        <v>36</v>
      </c>
      <c r="E17" s="17" t="s">
        <v>52</v>
      </c>
      <c r="F17" s="18" t="s">
        <v>47</v>
      </c>
      <c r="G17" s="19">
        <v>1</v>
      </c>
      <c r="H17" s="19"/>
      <c r="I17" s="19">
        <f>ROUND(ROUND(H17,2)*ROUND(G17,2),2)</f>
        <v>0</v>
      </c>
      <c r="O17">
        <f>(I17*21)/100</f>
        <v>0</v>
      </c>
      <c r="P17" t="s">
        <v>16</v>
      </c>
    </row>
    <row r="18" spans="1:5" ht="12.75" customHeight="1">
      <c r="A18" s="20" t="s">
        <v>39</v>
      </c>
      <c r="E18" s="21" t="s">
        <v>53</v>
      </c>
    </row>
    <row r="19" spans="1:5" ht="12.75" customHeight="1">
      <c r="A19" s="22" t="s">
        <v>41</v>
      </c>
      <c r="E19" s="23" t="s">
        <v>49</v>
      </c>
    </row>
    <row r="20" spans="1:5" ht="12.75" customHeight="1">
      <c r="A20" t="s">
        <v>43</v>
      </c>
      <c r="E20" s="21" t="s">
        <v>50</v>
      </c>
    </row>
    <row r="21" spans="1:16" ht="12.75" customHeight="1">
      <c r="A21" s="12" t="s">
        <v>34</v>
      </c>
      <c r="B21" s="16" t="s">
        <v>54</v>
      </c>
      <c r="C21" s="16" t="s">
        <v>55</v>
      </c>
      <c r="D21" s="12" t="s">
        <v>36</v>
      </c>
      <c r="E21" s="17" t="s">
        <v>56</v>
      </c>
      <c r="F21" s="18" t="s">
        <v>57</v>
      </c>
      <c r="G21" s="19">
        <v>90</v>
      </c>
      <c r="H21" s="19"/>
      <c r="I21" s="19">
        <f>ROUND(ROUND(H21,2)*ROUND(G21,2),2)</f>
        <v>0</v>
      </c>
      <c r="O21">
        <f>(I21*21)/100</f>
        <v>0</v>
      </c>
      <c r="P21" t="s">
        <v>16</v>
      </c>
    </row>
    <row r="22" spans="1:5" ht="25.5" customHeight="1">
      <c r="A22" s="20" t="s">
        <v>39</v>
      </c>
      <c r="E22" s="21" t="s">
        <v>58</v>
      </c>
    </row>
    <row r="23" spans="1:5" ht="12.75" customHeight="1">
      <c r="A23" s="22" t="s">
        <v>41</v>
      </c>
      <c r="E23" s="23" t="s">
        <v>59</v>
      </c>
    </row>
    <row r="24" spans="1:5" ht="12.75" customHeight="1">
      <c r="A24" t="s">
        <v>43</v>
      </c>
      <c r="E24" s="21" t="s">
        <v>50</v>
      </c>
    </row>
    <row r="25" spans="1:16" ht="12.75" customHeight="1">
      <c r="A25" s="12" t="s">
        <v>34</v>
      </c>
      <c r="B25" s="16" t="s">
        <v>60</v>
      </c>
      <c r="C25" s="16" t="s">
        <v>61</v>
      </c>
      <c r="D25" s="12" t="s">
        <v>36</v>
      </c>
      <c r="E25" s="17" t="s">
        <v>62</v>
      </c>
      <c r="F25" s="18" t="s">
        <v>47</v>
      </c>
      <c r="G25" s="19">
        <v>1</v>
      </c>
      <c r="H25" s="19"/>
      <c r="I25" s="19">
        <f>ROUND(ROUND(H25,2)*ROUND(G25,2),2)</f>
        <v>0</v>
      </c>
      <c r="O25">
        <f>(I25*21)/100</f>
        <v>0</v>
      </c>
      <c r="P25" t="s">
        <v>16</v>
      </c>
    </row>
    <row r="26" spans="1:5" ht="12.75" customHeight="1">
      <c r="A26" s="20" t="s">
        <v>39</v>
      </c>
      <c r="E26" s="21" t="s">
        <v>36</v>
      </c>
    </row>
    <row r="27" spans="1:5" ht="12.75" customHeight="1">
      <c r="A27" s="22" t="s">
        <v>41</v>
      </c>
      <c r="E27" s="23" t="s">
        <v>49</v>
      </c>
    </row>
    <row r="28" spans="1:5" ht="12.75" customHeight="1">
      <c r="A28" t="s">
        <v>43</v>
      </c>
      <c r="E28" s="21" t="s">
        <v>63</v>
      </c>
    </row>
    <row r="29" spans="1:16" ht="12.75" customHeight="1">
      <c r="A29" s="12" t="s">
        <v>34</v>
      </c>
      <c r="B29" s="16" t="s">
        <v>12</v>
      </c>
      <c r="C29" s="16" t="s">
        <v>64</v>
      </c>
      <c r="D29" s="12" t="s">
        <v>36</v>
      </c>
      <c r="E29" s="17" t="s">
        <v>65</v>
      </c>
      <c r="F29" s="18" t="s">
        <v>47</v>
      </c>
      <c r="G29" s="19">
        <v>1</v>
      </c>
      <c r="H29" s="19"/>
      <c r="I29" s="19">
        <f>ROUND(ROUND(H29,2)*ROUND(G29,2),2)</f>
        <v>0</v>
      </c>
      <c r="O29">
        <f>(I29*21)/100</f>
        <v>0</v>
      </c>
      <c r="P29" t="s">
        <v>16</v>
      </c>
    </row>
    <row r="30" spans="1:5" ht="12.75" customHeight="1">
      <c r="A30" s="20" t="s">
        <v>39</v>
      </c>
      <c r="E30" s="21" t="s">
        <v>66</v>
      </c>
    </row>
    <row r="31" spans="1:5" ht="12.75" customHeight="1">
      <c r="A31" s="22" t="s">
        <v>41</v>
      </c>
      <c r="E31" s="23" t="s">
        <v>49</v>
      </c>
    </row>
    <row r="32" spans="1:5" ht="12.75" customHeight="1">
      <c r="A32" t="s">
        <v>43</v>
      </c>
      <c r="E32" s="21" t="s">
        <v>63</v>
      </c>
    </row>
    <row r="33" spans="1:16" ht="12.75" customHeight="1">
      <c r="A33" s="12" t="s">
        <v>34</v>
      </c>
      <c r="B33" s="16" t="s">
        <v>22</v>
      </c>
      <c r="C33" s="16" t="s">
        <v>67</v>
      </c>
      <c r="D33" s="12" t="s">
        <v>36</v>
      </c>
      <c r="E33" s="17" t="s">
        <v>65</v>
      </c>
      <c r="F33" s="18" t="s">
        <v>47</v>
      </c>
      <c r="G33" s="19">
        <v>1</v>
      </c>
      <c r="H33" s="19"/>
      <c r="I33" s="19">
        <f>ROUND(ROUND(H33,2)*ROUND(G33,2),2)</f>
        <v>0</v>
      </c>
      <c r="O33">
        <f>(I33*21)/100</f>
        <v>0</v>
      </c>
      <c r="P33" t="s">
        <v>16</v>
      </c>
    </row>
    <row r="34" spans="1:5" ht="12.75" customHeight="1">
      <c r="A34" s="20" t="s">
        <v>39</v>
      </c>
      <c r="E34" s="21" t="s">
        <v>68</v>
      </c>
    </row>
    <row r="35" spans="1:5" ht="12.75" customHeight="1">
      <c r="A35" s="22" t="s">
        <v>41</v>
      </c>
      <c r="E35" s="23" t="s">
        <v>49</v>
      </c>
    </row>
    <row r="36" spans="1:5" ht="12.75" customHeight="1">
      <c r="A36" t="s">
        <v>43</v>
      </c>
      <c r="E36" s="21" t="s">
        <v>63</v>
      </c>
    </row>
    <row r="37" spans="1:16" ht="12.75" customHeight="1">
      <c r="A37" s="12" t="s">
        <v>34</v>
      </c>
      <c r="B37" s="16" t="s">
        <v>11</v>
      </c>
      <c r="C37" s="16" t="s">
        <v>69</v>
      </c>
      <c r="D37" s="12" t="s">
        <v>36</v>
      </c>
      <c r="E37" s="17" t="s">
        <v>70</v>
      </c>
      <c r="F37" s="18" t="s">
        <v>71</v>
      </c>
      <c r="G37" s="19">
        <v>1.81</v>
      </c>
      <c r="H37" s="19"/>
      <c r="I37" s="19">
        <f>ROUND(ROUND(H37,2)*ROUND(G37,2),2)</f>
        <v>0</v>
      </c>
      <c r="O37">
        <f>(I37*21)/100</f>
        <v>0</v>
      </c>
      <c r="P37" t="s">
        <v>16</v>
      </c>
    </row>
    <row r="38" spans="1:5" ht="12.75" customHeight="1">
      <c r="A38" s="20" t="s">
        <v>39</v>
      </c>
      <c r="E38" s="21" t="s">
        <v>72</v>
      </c>
    </row>
    <row r="39" spans="1:5" ht="12.75" customHeight="1">
      <c r="A39" s="22" t="s">
        <v>41</v>
      </c>
      <c r="E39" s="23" t="s">
        <v>36</v>
      </c>
    </row>
    <row r="40" spans="1:5" ht="12.75" customHeight="1">
      <c r="A40" t="s">
        <v>43</v>
      </c>
      <c r="E40" s="21" t="s">
        <v>63</v>
      </c>
    </row>
    <row r="41" spans="1:16" ht="12.75" customHeight="1">
      <c r="A41" s="12" t="s">
        <v>34</v>
      </c>
      <c r="B41" s="16" t="s">
        <v>12</v>
      </c>
      <c r="C41" s="16" t="s">
        <v>73</v>
      </c>
      <c r="D41" s="12" t="s">
        <v>36</v>
      </c>
      <c r="E41" s="17" t="s">
        <v>74</v>
      </c>
      <c r="F41" s="18" t="s">
        <v>47</v>
      </c>
      <c r="G41" s="19">
        <v>1</v>
      </c>
      <c r="H41" s="19"/>
      <c r="I41" s="19">
        <f>ROUND(ROUND(H41,2)*ROUND(G41,2),2)</f>
        <v>0</v>
      </c>
      <c r="O41">
        <f>(I41*21)/100</f>
        <v>0</v>
      </c>
      <c r="P41" t="s">
        <v>16</v>
      </c>
    </row>
    <row r="42" spans="1:5" ht="12.75" customHeight="1">
      <c r="A42" s="20" t="s">
        <v>39</v>
      </c>
      <c r="E42" s="21" t="s">
        <v>75</v>
      </c>
    </row>
    <row r="43" spans="1:5" ht="12.75" customHeight="1">
      <c r="A43" s="22" t="s">
        <v>41</v>
      </c>
      <c r="E43" s="23" t="s">
        <v>36</v>
      </c>
    </row>
    <row r="44" spans="1:5" ht="12.75" customHeight="1">
      <c r="A44" t="s">
        <v>43</v>
      </c>
      <c r="E44" s="21" t="s">
        <v>63</v>
      </c>
    </row>
    <row r="45" spans="1:16" ht="12.75" customHeight="1">
      <c r="A45" s="12" t="s">
        <v>34</v>
      </c>
      <c r="B45" s="16" t="s">
        <v>24</v>
      </c>
      <c r="C45" s="16" t="s">
        <v>76</v>
      </c>
      <c r="D45" s="12" t="s">
        <v>36</v>
      </c>
      <c r="E45" s="17" t="s">
        <v>77</v>
      </c>
      <c r="F45" s="18" t="s">
        <v>47</v>
      </c>
      <c r="G45" s="19">
        <v>1</v>
      </c>
      <c r="H45" s="19"/>
      <c r="I45" s="19">
        <f>ROUND(ROUND(H45,2)*ROUND(G45,2),2)</f>
        <v>0</v>
      </c>
      <c r="O45">
        <f>(I45*21)/100</f>
        <v>0</v>
      </c>
      <c r="P45" t="s">
        <v>16</v>
      </c>
    </row>
    <row r="46" spans="1:5" ht="12.75" customHeight="1">
      <c r="A46" s="20" t="s">
        <v>39</v>
      </c>
      <c r="E46" s="21" t="s">
        <v>36</v>
      </c>
    </row>
    <row r="47" spans="1:5" ht="12.75" customHeight="1">
      <c r="A47" s="22" t="s">
        <v>41</v>
      </c>
      <c r="E47" s="23" t="s">
        <v>49</v>
      </c>
    </row>
    <row r="48" spans="1:5" ht="12.75" customHeight="1">
      <c r="A48" t="s">
        <v>43</v>
      </c>
      <c r="E48" s="21" t="s">
        <v>36</v>
      </c>
    </row>
    <row r="49" spans="1:16" ht="12.75" customHeight="1">
      <c r="A49" s="12" t="s">
        <v>34</v>
      </c>
      <c r="B49" s="16" t="s">
        <v>26</v>
      </c>
      <c r="C49" s="16" t="s">
        <v>78</v>
      </c>
      <c r="D49" s="12" t="s">
        <v>36</v>
      </c>
      <c r="E49" s="17" t="s">
        <v>79</v>
      </c>
      <c r="F49" s="18" t="s">
        <v>47</v>
      </c>
      <c r="G49" s="19">
        <v>1</v>
      </c>
      <c r="H49" s="19"/>
      <c r="I49" s="19">
        <f>ROUND(ROUND(H49,2)*ROUND(G49,2),2)</f>
        <v>0</v>
      </c>
      <c r="O49">
        <f>(I49*21)/100</f>
        <v>0</v>
      </c>
      <c r="P49" t="s">
        <v>16</v>
      </c>
    </row>
    <row r="50" spans="1:5" ht="12.75" customHeight="1">
      <c r="A50" s="20" t="s">
        <v>39</v>
      </c>
      <c r="E50" s="21" t="s">
        <v>36</v>
      </c>
    </row>
    <row r="51" spans="1:5" ht="12.75" customHeight="1">
      <c r="A51" s="22" t="s">
        <v>41</v>
      </c>
      <c r="E51" s="23" t="s">
        <v>49</v>
      </c>
    </row>
    <row r="52" spans="1:5" ht="12.75" customHeight="1">
      <c r="A52" t="s">
        <v>43</v>
      </c>
      <c r="E52" s="21" t="s">
        <v>63</v>
      </c>
    </row>
    <row r="53" spans="1:16" ht="12.75" customHeight="1">
      <c r="A53" s="12" t="s">
        <v>34</v>
      </c>
      <c r="B53" s="16" t="s">
        <v>80</v>
      </c>
      <c r="C53" s="16" t="s">
        <v>81</v>
      </c>
      <c r="D53" s="12" t="s">
        <v>36</v>
      </c>
      <c r="E53" s="17" t="s">
        <v>82</v>
      </c>
      <c r="F53" s="18" t="s">
        <v>47</v>
      </c>
      <c r="G53" s="19">
        <v>1</v>
      </c>
      <c r="H53" s="19"/>
      <c r="I53" s="19">
        <f>ROUND(ROUND(H53,2)*ROUND(G53,2),2)</f>
        <v>0</v>
      </c>
      <c r="O53">
        <f>(I53*21)/100</f>
        <v>0</v>
      </c>
      <c r="P53" t="s">
        <v>16</v>
      </c>
    </row>
    <row r="54" spans="1:5" ht="12.75" customHeight="1">
      <c r="A54" s="20" t="s">
        <v>39</v>
      </c>
      <c r="E54" s="21" t="s">
        <v>83</v>
      </c>
    </row>
    <row r="55" spans="1:5" ht="12.75" customHeight="1">
      <c r="A55" s="22" t="s">
        <v>41</v>
      </c>
      <c r="E55" s="23" t="s">
        <v>49</v>
      </c>
    </row>
    <row r="56" spans="1:5" ht="76.5" customHeight="1">
      <c r="A56" t="s">
        <v>43</v>
      </c>
      <c r="E56" s="21" t="s">
        <v>84</v>
      </c>
    </row>
    <row r="57" spans="1:9" ht="12.75" customHeight="1">
      <c r="A57" s="5" t="s">
        <v>32</v>
      </c>
      <c r="B57" s="5"/>
      <c r="C57" s="24" t="s">
        <v>18</v>
      </c>
      <c r="D57" s="5"/>
      <c r="E57" s="14" t="s">
        <v>85</v>
      </c>
      <c r="F57" s="5"/>
      <c r="G57" s="5"/>
      <c r="H57" s="5"/>
      <c r="I57" s="25">
        <f>0+I58+I62+I66+I70+I74+I78+I82+I86+I90+I94+I98+I102+I106+I110+I114+I118+I122+I126</f>
        <v>0</v>
      </c>
    </row>
    <row r="58" spans="1:16" ht="12.75" customHeight="1">
      <c r="A58" s="12" t="s">
        <v>34</v>
      </c>
      <c r="B58" s="16" t="s">
        <v>86</v>
      </c>
      <c r="C58" s="16" t="s">
        <v>87</v>
      </c>
      <c r="D58" s="12" t="s">
        <v>36</v>
      </c>
      <c r="E58" s="17" t="s">
        <v>88</v>
      </c>
      <c r="F58" s="18" t="s">
        <v>57</v>
      </c>
      <c r="G58" s="19">
        <v>8474</v>
      </c>
      <c r="H58" s="19"/>
      <c r="I58" s="19">
        <f>ROUND(ROUND(H58,2)*ROUND(G58,2),2)</f>
        <v>0</v>
      </c>
      <c r="O58">
        <f>(I58*21)/100</f>
        <v>0</v>
      </c>
      <c r="P58" t="s">
        <v>16</v>
      </c>
    </row>
    <row r="59" spans="1:5" ht="51" customHeight="1">
      <c r="A59" s="20" t="s">
        <v>39</v>
      </c>
      <c r="E59" s="21" t="s">
        <v>89</v>
      </c>
    </row>
    <row r="60" spans="1:5" ht="12.75" customHeight="1">
      <c r="A60" s="22" t="s">
        <v>41</v>
      </c>
      <c r="E60" s="23" t="s">
        <v>90</v>
      </c>
    </row>
    <row r="61" spans="1:5" ht="12.75" customHeight="1">
      <c r="A61" t="s">
        <v>43</v>
      </c>
      <c r="E61" s="21" t="s">
        <v>91</v>
      </c>
    </row>
    <row r="62" spans="1:16" ht="12.75" customHeight="1">
      <c r="A62" s="12" t="s">
        <v>34</v>
      </c>
      <c r="B62" s="16" t="s">
        <v>18</v>
      </c>
      <c r="C62" s="16" t="s">
        <v>92</v>
      </c>
      <c r="D62" s="12" t="s">
        <v>36</v>
      </c>
      <c r="E62" s="17" t="s">
        <v>93</v>
      </c>
      <c r="F62" s="18" t="s">
        <v>38</v>
      </c>
      <c r="G62" s="19">
        <v>3225.5</v>
      </c>
      <c r="H62" s="19"/>
      <c r="I62" s="19">
        <f>ROUND(ROUND(H62,2)*ROUND(G62,2),2)</f>
        <v>0</v>
      </c>
      <c r="O62">
        <f>(I62*21)/100</f>
        <v>0</v>
      </c>
      <c r="P62" t="s">
        <v>16</v>
      </c>
    </row>
    <row r="63" spans="1:5" ht="25.5" customHeight="1">
      <c r="A63" s="20" t="s">
        <v>39</v>
      </c>
      <c r="E63" s="21" t="s">
        <v>94</v>
      </c>
    </row>
    <row r="64" spans="1:5" ht="12.75" customHeight="1">
      <c r="A64" s="22" t="s">
        <v>41</v>
      </c>
      <c r="E64" s="23" t="s">
        <v>95</v>
      </c>
    </row>
    <row r="65" spans="1:5" ht="12.75" customHeight="1">
      <c r="A65" t="s">
        <v>43</v>
      </c>
      <c r="E65" s="21" t="s">
        <v>96</v>
      </c>
    </row>
    <row r="66" spans="1:16" ht="12.75" customHeight="1">
      <c r="A66" s="12" t="s">
        <v>34</v>
      </c>
      <c r="B66" s="16" t="s">
        <v>97</v>
      </c>
      <c r="C66" s="16" t="s">
        <v>98</v>
      </c>
      <c r="D66" s="12" t="s">
        <v>36</v>
      </c>
      <c r="E66" s="17" t="s">
        <v>99</v>
      </c>
      <c r="F66" s="18" t="s">
        <v>38</v>
      </c>
      <c r="G66" s="19">
        <v>172.5</v>
      </c>
      <c r="H66" s="19"/>
      <c r="I66" s="19">
        <f>ROUND(ROUND(H66,2)*ROUND(G66,2),2)</f>
        <v>0</v>
      </c>
      <c r="O66">
        <f>(I66*21)/100</f>
        <v>0</v>
      </c>
      <c r="P66" t="s">
        <v>16</v>
      </c>
    </row>
    <row r="67" spans="1:5" ht="25.5" customHeight="1">
      <c r="A67" s="20" t="s">
        <v>39</v>
      </c>
      <c r="E67" s="21" t="s">
        <v>100</v>
      </c>
    </row>
    <row r="68" spans="1:5" ht="12.75" customHeight="1">
      <c r="A68" s="22" t="s">
        <v>41</v>
      </c>
      <c r="E68" s="23" t="s">
        <v>101</v>
      </c>
    </row>
    <row r="69" spans="1:5" ht="12.75" customHeight="1">
      <c r="A69" t="s">
        <v>43</v>
      </c>
      <c r="E69" s="21" t="s">
        <v>102</v>
      </c>
    </row>
    <row r="70" spans="1:16" ht="12.75" customHeight="1">
      <c r="A70" s="12" t="s">
        <v>34</v>
      </c>
      <c r="B70" s="16" t="s">
        <v>12</v>
      </c>
      <c r="C70" s="16" t="s">
        <v>103</v>
      </c>
      <c r="D70" s="12" t="s">
        <v>36</v>
      </c>
      <c r="E70" s="17" t="s">
        <v>104</v>
      </c>
      <c r="F70" s="18" t="s">
        <v>38</v>
      </c>
      <c r="G70" s="19">
        <v>341.25</v>
      </c>
      <c r="H70" s="19"/>
      <c r="I70" s="19">
        <f>ROUND(ROUND(H70,2)*ROUND(G70,2),2)</f>
        <v>0</v>
      </c>
      <c r="O70">
        <f>(I70*21)/100</f>
        <v>0</v>
      </c>
      <c r="P70" t="s">
        <v>16</v>
      </c>
    </row>
    <row r="71" spans="1:5" ht="12.75" customHeight="1">
      <c r="A71" s="20" t="s">
        <v>39</v>
      </c>
      <c r="E71" s="21" t="s">
        <v>105</v>
      </c>
    </row>
    <row r="72" spans="1:5" ht="38.25" customHeight="1">
      <c r="A72" s="22" t="s">
        <v>41</v>
      </c>
      <c r="E72" s="23" t="s">
        <v>106</v>
      </c>
    </row>
    <row r="73" spans="1:5" ht="12.75" customHeight="1">
      <c r="A73" t="s">
        <v>43</v>
      </c>
      <c r="E73" s="21" t="s">
        <v>96</v>
      </c>
    </row>
    <row r="74" spans="1:16" ht="12.75" customHeight="1">
      <c r="A74" s="12" t="s">
        <v>34</v>
      </c>
      <c r="B74" s="16" t="s">
        <v>22</v>
      </c>
      <c r="C74" s="16" t="s">
        <v>107</v>
      </c>
      <c r="D74" s="12" t="s">
        <v>36</v>
      </c>
      <c r="E74" s="17" t="s">
        <v>108</v>
      </c>
      <c r="F74" s="18" t="s">
        <v>109</v>
      </c>
      <c r="G74" s="19">
        <v>210</v>
      </c>
      <c r="H74" s="19"/>
      <c r="I74" s="19">
        <f>ROUND(ROUND(H74,2)*ROUND(G74,2),2)</f>
        <v>0</v>
      </c>
      <c r="O74">
        <f>(I74*21)/100</f>
        <v>0</v>
      </c>
      <c r="P74" t="s">
        <v>16</v>
      </c>
    </row>
    <row r="75" spans="1:5" ht="12.75" customHeight="1">
      <c r="A75" s="20" t="s">
        <v>39</v>
      </c>
      <c r="E75" s="21" t="s">
        <v>105</v>
      </c>
    </row>
    <row r="76" spans="1:5" ht="12.75" customHeight="1">
      <c r="A76" s="22" t="s">
        <v>41</v>
      </c>
      <c r="E76" s="23" t="s">
        <v>110</v>
      </c>
    </row>
    <row r="77" spans="1:5" ht="12.75" customHeight="1">
      <c r="A77" t="s">
        <v>43</v>
      </c>
      <c r="E77" s="21" t="s">
        <v>96</v>
      </c>
    </row>
    <row r="78" spans="1:16" ht="12.75" customHeight="1">
      <c r="A78" s="12" t="s">
        <v>34</v>
      </c>
      <c r="B78" s="16" t="s">
        <v>111</v>
      </c>
      <c r="C78" s="16" t="s">
        <v>112</v>
      </c>
      <c r="D78" s="12" t="s">
        <v>36</v>
      </c>
      <c r="E78" s="17" t="s">
        <v>113</v>
      </c>
      <c r="F78" s="18" t="s">
        <v>109</v>
      </c>
      <c r="G78" s="19">
        <v>190</v>
      </c>
      <c r="H78" s="19"/>
      <c r="I78" s="19">
        <f>ROUND(ROUND(H78,2)*ROUND(G78,2),2)</f>
        <v>0</v>
      </c>
      <c r="O78">
        <f>(I78*21)/100</f>
        <v>0</v>
      </c>
      <c r="P78" t="s">
        <v>16</v>
      </c>
    </row>
    <row r="79" spans="1:5" ht="12.75" customHeight="1">
      <c r="A79" s="20" t="s">
        <v>39</v>
      </c>
      <c r="E79" s="21" t="s">
        <v>105</v>
      </c>
    </row>
    <row r="80" spans="1:5" ht="12.75" customHeight="1">
      <c r="A80" s="22" t="s">
        <v>41</v>
      </c>
      <c r="E80" s="23" t="s">
        <v>114</v>
      </c>
    </row>
    <row r="81" spans="1:5" ht="12.75" customHeight="1">
      <c r="A81" t="s">
        <v>43</v>
      </c>
      <c r="E81" s="21" t="s">
        <v>96</v>
      </c>
    </row>
    <row r="82" spans="1:16" ht="12.75" customHeight="1">
      <c r="A82" s="12" t="s">
        <v>34</v>
      </c>
      <c r="B82" s="16" t="s">
        <v>26</v>
      </c>
      <c r="C82" s="16" t="s">
        <v>115</v>
      </c>
      <c r="D82" s="12" t="s">
        <v>36</v>
      </c>
      <c r="E82" s="17" t="s">
        <v>116</v>
      </c>
      <c r="F82" s="18" t="s">
        <v>109</v>
      </c>
      <c r="G82" s="19">
        <v>677</v>
      </c>
      <c r="H82" s="19"/>
      <c r="I82" s="19">
        <f>ROUND(ROUND(H82,2)*ROUND(G82,2),2)</f>
        <v>0</v>
      </c>
      <c r="O82">
        <f>(I82*21)/100</f>
        <v>0</v>
      </c>
      <c r="P82" t="s">
        <v>16</v>
      </c>
    </row>
    <row r="83" spans="1:5" ht="25.5" customHeight="1">
      <c r="A83" s="20" t="s">
        <v>39</v>
      </c>
      <c r="E83" s="21" t="s">
        <v>117</v>
      </c>
    </row>
    <row r="84" spans="1:5" ht="12.75" customHeight="1">
      <c r="A84" s="22" t="s">
        <v>41</v>
      </c>
      <c r="E84" s="23" t="s">
        <v>118</v>
      </c>
    </row>
    <row r="85" spans="1:5" ht="12.75" customHeight="1">
      <c r="A85" t="s">
        <v>43</v>
      </c>
      <c r="E85" s="21" t="s">
        <v>96</v>
      </c>
    </row>
    <row r="86" spans="1:16" ht="12.75" customHeight="1">
      <c r="A86" s="12" t="s">
        <v>34</v>
      </c>
      <c r="B86" s="16" t="s">
        <v>24</v>
      </c>
      <c r="C86" s="16" t="s">
        <v>119</v>
      </c>
      <c r="D86" s="12" t="s">
        <v>36</v>
      </c>
      <c r="E86" s="17" t="s">
        <v>120</v>
      </c>
      <c r="F86" s="18" t="s">
        <v>109</v>
      </c>
      <c r="G86" s="19">
        <v>397</v>
      </c>
      <c r="H86" s="19"/>
      <c r="I86" s="19">
        <f>ROUND(ROUND(H86,2)*ROUND(G86,2),2)</f>
        <v>0</v>
      </c>
      <c r="O86">
        <f>(I86*21)/100</f>
        <v>0</v>
      </c>
      <c r="P86" t="s">
        <v>16</v>
      </c>
    </row>
    <row r="87" spans="1:5" ht="25.5" customHeight="1">
      <c r="A87" s="20" t="s">
        <v>39</v>
      </c>
      <c r="E87" s="21" t="s">
        <v>121</v>
      </c>
    </row>
    <row r="88" spans="1:5" ht="12.75" customHeight="1">
      <c r="A88" s="22" t="s">
        <v>41</v>
      </c>
      <c r="E88" s="23" t="s">
        <v>122</v>
      </c>
    </row>
    <row r="89" spans="1:5" ht="12.75" customHeight="1">
      <c r="A89" t="s">
        <v>43</v>
      </c>
      <c r="E89" s="21" t="s">
        <v>96</v>
      </c>
    </row>
    <row r="90" spans="1:16" ht="12.75" customHeight="1">
      <c r="A90" s="12" t="s">
        <v>34</v>
      </c>
      <c r="B90" s="16" t="s">
        <v>22</v>
      </c>
      <c r="C90" s="16" t="s">
        <v>123</v>
      </c>
      <c r="D90" s="12" t="s">
        <v>36</v>
      </c>
      <c r="E90" s="17" t="s">
        <v>124</v>
      </c>
      <c r="F90" s="18" t="s">
        <v>125</v>
      </c>
      <c r="G90" s="19">
        <v>20</v>
      </c>
      <c r="H90" s="19"/>
      <c r="I90" s="19">
        <f>ROUND(ROUND(H90,2)*ROUND(G90,2),2)</f>
        <v>0</v>
      </c>
      <c r="O90">
        <f>(I90*21)/100</f>
        <v>0</v>
      </c>
      <c r="P90" t="s">
        <v>16</v>
      </c>
    </row>
    <row r="91" spans="1:5" ht="12.75" customHeight="1">
      <c r="A91" s="20" t="s">
        <v>39</v>
      </c>
      <c r="E91" s="21" t="s">
        <v>36</v>
      </c>
    </row>
    <row r="92" spans="1:5" ht="12.75" customHeight="1">
      <c r="A92" s="22" t="s">
        <v>41</v>
      </c>
      <c r="E92" s="23" t="s">
        <v>36</v>
      </c>
    </row>
    <row r="93" spans="1:5" ht="12.75" customHeight="1">
      <c r="A93" t="s">
        <v>43</v>
      </c>
      <c r="E93" s="21" t="s">
        <v>126</v>
      </c>
    </row>
    <row r="94" spans="1:16" ht="12.75" customHeight="1">
      <c r="A94" s="12" t="s">
        <v>34</v>
      </c>
      <c r="B94" s="16" t="s">
        <v>127</v>
      </c>
      <c r="C94" s="16" t="s">
        <v>128</v>
      </c>
      <c r="D94" s="12" t="s">
        <v>36</v>
      </c>
      <c r="E94" s="17" t="s">
        <v>129</v>
      </c>
      <c r="F94" s="18" t="s">
        <v>38</v>
      </c>
      <c r="G94" s="19">
        <v>1262.85</v>
      </c>
      <c r="H94" s="19"/>
      <c r="I94" s="19">
        <f>ROUND(ROUND(H94,2)*ROUND(G94,2),2)</f>
        <v>0</v>
      </c>
      <c r="O94">
        <f>(I94*21)/100</f>
        <v>0</v>
      </c>
      <c r="P94" t="s">
        <v>16</v>
      </c>
    </row>
    <row r="95" spans="1:5" ht="12.75" customHeight="1">
      <c r="A95" s="20" t="s">
        <v>39</v>
      </c>
      <c r="E95" s="21" t="s">
        <v>105</v>
      </c>
    </row>
    <row r="96" spans="1:5" ht="12.75" customHeight="1">
      <c r="A96" s="22" t="s">
        <v>41</v>
      </c>
      <c r="E96" s="23" t="s">
        <v>130</v>
      </c>
    </row>
    <row r="97" spans="1:5" ht="293.25" customHeight="1">
      <c r="A97" t="s">
        <v>43</v>
      </c>
      <c r="E97" s="21" t="s">
        <v>131</v>
      </c>
    </row>
    <row r="98" spans="1:16" ht="12.75" customHeight="1">
      <c r="A98" s="12" t="s">
        <v>34</v>
      </c>
      <c r="B98" s="16" t="s">
        <v>132</v>
      </c>
      <c r="C98" s="16" t="s">
        <v>133</v>
      </c>
      <c r="D98" s="12" t="s">
        <v>36</v>
      </c>
      <c r="E98" s="17" t="s">
        <v>134</v>
      </c>
      <c r="F98" s="18" t="s">
        <v>38</v>
      </c>
      <c r="G98" s="19">
        <v>20</v>
      </c>
      <c r="H98" s="19"/>
      <c r="I98" s="19">
        <f>ROUND(ROUND(H98,2)*ROUND(G98,2),2)</f>
        <v>0</v>
      </c>
      <c r="O98">
        <f>(I98*21)/100</f>
        <v>0</v>
      </c>
      <c r="P98" t="s">
        <v>16</v>
      </c>
    </row>
    <row r="99" spans="1:5" ht="12.75" customHeight="1">
      <c r="A99" s="20" t="s">
        <v>39</v>
      </c>
      <c r="E99" s="21" t="s">
        <v>135</v>
      </c>
    </row>
    <row r="100" spans="1:5" ht="12.75" customHeight="1">
      <c r="A100" s="22" t="s">
        <v>41</v>
      </c>
      <c r="E100" s="23" t="s">
        <v>136</v>
      </c>
    </row>
    <row r="101" spans="1:5" ht="280.5" customHeight="1">
      <c r="A101" t="s">
        <v>43</v>
      </c>
      <c r="E101" s="21" t="s">
        <v>137</v>
      </c>
    </row>
    <row r="102" spans="1:16" ht="12.75" customHeight="1">
      <c r="A102" s="12" t="s">
        <v>34</v>
      </c>
      <c r="B102" s="16" t="s">
        <v>24</v>
      </c>
      <c r="C102" s="16" t="s">
        <v>138</v>
      </c>
      <c r="D102" s="12" t="s">
        <v>36</v>
      </c>
      <c r="E102" s="17" t="s">
        <v>139</v>
      </c>
      <c r="F102" s="18" t="s">
        <v>38</v>
      </c>
      <c r="G102" s="19">
        <v>260.7</v>
      </c>
      <c r="H102" s="19"/>
      <c r="I102" s="19">
        <f>ROUND(ROUND(H102,2)*ROUND(G102,2),2)</f>
        <v>0</v>
      </c>
      <c r="O102">
        <f>(I102*21)/100</f>
        <v>0</v>
      </c>
      <c r="P102" t="s">
        <v>16</v>
      </c>
    </row>
    <row r="103" spans="1:5" ht="12.75" customHeight="1">
      <c r="A103" s="20" t="s">
        <v>39</v>
      </c>
      <c r="E103" s="21" t="s">
        <v>140</v>
      </c>
    </row>
    <row r="104" spans="1:5" ht="12.75" customHeight="1">
      <c r="A104" s="22" t="s">
        <v>41</v>
      </c>
      <c r="E104" s="23" t="s">
        <v>141</v>
      </c>
    </row>
    <row r="105" spans="1:5" ht="255" customHeight="1">
      <c r="A105" t="s">
        <v>43</v>
      </c>
      <c r="E105" s="21" t="s">
        <v>142</v>
      </c>
    </row>
    <row r="106" spans="1:16" ht="12.75" customHeight="1">
      <c r="A106" s="12" t="s">
        <v>34</v>
      </c>
      <c r="B106" s="16" t="s">
        <v>26</v>
      </c>
      <c r="C106" s="16" t="s">
        <v>143</v>
      </c>
      <c r="D106" s="12" t="s">
        <v>36</v>
      </c>
      <c r="E106" s="17" t="s">
        <v>144</v>
      </c>
      <c r="F106" s="18" t="s">
        <v>38</v>
      </c>
      <c r="G106" s="19">
        <v>65.17</v>
      </c>
      <c r="H106" s="19"/>
      <c r="I106" s="19">
        <f>ROUND(ROUND(H106,2)*ROUND(G106,2),2)</f>
        <v>0</v>
      </c>
      <c r="O106">
        <f>(I106*21)/100</f>
        <v>0</v>
      </c>
      <c r="P106" t="s">
        <v>16</v>
      </c>
    </row>
    <row r="107" spans="1:5" ht="12.75" customHeight="1">
      <c r="A107" s="20" t="s">
        <v>39</v>
      </c>
      <c r="E107" s="21" t="s">
        <v>140</v>
      </c>
    </row>
    <row r="108" spans="1:5" ht="12.75" customHeight="1">
      <c r="A108" s="22" t="s">
        <v>41</v>
      </c>
      <c r="E108" s="23" t="s">
        <v>145</v>
      </c>
    </row>
    <row r="109" spans="1:5" ht="255" customHeight="1">
      <c r="A109" t="s">
        <v>43</v>
      </c>
      <c r="E109" s="21" t="s">
        <v>146</v>
      </c>
    </row>
    <row r="110" spans="1:16" ht="12.75" customHeight="1">
      <c r="A110" s="12" t="s">
        <v>34</v>
      </c>
      <c r="B110" s="16" t="s">
        <v>127</v>
      </c>
      <c r="C110" s="16" t="s">
        <v>147</v>
      </c>
      <c r="D110" s="12" t="s">
        <v>36</v>
      </c>
      <c r="E110" s="17" t="s">
        <v>148</v>
      </c>
      <c r="F110" s="18" t="s">
        <v>38</v>
      </c>
      <c r="G110" s="19">
        <v>94.21</v>
      </c>
      <c r="H110" s="19"/>
      <c r="I110" s="19">
        <f>ROUND(ROUND(H110,2)*ROUND(G110,2),2)</f>
        <v>0</v>
      </c>
      <c r="O110">
        <f>(I110*21)/100</f>
        <v>0</v>
      </c>
      <c r="P110" t="s">
        <v>16</v>
      </c>
    </row>
    <row r="111" spans="1:5" ht="12.75" customHeight="1">
      <c r="A111" s="20" t="s">
        <v>39</v>
      </c>
      <c r="E111" s="21" t="s">
        <v>149</v>
      </c>
    </row>
    <row r="112" spans="1:5" ht="12.75" customHeight="1">
      <c r="A112" s="22" t="s">
        <v>41</v>
      </c>
      <c r="E112" s="23" t="s">
        <v>42</v>
      </c>
    </row>
    <row r="113" spans="1:5" ht="165.75" customHeight="1">
      <c r="A113" t="s">
        <v>43</v>
      </c>
      <c r="E113" s="21" t="s">
        <v>150</v>
      </c>
    </row>
    <row r="114" spans="1:16" ht="12.75" customHeight="1">
      <c r="A114" s="12" t="s">
        <v>34</v>
      </c>
      <c r="B114" s="16" t="s">
        <v>80</v>
      </c>
      <c r="C114" s="16" t="s">
        <v>151</v>
      </c>
      <c r="D114" s="12" t="s">
        <v>36</v>
      </c>
      <c r="E114" s="17" t="s">
        <v>152</v>
      </c>
      <c r="F114" s="18" t="s">
        <v>38</v>
      </c>
      <c r="G114" s="19">
        <v>231.66</v>
      </c>
      <c r="H114" s="19"/>
      <c r="I114" s="19">
        <f>ROUND(ROUND(H114,2)*ROUND(G114,2),2)</f>
        <v>0</v>
      </c>
      <c r="O114">
        <f>(I114*21)/100</f>
        <v>0</v>
      </c>
      <c r="P114" t="s">
        <v>16</v>
      </c>
    </row>
    <row r="115" spans="1:5" ht="12.75" customHeight="1">
      <c r="A115" s="20" t="s">
        <v>39</v>
      </c>
      <c r="E115" s="21" t="s">
        <v>153</v>
      </c>
    </row>
    <row r="116" spans="1:5" ht="12.75" customHeight="1">
      <c r="A116" s="22" t="s">
        <v>41</v>
      </c>
      <c r="E116" s="23" t="s">
        <v>154</v>
      </c>
    </row>
    <row r="117" spans="1:5" ht="191.25" customHeight="1">
      <c r="A117" t="s">
        <v>43</v>
      </c>
      <c r="E117" s="21" t="s">
        <v>155</v>
      </c>
    </row>
    <row r="118" spans="1:16" ht="12.75" customHeight="1">
      <c r="A118" s="12" t="s">
        <v>34</v>
      </c>
      <c r="B118" s="16" t="s">
        <v>29</v>
      </c>
      <c r="C118" s="16" t="s">
        <v>156</v>
      </c>
      <c r="D118" s="12" t="s">
        <v>36</v>
      </c>
      <c r="E118" s="17" t="s">
        <v>157</v>
      </c>
      <c r="F118" s="18" t="s">
        <v>38</v>
      </c>
      <c r="G118" s="19">
        <v>71.31</v>
      </c>
      <c r="H118" s="19"/>
      <c r="I118" s="19">
        <f>ROUND(ROUND(H118,2)*ROUND(G118,2),2)</f>
        <v>0</v>
      </c>
      <c r="O118">
        <f>(I118*21)/100</f>
        <v>0</v>
      </c>
      <c r="P118" t="s">
        <v>16</v>
      </c>
    </row>
    <row r="119" spans="1:5" ht="12.75" customHeight="1">
      <c r="A119" s="20" t="s">
        <v>39</v>
      </c>
      <c r="E119" s="21" t="s">
        <v>158</v>
      </c>
    </row>
    <row r="120" spans="1:5" ht="12.75" customHeight="1">
      <c r="A120" s="22" t="s">
        <v>41</v>
      </c>
      <c r="E120" s="23" t="s">
        <v>159</v>
      </c>
    </row>
    <row r="121" spans="1:5" ht="229.5" customHeight="1">
      <c r="A121" t="s">
        <v>43</v>
      </c>
      <c r="E121" s="21" t="s">
        <v>160</v>
      </c>
    </row>
    <row r="122" spans="1:16" ht="12.75" customHeight="1">
      <c r="A122" s="12" t="s">
        <v>34</v>
      </c>
      <c r="B122" s="16" t="s">
        <v>161</v>
      </c>
      <c r="C122" s="16" t="s">
        <v>162</v>
      </c>
      <c r="D122" s="12" t="s">
        <v>36</v>
      </c>
      <c r="E122" s="17" t="s">
        <v>163</v>
      </c>
      <c r="F122" s="18" t="s">
        <v>57</v>
      </c>
      <c r="G122" s="19">
        <v>8474</v>
      </c>
      <c r="H122" s="19"/>
      <c r="I122" s="19">
        <f>ROUND(ROUND(H122,2)*ROUND(G122,2),2)</f>
        <v>0</v>
      </c>
      <c r="O122">
        <f>(I122*21)/100</f>
        <v>0</v>
      </c>
      <c r="P122" t="s">
        <v>16</v>
      </c>
    </row>
    <row r="123" spans="1:5" ht="12.75" customHeight="1">
      <c r="A123" s="20" t="s">
        <v>39</v>
      </c>
      <c r="E123" s="21" t="s">
        <v>36</v>
      </c>
    </row>
    <row r="124" spans="1:5" ht="12.75" customHeight="1">
      <c r="A124" s="22" t="s">
        <v>41</v>
      </c>
      <c r="E124" s="23" t="s">
        <v>90</v>
      </c>
    </row>
    <row r="125" spans="1:5" ht="12.75" customHeight="1">
      <c r="A125" t="s">
        <v>43</v>
      </c>
      <c r="E125" s="21" t="s">
        <v>164</v>
      </c>
    </row>
    <row r="126" spans="1:16" ht="12.75" customHeight="1">
      <c r="A126" s="12" t="s">
        <v>34</v>
      </c>
      <c r="B126" s="16" t="s">
        <v>165</v>
      </c>
      <c r="C126" s="16" t="s">
        <v>166</v>
      </c>
      <c r="D126" s="12" t="s">
        <v>36</v>
      </c>
      <c r="E126" s="17" t="s">
        <v>167</v>
      </c>
      <c r="F126" s="18" t="s">
        <v>57</v>
      </c>
      <c r="G126" s="19">
        <v>8474</v>
      </c>
      <c r="H126" s="19"/>
      <c r="I126" s="19">
        <f>ROUND(ROUND(H126,2)*ROUND(G126,2),2)</f>
        <v>0</v>
      </c>
      <c r="O126">
        <f>(I126*21)/100</f>
        <v>0</v>
      </c>
      <c r="P126" t="s">
        <v>16</v>
      </c>
    </row>
    <row r="127" spans="1:5" ht="12.75" customHeight="1">
      <c r="A127" s="20" t="s">
        <v>39</v>
      </c>
      <c r="E127" s="21" t="s">
        <v>36</v>
      </c>
    </row>
    <row r="128" spans="1:5" ht="12.75" customHeight="1">
      <c r="A128" s="22" t="s">
        <v>41</v>
      </c>
      <c r="E128" s="23" t="s">
        <v>90</v>
      </c>
    </row>
    <row r="129" spans="1:5" ht="12.75" customHeight="1">
      <c r="A129" t="s">
        <v>43</v>
      </c>
      <c r="E129" s="21" t="s">
        <v>168</v>
      </c>
    </row>
    <row r="130" spans="1:9" ht="12.75" customHeight="1">
      <c r="A130" s="5" t="s">
        <v>32</v>
      </c>
      <c r="B130" s="5"/>
      <c r="C130" s="24" t="s">
        <v>11</v>
      </c>
      <c r="D130" s="5"/>
      <c r="E130" s="14" t="s">
        <v>169</v>
      </c>
      <c r="F130" s="5"/>
      <c r="G130" s="5"/>
      <c r="H130" s="5"/>
      <c r="I130" s="25">
        <f>0+I131+I135</f>
        <v>0</v>
      </c>
    </row>
    <row r="131" spans="1:16" ht="12.75" customHeight="1">
      <c r="A131" s="12" t="s">
        <v>34</v>
      </c>
      <c r="B131" s="16" t="s">
        <v>170</v>
      </c>
      <c r="C131" s="16" t="s">
        <v>171</v>
      </c>
      <c r="D131" s="12" t="s">
        <v>36</v>
      </c>
      <c r="E131" s="17" t="s">
        <v>172</v>
      </c>
      <c r="F131" s="18" t="s">
        <v>109</v>
      </c>
      <c r="G131" s="19">
        <v>845</v>
      </c>
      <c r="H131" s="19"/>
      <c r="I131" s="19">
        <f>ROUND(ROUND(H131,2)*ROUND(G131,2),2)</f>
        <v>0</v>
      </c>
      <c r="O131">
        <f>(I131*21)/100</f>
        <v>0</v>
      </c>
      <c r="P131" t="s">
        <v>16</v>
      </c>
    </row>
    <row r="132" spans="1:5" ht="25.5" customHeight="1">
      <c r="A132" s="20" t="s">
        <v>39</v>
      </c>
      <c r="E132" s="21" t="s">
        <v>173</v>
      </c>
    </row>
    <row r="133" spans="1:5" ht="12.75" customHeight="1">
      <c r="A133" s="22" t="s">
        <v>41</v>
      </c>
      <c r="E133" s="23" t="s">
        <v>174</v>
      </c>
    </row>
    <row r="134" spans="1:5" ht="114.75" customHeight="1">
      <c r="A134" t="s">
        <v>43</v>
      </c>
      <c r="E134" s="21" t="s">
        <v>175</v>
      </c>
    </row>
    <row r="135" spans="1:16" ht="12.75" customHeight="1">
      <c r="A135" s="12" t="s">
        <v>34</v>
      </c>
      <c r="B135" s="16" t="s">
        <v>176</v>
      </c>
      <c r="C135" s="16" t="s">
        <v>177</v>
      </c>
      <c r="D135" s="12" t="s">
        <v>36</v>
      </c>
      <c r="E135" s="17" t="s">
        <v>178</v>
      </c>
      <c r="F135" s="18" t="s">
        <v>57</v>
      </c>
      <c r="G135" s="19">
        <v>797.6</v>
      </c>
      <c r="H135" s="19"/>
      <c r="I135" s="19">
        <f>ROUND(ROUND(H135,2)*ROUND(G135,2),2)</f>
        <v>0</v>
      </c>
      <c r="O135">
        <f>(I135*21)/100</f>
        <v>0</v>
      </c>
      <c r="P135" t="s">
        <v>16</v>
      </c>
    </row>
    <row r="136" spans="1:5" ht="12.75" customHeight="1">
      <c r="A136" s="20" t="s">
        <v>39</v>
      </c>
      <c r="E136" s="21" t="s">
        <v>179</v>
      </c>
    </row>
    <row r="137" spans="1:5" ht="12.75" customHeight="1">
      <c r="A137" s="22" t="s">
        <v>41</v>
      </c>
      <c r="E137" s="23" t="s">
        <v>180</v>
      </c>
    </row>
    <row r="138" spans="1:5" ht="38.25" customHeight="1">
      <c r="A138" t="s">
        <v>43</v>
      </c>
      <c r="E138" s="21" t="s">
        <v>181</v>
      </c>
    </row>
    <row r="139" spans="1:9" ht="12.75" customHeight="1">
      <c r="A139" s="5" t="s">
        <v>32</v>
      </c>
      <c r="B139" s="5"/>
      <c r="C139" s="24" t="s">
        <v>22</v>
      </c>
      <c r="D139" s="5"/>
      <c r="E139" s="14" t="s">
        <v>182</v>
      </c>
      <c r="F139" s="5"/>
      <c r="G139" s="5"/>
      <c r="H139" s="5"/>
      <c r="I139" s="25">
        <f>0+I140+I144</f>
        <v>0</v>
      </c>
    </row>
    <row r="140" spans="1:16" ht="12.75" customHeight="1">
      <c r="A140" s="12" t="s">
        <v>34</v>
      </c>
      <c r="B140" s="16" t="s">
        <v>31</v>
      </c>
      <c r="C140" s="16" t="s">
        <v>183</v>
      </c>
      <c r="D140" s="12" t="s">
        <v>36</v>
      </c>
      <c r="E140" s="17" t="s">
        <v>184</v>
      </c>
      <c r="F140" s="18" t="s">
        <v>38</v>
      </c>
      <c r="G140" s="19">
        <v>2.97</v>
      </c>
      <c r="H140" s="19"/>
      <c r="I140" s="19">
        <f>ROUND(ROUND(H140,2)*ROUND(G140,2),2)</f>
        <v>0</v>
      </c>
      <c r="O140">
        <f>(I140*21)/100</f>
        <v>0</v>
      </c>
      <c r="P140" t="s">
        <v>16</v>
      </c>
    </row>
    <row r="141" spans="1:5" ht="12.75" customHeight="1">
      <c r="A141" s="20" t="s">
        <v>39</v>
      </c>
      <c r="E141" s="21" t="s">
        <v>185</v>
      </c>
    </row>
    <row r="142" spans="1:5" ht="12.75" customHeight="1">
      <c r="A142" s="22" t="s">
        <v>41</v>
      </c>
      <c r="E142" s="23" t="s">
        <v>186</v>
      </c>
    </row>
    <row r="143" spans="1:5" ht="153" customHeight="1">
      <c r="A143" t="s">
        <v>43</v>
      </c>
      <c r="E143" s="21" t="s">
        <v>187</v>
      </c>
    </row>
    <row r="144" spans="1:16" ht="12.75" customHeight="1">
      <c r="A144" s="12" t="s">
        <v>34</v>
      </c>
      <c r="B144" s="16" t="s">
        <v>188</v>
      </c>
      <c r="C144" s="16" t="s">
        <v>189</v>
      </c>
      <c r="D144" s="12" t="s">
        <v>36</v>
      </c>
      <c r="E144" s="17" t="s">
        <v>190</v>
      </c>
      <c r="F144" s="18" t="s">
        <v>38</v>
      </c>
      <c r="G144" s="19">
        <v>16.29</v>
      </c>
      <c r="H144" s="19"/>
      <c r="I144" s="19">
        <f>ROUND(ROUND(H144,2)*ROUND(G144,2),2)</f>
        <v>0</v>
      </c>
      <c r="O144">
        <f>(I144*21)/100</f>
        <v>0</v>
      </c>
      <c r="P144" t="s">
        <v>16</v>
      </c>
    </row>
    <row r="145" spans="1:5" ht="12.75" customHeight="1">
      <c r="A145" s="20" t="s">
        <v>39</v>
      </c>
      <c r="E145" s="21" t="s">
        <v>158</v>
      </c>
    </row>
    <row r="146" spans="1:5" ht="12.75" customHeight="1">
      <c r="A146" s="22" t="s">
        <v>41</v>
      </c>
      <c r="E146" s="23" t="s">
        <v>191</v>
      </c>
    </row>
    <row r="147" spans="1:5" ht="12.75" customHeight="1">
      <c r="A147" t="s">
        <v>43</v>
      </c>
      <c r="E147" s="21" t="s">
        <v>192</v>
      </c>
    </row>
    <row r="148" spans="1:9" ht="12.75" customHeight="1">
      <c r="A148" s="5" t="s">
        <v>32</v>
      </c>
      <c r="B148" s="5"/>
      <c r="C148" s="24" t="s">
        <v>24</v>
      </c>
      <c r="D148" s="5"/>
      <c r="E148" s="14" t="s">
        <v>193</v>
      </c>
      <c r="F148" s="5"/>
      <c r="G148" s="5"/>
      <c r="H148" s="5"/>
      <c r="I148" s="25">
        <f>0+I149+I153+I157+I161+I165+I169+I173+I177+I181+I185+I189+I193+I197+I201+I205+I209+I213+I217+I221+I225+I229+I233+I237+I241+I245+I249+I253</f>
        <v>0</v>
      </c>
    </row>
    <row r="149" spans="1:16" ht="12.75" customHeight="1">
      <c r="A149" s="12" t="s">
        <v>34</v>
      </c>
      <c r="B149" s="16" t="s">
        <v>194</v>
      </c>
      <c r="C149" s="16" t="s">
        <v>195</v>
      </c>
      <c r="D149" s="12" t="s">
        <v>36</v>
      </c>
      <c r="E149" s="17" t="s">
        <v>196</v>
      </c>
      <c r="F149" s="18" t="s">
        <v>57</v>
      </c>
      <c r="G149" s="19">
        <v>127</v>
      </c>
      <c r="H149" s="19"/>
      <c r="I149" s="19">
        <f>ROUND(ROUND(H149,2)*ROUND(G149,2),2)</f>
        <v>0</v>
      </c>
      <c r="O149">
        <f>(I149*21)/100</f>
        <v>0</v>
      </c>
      <c r="P149" t="s">
        <v>16</v>
      </c>
    </row>
    <row r="150" spans="1:5" ht="12.75" customHeight="1">
      <c r="A150" s="20" t="s">
        <v>39</v>
      </c>
      <c r="E150" s="21" t="s">
        <v>197</v>
      </c>
    </row>
    <row r="151" spans="1:5" ht="12.75" customHeight="1">
      <c r="A151" s="22" t="s">
        <v>41</v>
      </c>
      <c r="E151" s="23" t="s">
        <v>198</v>
      </c>
    </row>
    <row r="152" spans="1:5" ht="102" customHeight="1">
      <c r="A152" t="s">
        <v>43</v>
      </c>
      <c r="E152" s="21" t="s">
        <v>199</v>
      </c>
    </row>
    <row r="153" spans="1:16" ht="12.75" customHeight="1">
      <c r="A153" s="12" t="s">
        <v>34</v>
      </c>
      <c r="B153" s="16" t="s">
        <v>200</v>
      </c>
      <c r="C153" s="16" t="s">
        <v>201</v>
      </c>
      <c r="D153" s="12" t="s">
        <v>36</v>
      </c>
      <c r="E153" s="17" t="s">
        <v>202</v>
      </c>
      <c r="F153" s="18" t="s">
        <v>57</v>
      </c>
      <c r="G153" s="19">
        <v>140</v>
      </c>
      <c r="H153" s="19"/>
      <c r="I153" s="19">
        <f>ROUND(ROUND(H153,2)*ROUND(G153,2),2)</f>
        <v>0</v>
      </c>
      <c r="O153">
        <f>(I153*21)/100</f>
        <v>0</v>
      </c>
      <c r="P153" t="s">
        <v>16</v>
      </c>
    </row>
    <row r="154" spans="1:5" ht="12.75" customHeight="1">
      <c r="A154" s="20" t="s">
        <v>39</v>
      </c>
      <c r="E154" s="21" t="s">
        <v>36</v>
      </c>
    </row>
    <row r="155" spans="1:5" ht="12.75" customHeight="1">
      <c r="A155" s="22" t="s">
        <v>41</v>
      </c>
      <c r="E155" s="23" t="s">
        <v>203</v>
      </c>
    </row>
    <row r="156" spans="1:5" ht="102" customHeight="1">
      <c r="A156" t="s">
        <v>43</v>
      </c>
      <c r="E156" s="21" t="s">
        <v>204</v>
      </c>
    </row>
    <row r="157" spans="1:16" ht="12.75" customHeight="1">
      <c r="A157" s="12" t="s">
        <v>34</v>
      </c>
      <c r="B157" s="16" t="s">
        <v>205</v>
      </c>
      <c r="C157" s="16" t="s">
        <v>206</v>
      </c>
      <c r="D157" s="12" t="s">
        <v>36</v>
      </c>
      <c r="E157" s="17" t="s">
        <v>207</v>
      </c>
      <c r="F157" s="18" t="s">
        <v>57</v>
      </c>
      <c r="G157" s="19">
        <v>2742</v>
      </c>
      <c r="H157" s="19"/>
      <c r="I157" s="19">
        <f>ROUND(ROUND(H157,2)*ROUND(G157,2),2)</f>
        <v>0</v>
      </c>
      <c r="O157">
        <f>(I157*21)/100</f>
        <v>0</v>
      </c>
      <c r="P157" t="s">
        <v>16</v>
      </c>
    </row>
    <row r="158" spans="1:5" ht="12.75" customHeight="1">
      <c r="A158" s="20" t="s">
        <v>39</v>
      </c>
      <c r="E158" s="21" t="s">
        <v>36</v>
      </c>
    </row>
    <row r="159" spans="1:5" ht="12.75" customHeight="1">
      <c r="A159" s="22" t="s">
        <v>41</v>
      </c>
      <c r="E159" s="23" t="s">
        <v>208</v>
      </c>
    </row>
    <row r="160" spans="1:5" ht="51" customHeight="1">
      <c r="A160" t="s">
        <v>43</v>
      </c>
      <c r="E160" s="21" t="s">
        <v>209</v>
      </c>
    </row>
    <row r="161" spans="1:16" ht="12.75" customHeight="1">
      <c r="A161" s="12" t="s">
        <v>34</v>
      </c>
      <c r="B161" s="16" t="s">
        <v>210</v>
      </c>
      <c r="C161" s="16" t="s">
        <v>211</v>
      </c>
      <c r="D161" s="12" t="s">
        <v>36</v>
      </c>
      <c r="E161" s="17" t="s">
        <v>212</v>
      </c>
      <c r="F161" s="18" t="s">
        <v>57</v>
      </c>
      <c r="G161" s="19">
        <v>4887</v>
      </c>
      <c r="H161" s="19"/>
      <c r="I161" s="19">
        <f>ROUND(ROUND(H161,2)*ROUND(G161,2),2)</f>
        <v>0</v>
      </c>
      <c r="O161">
        <f>(I161*21)/100</f>
        <v>0</v>
      </c>
      <c r="P161" t="s">
        <v>16</v>
      </c>
    </row>
    <row r="162" spans="1:5" ht="12.75" customHeight="1">
      <c r="A162" s="20" t="s">
        <v>39</v>
      </c>
      <c r="E162" s="21" t="s">
        <v>36</v>
      </c>
    </row>
    <row r="163" spans="1:5" ht="12.75" customHeight="1">
      <c r="A163" s="22" t="s">
        <v>41</v>
      </c>
      <c r="E163" s="23" t="s">
        <v>213</v>
      </c>
    </row>
    <row r="164" spans="1:5" ht="51" customHeight="1">
      <c r="A164" t="s">
        <v>43</v>
      </c>
      <c r="E164" s="21" t="s">
        <v>209</v>
      </c>
    </row>
    <row r="165" spans="1:16" ht="12.75" customHeight="1">
      <c r="A165" s="12" t="s">
        <v>34</v>
      </c>
      <c r="B165" s="16" t="s">
        <v>214</v>
      </c>
      <c r="C165" s="16" t="s">
        <v>215</v>
      </c>
      <c r="D165" s="12" t="s">
        <v>36</v>
      </c>
      <c r="E165" s="17" t="s">
        <v>216</v>
      </c>
      <c r="F165" s="18" t="s">
        <v>57</v>
      </c>
      <c r="G165" s="19">
        <v>2742</v>
      </c>
      <c r="H165" s="19"/>
      <c r="I165" s="19">
        <f>ROUND(ROUND(H165,2)*ROUND(G165,2),2)</f>
        <v>0</v>
      </c>
      <c r="O165">
        <f>(I165*21)/100</f>
        <v>0</v>
      </c>
      <c r="P165" t="s">
        <v>16</v>
      </c>
    </row>
    <row r="166" spans="1:5" ht="12.75" customHeight="1">
      <c r="A166" s="20" t="s">
        <v>39</v>
      </c>
      <c r="E166" s="21" t="s">
        <v>36</v>
      </c>
    </row>
    <row r="167" spans="1:5" ht="12.75" customHeight="1">
      <c r="A167" s="22" t="s">
        <v>41</v>
      </c>
      <c r="E167" s="23" t="s">
        <v>208</v>
      </c>
    </row>
    <row r="168" spans="1:5" ht="51" customHeight="1">
      <c r="A168" t="s">
        <v>43</v>
      </c>
      <c r="E168" s="21" t="s">
        <v>217</v>
      </c>
    </row>
    <row r="169" spans="1:16" ht="12.75" customHeight="1">
      <c r="A169" s="12" t="s">
        <v>34</v>
      </c>
      <c r="B169" s="16" t="s">
        <v>218</v>
      </c>
      <c r="C169" s="16" t="s">
        <v>219</v>
      </c>
      <c r="D169" s="12" t="s">
        <v>36</v>
      </c>
      <c r="E169" s="17" t="s">
        <v>220</v>
      </c>
      <c r="F169" s="18" t="s">
        <v>57</v>
      </c>
      <c r="G169" s="19">
        <v>4335</v>
      </c>
      <c r="H169" s="19"/>
      <c r="I169" s="19">
        <f>ROUND(ROUND(H169,2)*ROUND(G169,2),2)</f>
        <v>0</v>
      </c>
      <c r="O169">
        <f>(I169*21)/100</f>
        <v>0</v>
      </c>
      <c r="P169" t="s">
        <v>16</v>
      </c>
    </row>
    <row r="170" spans="1:5" ht="12.75" customHeight="1">
      <c r="A170" s="20" t="s">
        <v>39</v>
      </c>
      <c r="E170" s="21" t="s">
        <v>36</v>
      </c>
    </row>
    <row r="171" spans="1:5" ht="12.75" customHeight="1">
      <c r="A171" s="22" t="s">
        <v>41</v>
      </c>
      <c r="E171" s="23" t="s">
        <v>221</v>
      </c>
    </row>
    <row r="172" spans="1:5" ht="51" customHeight="1">
      <c r="A172" t="s">
        <v>43</v>
      </c>
      <c r="E172" s="21" t="s">
        <v>209</v>
      </c>
    </row>
    <row r="173" spans="1:16" ht="12.75" customHeight="1">
      <c r="A173" s="12" t="s">
        <v>34</v>
      </c>
      <c r="B173" s="16" t="s">
        <v>222</v>
      </c>
      <c r="C173" s="16" t="s">
        <v>223</v>
      </c>
      <c r="D173" s="12" t="s">
        <v>36</v>
      </c>
      <c r="E173" s="17" t="s">
        <v>224</v>
      </c>
      <c r="F173" s="18" t="s">
        <v>57</v>
      </c>
      <c r="G173" s="19">
        <v>1733</v>
      </c>
      <c r="H173" s="19"/>
      <c r="I173" s="19">
        <f>ROUND(ROUND(H173,2)*ROUND(G173,2),2)</f>
        <v>0</v>
      </c>
      <c r="O173">
        <f>(I173*21)/100</f>
        <v>0</v>
      </c>
      <c r="P173" t="s">
        <v>16</v>
      </c>
    </row>
    <row r="174" spans="1:5" ht="12.75" customHeight="1">
      <c r="A174" s="20" t="s">
        <v>39</v>
      </c>
      <c r="E174" s="21" t="s">
        <v>36</v>
      </c>
    </row>
    <row r="175" spans="1:5" ht="12.75" customHeight="1">
      <c r="A175" s="22" t="s">
        <v>41</v>
      </c>
      <c r="E175" s="23" t="s">
        <v>225</v>
      </c>
    </row>
    <row r="176" spans="1:5" ht="51" customHeight="1">
      <c r="A176" t="s">
        <v>43</v>
      </c>
      <c r="E176" s="21" t="s">
        <v>209</v>
      </c>
    </row>
    <row r="177" spans="1:16" ht="12.75" customHeight="1">
      <c r="A177" s="12" t="s">
        <v>34</v>
      </c>
      <c r="B177" s="16" t="s">
        <v>226</v>
      </c>
      <c r="C177" s="16" t="s">
        <v>227</v>
      </c>
      <c r="D177" s="12" t="s">
        <v>36</v>
      </c>
      <c r="E177" s="17" t="s">
        <v>228</v>
      </c>
      <c r="F177" s="18" t="s">
        <v>57</v>
      </c>
      <c r="G177" s="19">
        <v>1733</v>
      </c>
      <c r="H177" s="19"/>
      <c r="I177" s="19">
        <f>ROUND(ROUND(H177,2)*ROUND(G177,2),2)</f>
        <v>0</v>
      </c>
      <c r="O177">
        <f>(I177*21)/100</f>
        <v>0</v>
      </c>
      <c r="P177" t="s">
        <v>16</v>
      </c>
    </row>
    <row r="178" spans="1:5" ht="12.75" customHeight="1">
      <c r="A178" s="20" t="s">
        <v>39</v>
      </c>
      <c r="E178" s="21" t="s">
        <v>229</v>
      </c>
    </row>
    <row r="179" spans="1:5" ht="12.75" customHeight="1">
      <c r="A179" s="22" t="s">
        <v>41</v>
      </c>
      <c r="E179" s="23" t="s">
        <v>225</v>
      </c>
    </row>
    <row r="180" spans="1:5" ht="89.25" customHeight="1">
      <c r="A180" t="s">
        <v>43</v>
      </c>
      <c r="E180" s="21" t="s">
        <v>230</v>
      </c>
    </row>
    <row r="181" spans="1:16" ht="12.75" customHeight="1">
      <c r="A181" s="12" t="s">
        <v>34</v>
      </c>
      <c r="B181" s="16" t="s">
        <v>231</v>
      </c>
      <c r="C181" s="16" t="s">
        <v>232</v>
      </c>
      <c r="D181" s="12" t="s">
        <v>36</v>
      </c>
      <c r="E181" s="17" t="s">
        <v>233</v>
      </c>
      <c r="F181" s="18" t="s">
        <v>57</v>
      </c>
      <c r="G181" s="19">
        <v>280</v>
      </c>
      <c r="H181" s="19"/>
      <c r="I181" s="19">
        <f>ROUND(ROUND(H181,2)*ROUND(G181,2),2)</f>
        <v>0</v>
      </c>
      <c r="O181">
        <f>(I181*21)/100</f>
        <v>0</v>
      </c>
      <c r="P181" t="s">
        <v>16</v>
      </c>
    </row>
    <row r="182" spans="1:5" ht="12.75" customHeight="1">
      <c r="A182" s="20" t="s">
        <v>39</v>
      </c>
      <c r="E182" s="21" t="s">
        <v>229</v>
      </c>
    </row>
    <row r="183" spans="1:5" ht="12.75" customHeight="1">
      <c r="A183" s="22" t="s">
        <v>41</v>
      </c>
      <c r="E183" s="23" t="s">
        <v>234</v>
      </c>
    </row>
    <row r="184" spans="1:5" ht="51" customHeight="1">
      <c r="A184" t="s">
        <v>43</v>
      </c>
      <c r="E184" s="21" t="s">
        <v>235</v>
      </c>
    </row>
    <row r="185" spans="1:16" ht="12.75" customHeight="1">
      <c r="A185" s="12" t="s">
        <v>34</v>
      </c>
      <c r="B185" s="16" t="s">
        <v>236</v>
      </c>
      <c r="C185" s="16" t="s">
        <v>237</v>
      </c>
      <c r="D185" s="12" t="s">
        <v>36</v>
      </c>
      <c r="E185" s="17" t="s">
        <v>238</v>
      </c>
      <c r="F185" s="18" t="s">
        <v>57</v>
      </c>
      <c r="G185" s="19">
        <v>1733</v>
      </c>
      <c r="H185" s="19"/>
      <c r="I185" s="19">
        <f>ROUND(ROUND(H185,2)*ROUND(G185,2),2)</f>
        <v>0</v>
      </c>
      <c r="O185">
        <f>(I185*21)/100</f>
        <v>0</v>
      </c>
      <c r="P185" t="s">
        <v>16</v>
      </c>
    </row>
    <row r="186" spans="1:5" ht="12.75" customHeight="1">
      <c r="A186" s="20" t="s">
        <v>39</v>
      </c>
      <c r="E186" s="21" t="s">
        <v>36</v>
      </c>
    </row>
    <row r="187" spans="1:5" ht="12.75" customHeight="1">
      <c r="A187" s="22" t="s">
        <v>41</v>
      </c>
      <c r="E187" s="23" t="s">
        <v>225</v>
      </c>
    </row>
    <row r="188" spans="1:5" ht="51" customHeight="1">
      <c r="A188" t="s">
        <v>43</v>
      </c>
      <c r="E188" s="21" t="s">
        <v>239</v>
      </c>
    </row>
    <row r="189" spans="1:16" ht="12.75" customHeight="1">
      <c r="A189" s="12" t="s">
        <v>34</v>
      </c>
      <c r="B189" s="16" t="s">
        <v>240</v>
      </c>
      <c r="C189" s="16" t="s">
        <v>241</v>
      </c>
      <c r="D189" s="12" t="s">
        <v>36</v>
      </c>
      <c r="E189" s="17" t="s">
        <v>242</v>
      </c>
      <c r="F189" s="18" t="s">
        <v>57</v>
      </c>
      <c r="G189" s="19">
        <v>1593</v>
      </c>
      <c r="H189" s="19"/>
      <c r="I189" s="19">
        <f>ROUND(ROUND(H189,2)*ROUND(G189,2),2)</f>
        <v>0</v>
      </c>
      <c r="O189">
        <f>(I189*21)/100</f>
        <v>0</v>
      </c>
      <c r="P189" t="s">
        <v>16</v>
      </c>
    </row>
    <row r="190" spans="1:5" ht="12.75" customHeight="1">
      <c r="A190" s="20" t="s">
        <v>39</v>
      </c>
      <c r="E190" s="21" t="s">
        <v>36</v>
      </c>
    </row>
    <row r="191" spans="1:5" ht="12.75" customHeight="1">
      <c r="A191" s="22" t="s">
        <v>41</v>
      </c>
      <c r="E191" s="23" t="s">
        <v>243</v>
      </c>
    </row>
    <row r="192" spans="1:5" ht="51" customHeight="1">
      <c r="A192" t="s">
        <v>43</v>
      </c>
      <c r="E192" s="21" t="s">
        <v>239</v>
      </c>
    </row>
    <row r="193" spans="1:16" ht="12.75" customHeight="1">
      <c r="A193" s="12" t="s">
        <v>34</v>
      </c>
      <c r="B193" s="16" t="s">
        <v>244</v>
      </c>
      <c r="C193" s="16" t="s">
        <v>245</v>
      </c>
      <c r="D193" s="12" t="s">
        <v>36</v>
      </c>
      <c r="E193" s="17" t="s">
        <v>246</v>
      </c>
      <c r="F193" s="18" t="s">
        <v>57</v>
      </c>
      <c r="G193" s="19">
        <v>1593</v>
      </c>
      <c r="H193" s="19"/>
      <c r="I193" s="19">
        <f>ROUND(ROUND(H193,2)*ROUND(G193,2),2)</f>
        <v>0</v>
      </c>
      <c r="O193">
        <f>(I193*21)/100</f>
        <v>0</v>
      </c>
      <c r="P193" t="s">
        <v>16</v>
      </c>
    </row>
    <row r="194" spans="1:5" ht="12.75" customHeight="1">
      <c r="A194" s="20" t="s">
        <v>39</v>
      </c>
      <c r="E194" s="21" t="s">
        <v>36</v>
      </c>
    </row>
    <row r="195" spans="1:5" ht="12.75" customHeight="1">
      <c r="A195" s="22" t="s">
        <v>41</v>
      </c>
      <c r="E195" s="23" t="s">
        <v>243</v>
      </c>
    </row>
    <row r="196" spans="1:5" ht="89.25" customHeight="1">
      <c r="A196" t="s">
        <v>43</v>
      </c>
      <c r="E196" s="21" t="s">
        <v>247</v>
      </c>
    </row>
    <row r="197" spans="1:16" ht="12.75" customHeight="1">
      <c r="A197" s="12" t="s">
        <v>34</v>
      </c>
      <c r="B197" s="16" t="s">
        <v>248</v>
      </c>
      <c r="C197" s="16" t="s">
        <v>433</v>
      </c>
      <c r="D197" s="12" t="s">
        <v>36</v>
      </c>
      <c r="E197" s="17" t="s">
        <v>434</v>
      </c>
      <c r="F197" s="18" t="s">
        <v>57</v>
      </c>
      <c r="G197" s="19">
        <v>140</v>
      </c>
      <c r="H197" s="19"/>
      <c r="I197" s="19">
        <f>ROUND(ROUND(H197,2)*ROUND(G197,2),2)</f>
        <v>0</v>
      </c>
      <c r="O197">
        <f>(I197*21)/100</f>
        <v>0</v>
      </c>
      <c r="P197" t="s">
        <v>16</v>
      </c>
    </row>
    <row r="198" spans="1:5" ht="12.75" customHeight="1">
      <c r="A198" s="20" t="s">
        <v>39</v>
      </c>
      <c r="E198" s="21" t="s">
        <v>229</v>
      </c>
    </row>
    <row r="199" spans="1:5" ht="12.75" customHeight="1">
      <c r="A199" s="22" t="s">
        <v>41</v>
      </c>
      <c r="E199" s="23" t="s">
        <v>203</v>
      </c>
    </row>
    <row r="200" spans="1:5" ht="89.25" customHeight="1">
      <c r="A200" t="s">
        <v>43</v>
      </c>
      <c r="E200" s="21" t="s">
        <v>249</v>
      </c>
    </row>
    <row r="201" spans="1:16" ht="12.75" customHeight="1">
      <c r="A201" s="12" t="s">
        <v>34</v>
      </c>
      <c r="B201" s="16" t="s">
        <v>250</v>
      </c>
      <c r="C201" s="16" t="s">
        <v>251</v>
      </c>
      <c r="D201" s="12" t="s">
        <v>36</v>
      </c>
      <c r="E201" s="17" t="s">
        <v>252</v>
      </c>
      <c r="F201" s="18" t="s">
        <v>57</v>
      </c>
      <c r="G201" s="19">
        <v>1593</v>
      </c>
      <c r="H201" s="19"/>
      <c r="I201" s="19">
        <f>ROUND(ROUND(H201,2)*ROUND(G201,2),2)</f>
        <v>0</v>
      </c>
      <c r="O201">
        <f>(I201*21)/100</f>
        <v>0</v>
      </c>
      <c r="P201" t="s">
        <v>16</v>
      </c>
    </row>
    <row r="202" spans="1:5" ht="12.75" customHeight="1">
      <c r="A202" s="20" t="s">
        <v>39</v>
      </c>
      <c r="E202" s="21" t="s">
        <v>36</v>
      </c>
    </row>
    <row r="203" spans="1:5" ht="12.75" customHeight="1">
      <c r="A203" s="22" t="s">
        <v>41</v>
      </c>
      <c r="E203" s="23" t="s">
        <v>243</v>
      </c>
    </row>
    <row r="204" spans="1:5" ht="89.25" customHeight="1">
      <c r="A204" t="s">
        <v>43</v>
      </c>
      <c r="E204" s="21" t="s">
        <v>247</v>
      </c>
    </row>
    <row r="205" spans="1:16" ht="12.75" customHeight="1">
      <c r="A205" s="12" t="s">
        <v>34</v>
      </c>
      <c r="B205" s="16" t="s">
        <v>253</v>
      </c>
      <c r="C205" s="16" t="s">
        <v>254</v>
      </c>
      <c r="D205" s="12" t="s">
        <v>36</v>
      </c>
      <c r="E205" s="17" t="s">
        <v>255</v>
      </c>
      <c r="F205" s="18" t="s">
        <v>57</v>
      </c>
      <c r="G205" s="19">
        <v>1733</v>
      </c>
      <c r="H205" s="19"/>
      <c r="I205" s="19">
        <f>ROUND(ROUND(H205,2)*ROUND(G205,2),2)</f>
        <v>0</v>
      </c>
      <c r="O205">
        <f>(I205*21)/100</f>
        <v>0</v>
      </c>
      <c r="P205" t="s">
        <v>16</v>
      </c>
    </row>
    <row r="206" spans="1:5" ht="12.75" customHeight="1">
      <c r="A206" s="20" t="s">
        <v>39</v>
      </c>
      <c r="E206" s="21" t="s">
        <v>36</v>
      </c>
    </row>
    <row r="207" spans="1:5" ht="12.75" customHeight="1">
      <c r="A207" s="22" t="s">
        <v>41</v>
      </c>
      <c r="E207" s="23" t="s">
        <v>225</v>
      </c>
    </row>
    <row r="208" spans="1:5" ht="89.25" customHeight="1">
      <c r="A208" t="s">
        <v>43</v>
      </c>
      <c r="E208" s="21" t="s">
        <v>249</v>
      </c>
    </row>
    <row r="209" spans="1:16" ht="12.75" customHeight="1">
      <c r="A209" s="12" t="s">
        <v>34</v>
      </c>
      <c r="B209" s="16" t="s">
        <v>256</v>
      </c>
      <c r="C209" s="16" t="s">
        <v>257</v>
      </c>
      <c r="D209" s="12" t="s">
        <v>36</v>
      </c>
      <c r="E209" s="17" t="s">
        <v>258</v>
      </c>
      <c r="F209" s="18" t="s">
        <v>57</v>
      </c>
      <c r="G209" s="19">
        <v>140</v>
      </c>
      <c r="H209" s="19"/>
      <c r="I209" s="19">
        <f>ROUND(ROUND(H209,2)*ROUND(G209,2),2)</f>
        <v>0</v>
      </c>
      <c r="O209">
        <f>(I209*21)/100</f>
        <v>0</v>
      </c>
      <c r="P209" t="s">
        <v>16</v>
      </c>
    </row>
    <row r="210" spans="1:5" ht="12.75" customHeight="1">
      <c r="A210" s="20" t="s">
        <v>39</v>
      </c>
      <c r="E210" s="21" t="s">
        <v>36</v>
      </c>
    </row>
    <row r="211" spans="1:5" ht="12.75" customHeight="1">
      <c r="A211" s="22" t="s">
        <v>41</v>
      </c>
      <c r="E211" s="23" t="s">
        <v>203</v>
      </c>
    </row>
    <row r="212" spans="1:5" ht="89.25" customHeight="1">
      <c r="A212" t="s">
        <v>43</v>
      </c>
      <c r="E212" s="21" t="s">
        <v>249</v>
      </c>
    </row>
    <row r="213" spans="1:16" ht="12.75" customHeight="1">
      <c r="A213" s="12" t="s">
        <v>34</v>
      </c>
      <c r="B213" s="16" t="s">
        <v>259</v>
      </c>
      <c r="C213" s="16" t="s">
        <v>260</v>
      </c>
      <c r="D213" s="12" t="s">
        <v>36</v>
      </c>
      <c r="E213" s="17" t="s">
        <v>261</v>
      </c>
      <c r="F213" s="18" t="s">
        <v>57</v>
      </c>
      <c r="G213" s="19">
        <v>140</v>
      </c>
      <c r="H213" s="19"/>
      <c r="I213" s="19">
        <f>ROUND(ROUND(H213,2)*ROUND(G213,2),2)</f>
        <v>0</v>
      </c>
      <c r="O213">
        <f>(I213*21)/100</f>
        <v>0</v>
      </c>
      <c r="P213" t="s">
        <v>16</v>
      </c>
    </row>
    <row r="214" spans="1:5" ht="12.75" customHeight="1">
      <c r="A214" s="20" t="s">
        <v>39</v>
      </c>
      <c r="E214" s="21" t="s">
        <v>36</v>
      </c>
    </row>
    <row r="215" spans="1:5" ht="12.75" customHeight="1">
      <c r="A215" s="22" t="s">
        <v>41</v>
      </c>
      <c r="E215" s="23" t="s">
        <v>203</v>
      </c>
    </row>
    <row r="216" spans="1:5" ht="89.25" customHeight="1">
      <c r="A216" t="s">
        <v>43</v>
      </c>
      <c r="E216" s="21" t="s">
        <v>249</v>
      </c>
    </row>
    <row r="217" spans="1:16" ht="12.75" customHeight="1">
      <c r="A217" s="12" t="s">
        <v>34</v>
      </c>
      <c r="B217" s="16" t="s">
        <v>262</v>
      </c>
      <c r="C217" s="16" t="s">
        <v>263</v>
      </c>
      <c r="D217" s="12" t="s">
        <v>36</v>
      </c>
      <c r="E217" s="17" t="s">
        <v>264</v>
      </c>
      <c r="F217" s="18" t="s">
        <v>57</v>
      </c>
      <c r="G217" s="19">
        <v>1998</v>
      </c>
      <c r="H217" s="19"/>
      <c r="I217" s="19">
        <f>ROUND(ROUND(H217,2)*ROUND(G217,2),2)</f>
        <v>0</v>
      </c>
      <c r="O217">
        <f>(I217*21)/100</f>
        <v>0</v>
      </c>
      <c r="P217" t="s">
        <v>16</v>
      </c>
    </row>
    <row r="218" spans="1:5" ht="25.5" customHeight="1">
      <c r="A218" s="20" t="s">
        <v>39</v>
      </c>
      <c r="E218" s="21" t="s">
        <v>265</v>
      </c>
    </row>
    <row r="219" spans="1:5" ht="12.75" customHeight="1">
      <c r="A219" s="22" t="s">
        <v>41</v>
      </c>
      <c r="E219" s="23" t="s">
        <v>266</v>
      </c>
    </row>
    <row r="220" spans="1:5" ht="89.25" customHeight="1">
      <c r="A220" t="s">
        <v>43</v>
      </c>
      <c r="E220" s="21" t="s">
        <v>267</v>
      </c>
    </row>
    <row r="221" spans="1:16" ht="12.75" customHeight="1">
      <c r="A221" s="12" t="s">
        <v>34</v>
      </c>
      <c r="B221" s="16" t="s">
        <v>268</v>
      </c>
      <c r="C221" s="16" t="s">
        <v>269</v>
      </c>
      <c r="D221" s="12" t="s">
        <v>36</v>
      </c>
      <c r="E221" s="17" t="s">
        <v>270</v>
      </c>
      <c r="F221" s="18" t="s">
        <v>57</v>
      </c>
      <c r="G221" s="19">
        <v>2512</v>
      </c>
      <c r="H221" s="19"/>
      <c r="I221" s="19">
        <f>ROUND(ROUND(H221,2)*ROUND(G221,2),2)</f>
        <v>0</v>
      </c>
      <c r="O221">
        <f>(I221*21)/100</f>
        <v>0</v>
      </c>
      <c r="P221" t="s">
        <v>16</v>
      </c>
    </row>
    <row r="222" spans="1:5" ht="51" customHeight="1">
      <c r="A222" s="20" t="s">
        <v>39</v>
      </c>
      <c r="E222" s="21" t="s">
        <v>271</v>
      </c>
    </row>
    <row r="223" spans="1:5" ht="12.75" customHeight="1">
      <c r="A223" s="22" t="s">
        <v>41</v>
      </c>
      <c r="E223" s="23" t="s">
        <v>272</v>
      </c>
    </row>
    <row r="224" spans="1:5" ht="89.25" customHeight="1">
      <c r="A224" t="s">
        <v>43</v>
      </c>
      <c r="E224" s="21" t="s">
        <v>273</v>
      </c>
    </row>
    <row r="225" spans="1:16" ht="12.75" customHeight="1">
      <c r="A225" s="12" t="s">
        <v>34</v>
      </c>
      <c r="B225" s="16" t="s">
        <v>274</v>
      </c>
      <c r="C225" s="16" t="s">
        <v>275</v>
      </c>
      <c r="D225" s="12" t="s">
        <v>36</v>
      </c>
      <c r="E225" s="17" t="s">
        <v>270</v>
      </c>
      <c r="F225" s="18" t="s">
        <v>57</v>
      </c>
      <c r="G225" s="19">
        <v>130</v>
      </c>
      <c r="H225" s="19"/>
      <c r="I225" s="19">
        <f>ROUND(ROUND(H225,2)*ROUND(G225,2),2)</f>
        <v>0</v>
      </c>
      <c r="O225">
        <f>(I225*21)/100</f>
        <v>0</v>
      </c>
      <c r="P225" t="s">
        <v>16</v>
      </c>
    </row>
    <row r="226" spans="1:5" ht="25.5" customHeight="1">
      <c r="A226" s="20" t="s">
        <v>39</v>
      </c>
      <c r="E226" s="21" t="s">
        <v>276</v>
      </c>
    </row>
    <row r="227" spans="1:5" ht="12.75" customHeight="1">
      <c r="A227" s="22" t="s">
        <v>41</v>
      </c>
      <c r="E227" s="23" t="s">
        <v>277</v>
      </c>
    </row>
    <row r="228" spans="1:5" ht="89.25" customHeight="1">
      <c r="A228" t="s">
        <v>43</v>
      </c>
      <c r="E228" s="21" t="s">
        <v>273</v>
      </c>
    </row>
    <row r="229" spans="1:16" ht="12.75" customHeight="1">
      <c r="A229" s="12" t="s">
        <v>34</v>
      </c>
      <c r="B229" s="16" t="s">
        <v>278</v>
      </c>
      <c r="C229" s="16" t="s">
        <v>279</v>
      </c>
      <c r="D229" s="12" t="s">
        <v>36</v>
      </c>
      <c r="E229" s="17" t="s">
        <v>280</v>
      </c>
      <c r="F229" s="18" t="s">
        <v>57</v>
      </c>
      <c r="G229" s="19">
        <v>24</v>
      </c>
      <c r="H229" s="19"/>
      <c r="I229" s="19">
        <f>ROUND(ROUND(H229,2)*ROUND(G229,2),2)</f>
        <v>0</v>
      </c>
      <c r="O229">
        <f>(I229*21)/100</f>
        <v>0</v>
      </c>
      <c r="P229" t="s">
        <v>16</v>
      </c>
    </row>
    <row r="230" spans="1:5" ht="25.5" customHeight="1">
      <c r="A230" s="20" t="s">
        <v>39</v>
      </c>
      <c r="E230" s="21" t="s">
        <v>281</v>
      </c>
    </row>
    <row r="231" spans="1:5" ht="12.75" customHeight="1">
      <c r="A231" s="22" t="s">
        <v>41</v>
      </c>
      <c r="E231" s="23" t="s">
        <v>282</v>
      </c>
    </row>
    <row r="232" spans="1:5" ht="89.25" customHeight="1">
      <c r="A232" t="s">
        <v>43</v>
      </c>
      <c r="E232" s="21" t="s">
        <v>273</v>
      </c>
    </row>
    <row r="233" spans="1:16" ht="12.75" customHeight="1">
      <c r="A233" s="12" t="s">
        <v>34</v>
      </c>
      <c r="B233" s="16" t="s">
        <v>283</v>
      </c>
      <c r="C233" s="16" t="s">
        <v>284</v>
      </c>
      <c r="D233" s="12" t="s">
        <v>36</v>
      </c>
      <c r="E233" s="17" t="s">
        <v>280</v>
      </c>
      <c r="F233" s="18" t="s">
        <v>57</v>
      </c>
      <c r="G233" s="19">
        <v>230</v>
      </c>
      <c r="H233" s="19"/>
      <c r="I233" s="19">
        <f>ROUND(ROUND(H233,2)*ROUND(G233,2),2)</f>
        <v>0</v>
      </c>
      <c r="O233">
        <f>(I233*21)/100</f>
        <v>0</v>
      </c>
      <c r="P233" t="s">
        <v>16</v>
      </c>
    </row>
    <row r="234" spans="1:5" ht="38.25" customHeight="1">
      <c r="A234" s="20" t="s">
        <v>39</v>
      </c>
      <c r="E234" s="21" t="s">
        <v>285</v>
      </c>
    </row>
    <row r="235" spans="1:5" ht="12.75" customHeight="1">
      <c r="A235" s="22" t="s">
        <v>41</v>
      </c>
      <c r="E235" s="23" t="s">
        <v>286</v>
      </c>
    </row>
    <row r="236" spans="1:5" ht="89.25" customHeight="1">
      <c r="A236" t="s">
        <v>43</v>
      </c>
      <c r="E236" s="21" t="s">
        <v>273</v>
      </c>
    </row>
    <row r="237" spans="1:16" ht="12.75" customHeight="1">
      <c r="A237" s="12" t="s">
        <v>34</v>
      </c>
      <c r="B237" s="16" t="s">
        <v>287</v>
      </c>
      <c r="C237" s="16" t="s">
        <v>288</v>
      </c>
      <c r="D237" s="12" t="s">
        <v>36</v>
      </c>
      <c r="E237" s="17" t="s">
        <v>280</v>
      </c>
      <c r="F237" s="18" t="s">
        <v>57</v>
      </c>
      <c r="G237" s="19">
        <v>80</v>
      </c>
      <c r="H237" s="19"/>
      <c r="I237" s="19">
        <f>ROUND(ROUND(H237,2)*ROUND(G237,2),2)</f>
        <v>0</v>
      </c>
      <c r="O237">
        <f>(I237*21)/100</f>
        <v>0</v>
      </c>
      <c r="P237" t="s">
        <v>16</v>
      </c>
    </row>
    <row r="238" spans="1:5" ht="25.5" customHeight="1">
      <c r="A238" s="20" t="s">
        <v>39</v>
      </c>
      <c r="E238" s="21" t="s">
        <v>289</v>
      </c>
    </row>
    <row r="239" spans="1:5" ht="12.75" customHeight="1">
      <c r="A239" s="22" t="s">
        <v>41</v>
      </c>
      <c r="E239" s="23" t="s">
        <v>290</v>
      </c>
    </row>
    <row r="240" spans="1:5" ht="89.25" customHeight="1">
      <c r="A240" t="s">
        <v>43</v>
      </c>
      <c r="E240" s="21" t="s">
        <v>273</v>
      </c>
    </row>
    <row r="241" spans="1:16" ht="12.75" customHeight="1">
      <c r="A241" s="12" t="s">
        <v>34</v>
      </c>
      <c r="B241" s="16" t="s">
        <v>291</v>
      </c>
      <c r="C241" s="16" t="s">
        <v>292</v>
      </c>
      <c r="D241" s="12" t="s">
        <v>36</v>
      </c>
      <c r="E241" s="17" t="s">
        <v>280</v>
      </c>
      <c r="F241" s="18" t="s">
        <v>57</v>
      </c>
      <c r="G241" s="19">
        <v>150</v>
      </c>
      <c r="H241" s="19"/>
      <c r="I241" s="19">
        <f>ROUND(ROUND(H241,2)*ROUND(G241,2),2)</f>
        <v>0</v>
      </c>
      <c r="O241">
        <f>(I241*21)/100</f>
        <v>0</v>
      </c>
      <c r="P241" t="s">
        <v>16</v>
      </c>
    </row>
    <row r="242" spans="1:5" ht="12.75" customHeight="1">
      <c r="A242" s="20" t="s">
        <v>39</v>
      </c>
      <c r="E242" s="21" t="s">
        <v>293</v>
      </c>
    </row>
    <row r="243" spans="1:5" ht="12.75" customHeight="1">
      <c r="A243" s="22" t="s">
        <v>41</v>
      </c>
      <c r="E243" s="23" t="s">
        <v>294</v>
      </c>
    </row>
    <row r="244" spans="1:5" ht="89.25" customHeight="1">
      <c r="A244" t="s">
        <v>43</v>
      </c>
      <c r="E244" s="21" t="s">
        <v>273</v>
      </c>
    </row>
    <row r="245" spans="1:16" ht="12.75" customHeight="1">
      <c r="A245" s="12" t="s">
        <v>34</v>
      </c>
      <c r="B245" s="16" t="s">
        <v>295</v>
      </c>
      <c r="C245" s="16" t="s">
        <v>296</v>
      </c>
      <c r="D245" s="12" t="s">
        <v>36</v>
      </c>
      <c r="E245" s="17" t="s">
        <v>280</v>
      </c>
      <c r="F245" s="18" t="s">
        <v>57</v>
      </c>
      <c r="G245" s="19">
        <v>21</v>
      </c>
      <c r="H245" s="19"/>
      <c r="I245" s="19">
        <f>ROUND(ROUND(H245,2)*ROUND(G245,2),2)</f>
        <v>0</v>
      </c>
      <c r="O245">
        <f>(I245*21)/100</f>
        <v>0</v>
      </c>
      <c r="P245" t="s">
        <v>16</v>
      </c>
    </row>
    <row r="246" spans="1:5" ht="25.5" customHeight="1">
      <c r="A246" s="20" t="s">
        <v>39</v>
      </c>
      <c r="E246" s="21" t="s">
        <v>297</v>
      </c>
    </row>
    <row r="247" spans="1:5" ht="12.75" customHeight="1">
      <c r="A247" s="22" t="s">
        <v>41</v>
      </c>
      <c r="E247" s="23" t="s">
        <v>298</v>
      </c>
    </row>
    <row r="248" spans="1:5" ht="89.25" customHeight="1">
      <c r="A248" t="s">
        <v>43</v>
      </c>
      <c r="E248" s="21" t="s">
        <v>273</v>
      </c>
    </row>
    <row r="249" spans="1:16" ht="12.75" customHeight="1">
      <c r="A249" s="12" t="s">
        <v>34</v>
      </c>
      <c r="B249" s="16" t="s">
        <v>299</v>
      </c>
      <c r="C249" s="16" t="s">
        <v>300</v>
      </c>
      <c r="D249" s="12" t="s">
        <v>36</v>
      </c>
      <c r="E249" s="17" t="s">
        <v>301</v>
      </c>
      <c r="F249" s="18" t="s">
        <v>57</v>
      </c>
      <c r="G249" s="19">
        <v>1204</v>
      </c>
      <c r="H249" s="19"/>
      <c r="I249" s="19">
        <f>ROUND(ROUND(H249,2)*ROUND(G249,2),2)</f>
        <v>0</v>
      </c>
      <c r="O249">
        <f>(I249*21)/100</f>
        <v>0</v>
      </c>
      <c r="P249" t="s">
        <v>16</v>
      </c>
    </row>
    <row r="250" spans="1:5" ht="38.25" customHeight="1">
      <c r="A250" s="20" t="s">
        <v>39</v>
      </c>
      <c r="E250" s="21" t="s">
        <v>302</v>
      </c>
    </row>
    <row r="251" spans="1:5" ht="12.75" customHeight="1">
      <c r="A251" s="22" t="s">
        <v>41</v>
      </c>
      <c r="E251" s="23" t="s">
        <v>303</v>
      </c>
    </row>
    <row r="252" spans="1:5" ht="51" customHeight="1">
      <c r="A252" t="s">
        <v>43</v>
      </c>
      <c r="E252" s="21" t="s">
        <v>304</v>
      </c>
    </row>
    <row r="253" spans="1:16" ht="12.75" customHeight="1">
      <c r="A253" s="12" t="s">
        <v>34</v>
      </c>
      <c r="B253" s="16" t="s">
        <v>305</v>
      </c>
      <c r="C253" s="16" t="s">
        <v>306</v>
      </c>
      <c r="D253" s="12" t="s">
        <v>36</v>
      </c>
      <c r="E253" s="17" t="s">
        <v>307</v>
      </c>
      <c r="F253" s="18" t="s">
        <v>109</v>
      </c>
      <c r="G253" s="19">
        <v>1100</v>
      </c>
      <c r="H253" s="19"/>
      <c r="I253" s="19">
        <f>ROUND(ROUND(H253,2)*ROUND(G253,2),2)</f>
        <v>0</v>
      </c>
      <c r="O253">
        <f>(I253*21)/100</f>
        <v>0</v>
      </c>
      <c r="P253" t="s">
        <v>16</v>
      </c>
    </row>
    <row r="254" spans="1:5" ht="25.5" customHeight="1">
      <c r="A254" s="20" t="s">
        <v>39</v>
      </c>
      <c r="E254" s="21" t="s">
        <v>308</v>
      </c>
    </row>
    <row r="255" spans="1:5" ht="12.75" customHeight="1">
      <c r="A255" s="22" t="s">
        <v>41</v>
      </c>
      <c r="E255" s="23" t="s">
        <v>309</v>
      </c>
    </row>
    <row r="256" spans="1:5" ht="38.25" customHeight="1">
      <c r="A256" t="s">
        <v>43</v>
      </c>
      <c r="E256" s="21" t="s">
        <v>310</v>
      </c>
    </row>
    <row r="257" spans="1:9" ht="12.75" customHeight="1">
      <c r="A257" s="5" t="s">
        <v>32</v>
      </c>
      <c r="B257" s="5"/>
      <c r="C257" s="24" t="s">
        <v>80</v>
      </c>
      <c r="D257" s="5"/>
      <c r="E257" s="14" t="s">
        <v>311</v>
      </c>
      <c r="F257" s="5"/>
      <c r="G257" s="5"/>
      <c r="H257" s="5"/>
      <c r="I257" s="25">
        <f>0+I258+I262+I266+I270+I274+I278+I282</f>
        <v>0</v>
      </c>
    </row>
    <row r="258" spans="1:16" ht="12.75" customHeight="1">
      <c r="A258" s="12" t="s">
        <v>34</v>
      </c>
      <c r="B258" s="16" t="s">
        <v>161</v>
      </c>
      <c r="C258" s="16" t="s">
        <v>312</v>
      </c>
      <c r="D258" s="12" t="s">
        <v>36</v>
      </c>
      <c r="E258" s="17" t="s">
        <v>313</v>
      </c>
      <c r="F258" s="18" t="s">
        <v>109</v>
      </c>
      <c r="G258" s="19">
        <v>180.66</v>
      </c>
      <c r="H258" s="19"/>
      <c r="I258" s="19">
        <f>ROUND(ROUND(H258,2)*ROUND(G258,2),2)</f>
        <v>0</v>
      </c>
      <c r="O258">
        <f>(I258*21)/100</f>
        <v>0</v>
      </c>
      <c r="P258" t="s">
        <v>16</v>
      </c>
    </row>
    <row r="259" spans="1:5" ht="12.75" customHeight="1">
      <c r="A259" s="20" t="s">
        <v>39</v>
      </c>
      <c r="E259" s="21" t="s">
        <v>314</v>
      </c>
    </row>
    <row r="260" spans="1:5" ht="12.75" customHeight="1">
      <c r="A260" s="22" t="s">
        <v>41</v>
      </c>
      <c r="E260" s="23" t="s">
        <v>36</v>
      </c>
    </row>
    <row r="261" spans="1:5" ht="165.75" customHeight="1">
      <c r="A261" t="s">
        <v>43</v>
      </c>
      <c r="E261" s="21" t="s">
        <v>315</v>
      </c>
    </row>
    <row r="262" spans="1:16" ht="12.75" customHeight="1">
      <c r="A262" s="12" t="s">
        <v>34</v>
      </c>
      <c r="B262" s="16" t="s">
        <v>165</v>
      </c>
      <c r="C262" s="16" t="s">
        <v>316</v>
      </c>
      <c r="D262" s="12" t="s">
        <v>36</v>
      </c>
      <c r="E262" s="17" t="s">
        <v>317</v>
      </c>
      <c r="F262" s="18" t="s">
        <v>318</v>
      </c>
      <c r="G262" s="19">
        <v>27</v>
      </c>
      <c r="H262" s="19"/>
      <c r="I262" s="19">
        <f>ROUND(ROUND(H262,2)*ROUND(G262,2),2)</f>
        <v>0</v>
      </c>
      <c r="O262">
        <f>(I262*21)/100</f>
        <v>0</v>
      </c>
      <c r="P262" t="s">
        <v>16</v>
      </c>
    </row>
    <row r="263" spans="1:5" ht="12.75" customHeight="1">
      <c r="A263" s="20" t="s">
        <v>39</v>
      </c>
      <c r="E263" s="21" t="s">
        <v>319</v>
      </c>
    </row>
    <row r="264" spans="1:5" ht="12.75" customHeight="1">
      <c r="A264" s="22" t="s">
        <v>41</v>
      </c>
      <c r="E264" s="23" t="s">
        <v>36</v>
      </c>
    </row>
    <row r="265" spans="1:5" ht="63.75" customHeight="1">
      <c r="A265" t="s">
        <v>43</v>
      </c>
      <c r="E265" s="21" t="s">
        <v>320</v>
      </c>
    </row>
    <row r="266" spans="1:16" ht="12.75" customHeight="1">
      <c r="A266" s="12" t="s">
        <v>34</v>
      </c>
      <c r="B266" s="16" t="s">
        <v>170</v>
      </c>
      <c r="C266" s="16" t="s">
        <v>321</v>
      </c>
      <c r="D266" s="12" t="s">
        <v>36</v>
      </c>
      <c r="E266" s="17" t="s">
        <v>322</v>
      </c>
      <c r="F266" s="18" t="s">
        <v>318</v>
      </c>
      <c r="G266" s="19">
        <v>4</v>
      </c>
      <c r="H266" s="19"/>
      <c r="I266" s="19">
        <f>ROUND(ROUND(H266,2)*ROUND(G266,2),2)</f>
        <v>0</v>
      </c>
      <c r="O266">
        <f>(I266*21)/100</f>
        <v>0</v>
      </c>
      <c r="P266" t="s">
        <v>16</v>
      </c>
    </row>
    <row r="267" spans="1:5" ht="12.75" customHeight="1">
      <c r="A267" s="20" t="s">
        <v>39</v>
      </c>
      <c r="E267" s="21" t="s">
        <v>323</v>
      </c>
    </row>
    <row r="268" spans="1:5" ht="12.75" customHeight="1">
      <c r="A268" s="22" t="s">
        <v>41</v>
      </c>
      <c r="E268" s="23" t="s">
        <v>36</v>
      </c>
    </row>
    <row r="269" spans="1:5" ht="25.5" customHeight="1">
      <c r="A269" t="s">
        <v>43</v>
      </c>
      <c r="E269" s="21" t="s">
        <v>324</v>
      </c>
    </row>
    <row r="270" spans="1:16" ht="12.75" customHeight="1">
      <c r="A270" s="12" t="s">
        <v>34</v>
      </c>
      <c r="B270" s="16" t="s">
        <v>325</v>
      </c>
      <c r="C270" s="16" t="s">
        <v>326</v>
      </c>
      <c r="D270" s="12" t="s">
        <v>36</v>
      </c>
      <c r="E270" s="17" t="s">
        <v>327</v>
      </c>
      <c r="F270" s="18" t="s">
        <v>318</v>
      </c>
      <c r="G270" s="19">
        <v>55</v>
      </c>
      <c r="H270" s="19"/>
      <c r="I270" s="19">
        <f>ROUND(ROUND(H270,2)*ROUND(G270,2),2)</f>
        <v>0</v>
      </c>
      <c r="O270">
        <f>(I270*21)/100</f>
        <v>0</v>
      </c>
      <c r="P270" t="s">
        <v>16</v>
      </c>
    </row>
    <row r="271" spans="1:5" ht="12.75" customHeight="1">
      <c r="A271" s="20" t="s">
        <v>39</v>
      </c>
      <c r="E271" s="21" t="s">
        <v>328</v>
      </c>
    </row>
    <row r="272" spans="1:5" ht="12.75" customHeight="1">
      <c r="A272" s="22" t="s">
        <v>41</v>
      </c>
      <c r="E272" s="23" t="s">
        <v>329</v>
      </c>
    </row>
    <row r="273" spans="1:5" ht="12.75" customHeight="1">
      <c r="A273" t="s">
        <v>43</v>
      </c>
      <c r="E273" s="21" t="s">
        <v>330</v>
      </c>
    </row>
    <row r="274" spans="1:16" ht="12.75" customHeight="1">
      <c r="A274" s="12" t="s">
        <v>34</v>
      </c>
      <c r="B274" s="16" t="s">
        <v>176</v>
      </c>
      <c r="C274" s="16" t="s">
        <v>331</v>
      </c>
      <c r="D274" s="12" t="s">
        <v>36</v>
      </c>
      <c r="E274" s="17" t="s">
        <v>332</v>
      </c>
      <c r="F274" s="18" t="s">
        <v>109</v>
      </c>
      <c r="G274" s="19">
        <v>181.04</v>
      </c>
      <c r="H274" s="19"/>
      <c r="I274" s="19">
        <f>ROUND(ROUND(H274,2)*ROUND(G274,2),2)</f>
        <v>0</v>
      </c>
      <c r="O274">
        <f>(I274*21)/100</f>
        <v>0</v>
      </c>
      <c r="P274" t="s">
        <v>16</v>
      </c>
    </row>
    <row r="275" spans="1:5" ht="12.75" customHeight="1">
      <c r="A275" s="20" t="s">
        <v>39</v>
      </c>
      <c r="E275" s="21" t="s">
        <v>36</v>
      </c>
    </row>
    <row r="276" spans="1:5" ht="12.75" customHeight="1">
      <c r="A276" s="22" t="s">
        <v>41</v>
      </c>
      <c r="E276" s="23" t="s">
        <v>36</v>
      </c>
    </row>
    <row r="277" spans="1:5" ht="12.75" customHeight="1">
      <c r="A277" t="s">
        <v>43</v>
      </c>
      <c r="E277" s="21" t="s">
        <v>333</v>
      </c>
    </row>
    <row r="278" spans="1:16" ht="12.75" customHeight="1">
      <c r="A278" s="12" t="s">
        <v>34</v>
      </c>
      <c r="B278" s="16" t="s">
        <v>334</v>
      </c>
      <c r="C278" s="16" t="s">
        <v>335</v>
      </c>
      <c r="D278" s="12" t="s">
        <v>36</v>
      </c>
      <c r="E278" s="17" t="s">
        <v>336</v>
      </c>
      <c r="F278" s="18" t="s">
        <v>109</v>
      </c>
      <c r="G278" s="19">
        <v>181.04</v>
      </c>
      <c r="H278" s="19"/>
      <c r="I278" s="19">
        <f>ROUND(ROUND(H278,2)*ROUND(G278,2),2)</f>
        <v>0</v>
      </c>
      <c r="O278">
        <f>(I278*21)/100</f>
        <v>0</v>
      </c>
      <c r="P278" t="s">
        <v>16</v>
      </c>
    </row>
    <row r="279" spans="1:5" ht="12.75" customHeight="1">
      <c r="A279" s="20" t="s">
        <v>39</v>
      </c>
      <c r="E279" s="21" t="s">
        <v>36</v>
      </c>
    </row>
    <row r="280" spans="1:5" ht="12.75" customHeight="1">
      <c r="A280" s="22" t="s">
        <v>41</v>
      </c>
      <c r="E280" s="23" t="s">
        <v>36</v>
      </c>
    </row>
    <row r="281" spans="1:5" ht="12.75" customHeight="1">
      <c r="A281" t="s">
        <v>43</v>
      </c>
      <c r="E281" s="21" t="s">
        <v>337</v>
      </c>
    </row>
    <row r="282" spans="1:16" ht="12.75" customHeight="1">
      <c r="A282" s="12" t="s">
        <v>34</v>
      </c>
      <c r="B282" s="16" t="s">
        <v>338</v>
      </c>
      <c r="C282" s="16" t="s">
        <v>339</v>
      </c>
      <c r="D282" s="12" t="s">
        <v>36</v>
      </c>
      <c r="E282" s="17" t="s">
        <v>340</v>
      </c>
      <c r="F282" s="18" t="s">
        <v>318</v>
      </c>
      <c r="G282" s="19">
        <v>31</v>
      </c>
      <c r="H282" s="19"/>
      <c r="I282" s="19">
        <f>ROUND(ROUND(H282,2)*ROUND(G282,2),2)</f>
        <v>0</v>
      </c>
      <c r="O282">
        <f>(I282*21)/100</f>
        <v>0</v>
      </c>
      <c r="P282" t="s">
        <v>16</v>
      </c>
    </row>
    <row r="283" spans="1:5" ht="12.75" customHeight="1">
      <c r="A283" s="20" t="s">
        <v>39</v>
      </c>
      <c r="E283" s="21" t="s">
        <v>341</v>
      </c>
    </row>
    <row r="284" spans="1:5" ht="12.75" customHeight="1">
      <c r="A284" s="22" t="s">
        <v>41</v>
      </c>
      <c r="E284" s="23" t="s">
        <v>36</v>
      </c>
    </row>
    <row r="285" spans="1:5" ht="12.75" customHeight="1">
      <c r="A285" t="s">
        <v>43</v>
      </c>
      <c r="E285" s="21" t="s">
        <v>342</v>
      </c>
    </row>
    <row r="286" spans="1:9" ht="12.75" customHeight="1">
      <c r="A286" s="5" t="s">
        <v>32</v>
      </c>
      <c r="B286" s="5"/>
      <c r="C286" s="24" t="s">
        <v>29</v>
      </c>
      <c r="D286" s="5"/>
      <c r="E286" s="14" t="s">
        <v>343</v>
      </c>
      <c r="F286" s="5"/>
      <c r="G286" s="5"/>
      <c r="H286" s="5"/>
      <c r="I286" s="25">
        <f>0+I287+I291+I295+I299+I303+I307+I311+I315+I319+I323+I327+I331+I335+I339+I343+I347</f>
        <v>0</v>
      </c>
    </row>
    <row r="287" spans="1:16" ht="12.75" customHeight="1">
      <c r="A287" s="12" t="s">
        <v>34</v>
      </c>
      <c r="B287" s="16" t="s">
        <v>344</v>
      </c>
      <c r="C287" s="16" t="s">
        <v>345</v>
      </c>
      <c r="D287" s="12" t="s">
        <v>36</v>
      </c>
      <c r="E287" s="17" t="s">
        <v>346</v>
      </c>
      <c r="F287" s="18" t="s">
        <v>318</v>
      </c>
      <c r="G287" s="19">
        <v>34</v>
      </c>
      <c r="H287" s="19"/>
      <c r="I287" s="19">
        <f>ROUND(ROUND(H287,2)*ROUND(G287,2),2)</f>
        <v>0</v>
      </c>
      <c r="O287">
        <f>(I287*21)/100</f>
        <v>0</v>
      </c>
      <c r="P287" t="s">
        <v>16</v>
      </c>
    </row>
    <row r="288" spans="1:5" ht="12.75" customHeight="1">
      <c r="A288" s="20" t="s">
        <v>39</v>
      </c>
      <c r="E288" s="21" t="s">
        <v>347</v>
      </c>
    </row>
    <row r="289" spans="1:5" ht="12.75" customHeight="1">
      <c r="A289" s="22" t="s">
        <v>41</v>
      </c>
      <c r="E289" s="23" t="s">
        <v>348</v>
      </c>
    </row>
    <row r="290" spans="1:5" ht="38.25" customHeight="1">
      <c r="A290" t="s">
        <v>43</v>
      </c>
      <c r="E290" s="21" t="s">
        <v>349</v>
      </c>
    </row>
    <row r="291" spans="1:16" ht="12.75" customHeight="1">
      <c r="A291" s="12" t="s">
        <v>34</v>
      </c>
      <c r="B291" s="16" t="s">
        <v>350</v>
      </c>
      <c r="C291" s="16" t="s">
        <v>351</v>
      </c>
      <c r="D291" s="12" t="s">
        <v>36</v>
      </c>
      <c r="E291" s="17" t="s">
        <v>352</v>
      </c>
      <c r="F291" s="18" t="s">
        <v>318</v>
      </c>
      <c r="G291" s="19">
        <v>17</v>
      </c>
      <c r="H291" s="19"/>
      <c r="I291" s="19">
        <f>ROUND(ROUND(H291,2)*ROUND(G291,2),2)</f>
        <v>0</v>
      </c>
      <c r="O291">
        <f>(I291*21)/100</f>
        <v>0</v>
      </c>
      <c r="P291" t="s">
        <v>16</v>
      </c>
    </row>
    <row r="292" spans="1:5" ht="12.75" customHeight="1">
      <c r="A292" s="20" t="s">
        <v>39</v>
      </c>
      <c r="E292" s="21" t="s">
        <v>347</v>
      </c>
    </row>
    <row r="293" spans="1:5" ht="12.75" customHeight="1">
      <c r="A293" s="22" t="s">
        <v>41</v>
      </c>
      <c r="E293" s="23" t="s">
        <v>353</v>
      </c>
    </row>
    <row r="294" spans="1:5" ht="38.25" customHeight="1">
      <c r="A294" t="s">
        <v>43</v>
      </c>
      <c r="E294" s="21" t="s">
        <v>349</v>
      </c>
    </row>
    <row r="295" spans="1:16" ht="12.75" customHeight="1">
      <c r="A295" s="12" t="s">
        <v>34</v>
      </c>
      <c r="B295" s="16" t="s">
        <v>354</v>
      </c>
      <c r="C295" s="16" t="s">
        <v>355</v>
      </c>
      <c r="D295" s="12" t="s">
        <v>36</v>
      </c>
      <c r="E295" s="17" t="s">
        <v>356</v>
      </c>
      <c r="F295" s="18" t="s">
        <v>318</v>
      </c>
      <c r="G295" s="19">
        <v>50</v>
      </c>
      <c r="H295" s="19"/>
      <c r="I295" s="19">
        <f>ROUND(ROUND(H295,2)*ROUND(G295,2),2)</f>
        <v>0</v>
      </c>
      <c r="O295">
        <f>(I295*21)/100</f>
        <v>0</v>
      </c>
      <c r="P295" t="s">
        <v>16</v>
      </c>
    </row>
    <row r="296" spans="1:5" ht="25.5" customHeight="1">
      <c r="A296" s="20" t="s">
        <v>39</v>
      </c>
      <c r="E296" s="21" t="s">
        <v>357</v>
      </c>
    </row>
    <row r="297" spans="1:5" ht="12.75" customHeight="1">
      <c r="A297" s="22" t="s">
        <v>41</v>
      </c>
      <c r="E297" s="23" t="s">
        <v>358</v>
      </c>
    </row>
    <row r="298" spans="1:5" ht="12.75" customHeight="1">
      <c r="A298" t="s">
        <v>43</v>
      </c>
      <c r="E298" s="21" t="s">
        <v>359</v>
      </c>
    </row>
    <row r="299" spans="1:16" ht="12.75" customHeight="1">
      <c r="A299" s="12" t="s">
        <v>34</v>
      </c>
      <c r="B299" s="16" t="s">
        <v>360</v>
      </c>
      <c r="C299" s="16" t="s">
        <v>361</v>
      </c>
      <c r="D299" s="12" t="s">
        <v>36</v>
      </c>
      <c r="E299" s="17" t="s">
        <v>362</v>
      </c>
      <c r="F299" s="18" t="s">
        <v>318</v>
      </c>
      <c r="G299" s="19">
        <v>34</v>
      </c>
      <c r="H299" s="19"/>
      <c r="I299" s="19">
        <f>ROUND(ROUND(H299,2)*ROUND(G299,2),2)</f>
        <v>0</v>
      </c>
      <c r="O299">
        <f>(I299*21)/100</f>
        <v>0</v>
      </c>
      <c r="P299" t="s">
        <v>16</v>
      </c>
    </row>
    <row r="300" spans="1:5" ht="12.75" customHeight="1">
      <c r="A300" s="20" t="s">
        <v>39</v>
      </c>
      <c r="E300" s="21" t="s">
        <v>36</v>
      </c>
    </row>
    <row r="301" spans="1:5" ht="12.75" customHeight="1">
      <c r="A301" s="22" t="s">
        <v>41</v>
      </c>
      <c r="E301" s="23" t="s">
        <v>348</v>
      </c>
    </row>
    <row r="302" spans="1:5" ht="38.25" customHeight="1">
      <c r="A302" t="s">
        <v>43</v>
      </c>
      <c r="E302" s="21" t="s">
        <v>363</v>
      </c>
    </row>
    <row r="303" spans="1:16" ht="12.75" customHeight="1">
      <c r="A303" s="12" t="s">
        <v>34</v>
      </c>
      <c r="B303" s="16" t="s">
        <v>364</v>
      </c>
      <c r="C303" s="16" t="s">
        <v>365</v>
      </c>
      <c r="D303" s="12" t="s">
        <v>36</v>
      </c>
      <c r="E303" s="17" t="s">
        <v>366</v>
      </c>
      <c r="F303" s="18" t="s">
        <v>57</v>
      </c>
      <c r="G303" s="19">
        <v>106.75</v>
      </c>
      <c r="H303" s="19"/>
      <c r="I303" s="19">
        <f>ROUND(ROUND(H303,2)*ROUND(G303,2),2)</f>
        <v>0</v>
      </c>
      <c r="O303">
        <f>(I303*21)/100</f>
        <v>0</v>
      </c>
      <c r="P303" t="s">
        <v>16</v>
      </c>
    </row>
    <row r="304" spans="1:5" ht="25.5" customHeight="1">
      <c r="A304" s="20" t="s">
        <v>39</v>
      </c>
      <c r="E304" s="21" t="s">
        <v>367</v>
      </c>
    </row>
    <row r="305" spans="1:5" ht="102" customHeight="1">
      <c r="A305" s="22" t="s">
        <v>41</v>
      </c>
      <c r="E305" s="23" t="s">
        <v>368</v>
      </c>
    </row>
    <row r="306" spans="1:5" ht="38.25" customHeight="1">
      <c r="A306" t="s">
        <v>43</v>
      </c>
      <c r="E306" s="21" t="s">
        <v>369</v>
      </c>
    </row>
    <row r="307" spans="1:16" ht="12.75" customHeight="1">
      <c r="A307" s="12" t="s">
        <v>34</v>
      </c>
      <c r="B307" s="16" t="s">
        <v>370</v>
      </c>
      <c r="C307" s="16" t="s">
        <v>371</v>
      </c>
      <c r="D307" s="12" t="s">
        <v>36</v>
      </c>
      <c r="E307" s="17" t="s">
        <v>372</v>
      </c>
      <c r="F307" s="18" t="s">
        <v>318</v>
      </c>
      <c r="G307" s="19">
        <v>12</v>
      </c>
      <c r="H307" s="19"/>
      <c r="I307" s="19">
        <f>ROUND(ROUND(H307,2)*ROUND(G307,2),2)</f>
        <v>0</v>
      </c>
      <c r="O307">
        <f>(I307*21)/100</f>
        <v>0</v>
      </c>
      <c r="P307" t="s">
        <v>16</v>
      </c>
    </row>
    <row r="308" spans="1:5" ht="25.5" customHeight="1">
      <c r="A308" s="20" t="s">
        <v>39</v>
      </c>
      <c r="E308" s="21" t="s">
        <v>373</v>
      </c>
    </row>
    <row r="309" spans="1:5" ht="38.25" customHeight="1">
      <c r="A309" s="22" t="s">
        <v>41</v>
      </c>
      <c r="E309" s="23" t="s">
        <v>374</v>
      </c>
    </row>
    <row r="310" spans="1:5" ht="38.25" customHeight="1">
      <c r="A310" t="s">
        <v>43</v>
      </c>
      <c r="E310" s="21" t="s">
        <v>375</v>
      </c>
    </row>
    <row r="311" spans="1:16" ht="12.75" customHeight="1">
      <c r="A311" s="12" t="s">
        <v>34</v>
      </c>
      <c r="B311" s="16" t="s">
        <v>376</v>
      </c>
      <c r="C311" s="16" t="s">
        <v>377</v>
      </c>
      <c r="D311" s="12" t="s">
        <v>36</v>
      </c>
      <c r="E311" s="17" t="s">
        <v>378</v>
      </c>
      <c r="F311" s="18" t="s">
        <v>318</v>
      </c>
      <c r="G311" s="19">
        <v>36</v>
      </c>
      <c r="H311" s="19"/>
      <c r="I311" s="19">
        <f>ROUND(ROUND(H311,2)*ROUND(G311,2),2)</f>
        <v>0</v>
      </c>
      <c r="O311">
        <f>(I311*21)/100</f>
        <v>0</v>
      </c>
      <c r="P311" t="s">
        <v>16</v>
      </c>
    </row>
    <row r="312" spans="1:5" ht="25.5" customHeight="1">
      <c r="A312" s="20" t="s">
        <v>39</v>
      </c>
      <c r="E312" s="21" t="s">
        <v>379</v>
      </c>
    </row>
    <row r="313" spans="1:5" ht="38.25" customHeight="1">
      <c r="A313" s="22" t="s">
        <v>41</v>
      </c>
      <c r="E313" s="23" t="s">
        <v>380</v>
      </c>
    </row>
    <row r="314" spans="1:5" ht="38.25" customHeight="1">
      <c r="A314" t="s">
        <v>43</v>
      </c>
      <c r="E314" s="21" t="s">
        <v>381</v>
      </c>
    </row>
    <row r="315" spans="1:16" ht="12.75" customHeight="1">
      <c r="A315" s="12" t="s">
        <v>34</v>
      </c>
      <c r="B315" s="16" t="s">
        <v>382</v>
      </c>
      <c r="C315" s="16" t="s">
        <v>383</v>
      </c>
      <c r="D315" s="12" t="s">
        <v>36</v>
      </c>
      <c r="E315" s="17" t="s">
        <v>384</v>
      </c>
      <c r="F315" s="18" t="s">
        <v>318</v>
      </c>
      <c r="G315" s="19">
        <v>47</v>
      </c>
      <c r="H315" s="19"/>
      <c r="I315" s="19">
        <f>ROUND(ROUND(H315,2)*ROUND(G315,2),2)</f>
        <v>0</v>
      </c>
      <c r="O315">
        <f>(I315*21)/100</f>
        <v>0</v>
      </c>
      <c r="P315" t="s">
        <v>16</v>
      </c>
    </row>
    <row r="316" spans="1:5" ht="12.75" customHeight="1">
      <c r="A316" s="20" t="s">
        <v>39</v>
      </c>
      <c r="E316" s="21" t="s">
        <v>385</v>
      </c>
    </row>
    <row r="317" spans="1:5" ht="12.75" customHeight="1">
      <c r="A317" s="22" t="s">
        <v>41</v>
      </c>
      <c r="E317" s="23" t="s">
        <v>386</v>
      </c>
    </row>
    <row r="318" spans="1:5" ht="12.75" customHeight="1">
      <c r="A318" t="s">
        <v>43</v>
      </c>
      <c r="E318" s="21" t="s">
        <v>387</v>
      </c>
    </row>
    <row r="319" spans="1:16" ht="12.75" customHeight="1">
      <c r="A319" s="12" t="s">
        <v>34</v>
      </c>
      <c r="B319" s="16" t="s">
        <v>388</v>
      </c>
      <c r="C319" s="16" t="s">
        <v>389</v>
      </c>
      <c r="D319" s="12" t="s">
        <v>36</v>
      </c>
      <c r="E319" s="17" t="s">
        <v>390</v>
      </c>
      <c r="F319" s="18" t="s">
        <v>318</v>
      </c>
      <c r="G319" s="19">
        <v>4</v>
      </c>
      <c r="H319" s="19"/>
      <c r="I319" s="19">
        <f>ROUND(ROUND(H319,2)*ROUND(G319,2),2)</f>
        <v>0</v>
      </c>
      <c r="O319">
        <f>(I319*21)/100</f>
        <v>0</v>
      </c>
      <c r="P319" t="s">
        <v>16</v>
      </c>
    </row>
    <row r="320" spans="1:5" ht="12.75" customHeight="1">
      <c r="A320" s="20" t="s">
        <v>39</v>
      </c>
      <c r="E320" s="21" t="s">
        <v>391</v>
      </c>
    </row>
    <row r="321" spans="1:5" ht="12.75" customHeight="1">
      <c r="A321" s="22" t="s">
        <v>41</v>
      </c>
      <c r="E321" s="23" t="s">
        <v>392</v>
      </c>
    </row>
    <row r="322" spans="1:5" ht="12.75" customHeight="1">
      <c r="A322" t="s">
        <v>43</v>
      </c>
      <c r="E322" s="21" t="s">
        <v>393</v>
      </c>
    </row>
    <row r="323" spans="1:16" ht="12.75" customHeight="1">
      <c r="A323" s="12" t="s">
        <v>34</v>
      </c>
      <c r="B323" s="16" t="s">
        <v>394</v>
      </c>
      <c r="C323" s="16" t="s">
        <v>395</v>
      </c>
      <c r="D323" s="12" t="s">
        <v>36</v>
      </c>
      <c r="E323" s="17" t="s">
        <v>396</v>
      </c>
      <c r="F323" s="18" t="s">
        <v>109</v>
      </c>
      <c r="G323" s="19">
        <v>280</v>
      </c>
      <c r="H323" s="19"/>
      <c r="I323" s="19">
        <f>ROUND(ROUND(H323,2)*ROUND(G323,2),2)</f>
        <v>0</v>
      </c>
      <c r="O323">
        <f>(I323*21)/100</f>
        <v>0</v>
      </c>
      <c r="P323" t="s">
        <v>16</v>
      </c>
    </row>
    <row r="324" spans="1:5" ht="25.5" customHeight="1">
      <c r="A324" s="20" t="s">
        <v>39</v>
      </c>
      <c r="E324" s="21" t="s">
        <v>397</v>
      </c>
    </row>
    <row r="325" spans="1:5" ht="12.75" customHeight="1">
      <c r="A325" s="22" t="s">
        <v>41</v>
      </c>
      <c r="E325" s="23" t="s">
        <v>398</v>
      </c>
    </row>
    <row r="326" spans="1:5" ht="25.5" customHeight="1">
      <c r="A326" t="s">
        <v>43</v>
      </c>
      <c r="E326" s="21" t="s">
        <v>399</v>
      </c>
    </row>
    <row r="327" spans="1:16" ht="12.75" customHeight="1">
      <c r="A327" s="12" t="s">
        <v>34</v>
      </c>
      <c r="B327" s="16" t="s">
        <v>400</v>
      </c>
      <c r="C327" s="16" t="s">
        <v>401</v>
      </c>
      <c r="D327" s="12" t="s">
        <v>36</v>
      </c>
      <c r="E327" s="17" t="s">
        <v>402</v>
      </c>
      <c r="F327" s="18" t="s">
        <v>109</v>
      </c>
      <c r="G327" s="19">
        <v>400</v>
      </c>
      <c r="H327" s="19"/>
      <c r="I327" s="19">
        <f>ROUND(ROUND(H327,2)*ROUND(G327,2),2)</f>
        <v>0</v>
      </c>
      <c r="O327">
        <f>(I327*21)/100</f>
        <v>0</v>
      </c>
      <c r="P327" t="s">
        <v>16</v>
      </c>
    </row>
    <row r="328" spans="1:5" ht="12.75" customHeight="1">
      <c r="A328" s="20" t="s">
        <v>39</v>
      </c>
      <c r="E328" s="21" t="s">
        <v>403</v>
      </c>
    </row>
    <row r="329" spans="1:5" ht="12.75" customHeight="1">
      <c r="A329" s="22" t="s">
        <v>41</v>
      </c>
      <c r="E329" s="23" t="s">
        <v>404</v>
      </c>
    </row>
    <row r="330" spans="1:5" ht="38.25" customHeight="1">
      <c r="A330" t="s">
        <v>43</v>
      </c>
      <c r="E330" s="21" t="s">
        <v>405</v>
      </c>
    </row>
    <row r="331" spans="1:16" ht="12.75" customHeight="1">
      <c r="A331" s="12" t="s">
        <v>34</v>
      </c>
      <c r="B331" s="16" t="s">
        <v>406</v>
      </c>
      <c r="C331" s="16" t="s">
        <v>407</v>
      </c>
      <c r="D331" s="12" t="s">
        <v>36</v>
      </c>
      <c r="E331" s="17" t="s">
        <v>408</v>
      </c>
      <c r="F331" s="18" t="s">
        <v>109</v>
      </c>
      <c r="G331" s="19">
        <v>740</v>
      </c>
      <c r="H331" s="19"/>
      <c r="I331" s="19">
        <f>ROUND(ROUND(H331,2)*ROUND(G331,2),2)</f>
        <v>0</v>
      </c>
      <c r="O331">
        <f>(I331*21)/100</f>
        <v>0</v>
      </c>
      <c r="P331" t="s">
        <v>16</v>
      </c>
    </row>
    <row r="332" spans="1:5" ht="12.75" customHeight="1">
      <c r="A332" s="20" t="s">
        <v>39</v>
      </c>
      <c r="E332" s="21" t="s">
        <v>409</v>
      </c>
    </row>
    <row r="333" spans="1:5" ht="12.75" customHeight="1">
      <c r="A333" s="22" t="s">
        <v>41</v>
      </c>
      <c r="E333" s="23" t="s">
        <v>410</v>
      </c>
    </row>
    <row r="334" spans="1:5" ht="38.25" customHeight="1">
      <c r="A334" t="s">
        <v>43</v>
      </c>
      <c r="E334" s="21" t="s">
        <v>405</v>
      </c>
    </row>
    <row r="335" spans="1:16" ht="12.75" customHeight="1">
      <c r="A335" s="12" t="s">
        <v>34</v>
      </c>
      <c r="B335" s="16" t="s">
        <v>411</v>
      </c>
      <c r="C335" s="16" t="s">
        <v>412</v>
      </c>
      <c r="D335" s="12" t="s">
        <v>36</v>
      </c>
      <c r="E335" s="17" t="s">
        <v>413</v>
      </c>
      <c r="F335" s="18" t="s">
        <v>109</v>
      </c>
      <c r="G335" s="19">
        <v>30</v>
      </c>
      <c r="H335" s="19"/>
      <c r="I335" s="19">
        <f>ROUND(ROUND(H335,2)*ROUND(G335,2),2)</f>
        <v>0</v>
      </c>
      <c r="O335">
        <f>(I335*21)/100</f>
        <v>0</v>
      </c>
      <c r="P335" t="s">
        <v>16</v>
      </c>
    </row>
    <row r="336" spans="1:5" ht="12.75" customHeight="1">
      <c r="A336" s="20" t="s">
        <v>39</v>
      </c>
      <c r="E336" s="21" t="s">
        <v>414</v>
      </c>
    </row>
    <row r="337" spans="1:5" ht="12.75" customHeight="1">
      <c r="A337" s="22" t="s">
        <v>41</v>
      </c>
      <c r="E337" s="23" t="s">
        <v>415</v>
      </c>
    </row>
    <row r="338" spans="1:5" ht="38.25" customHeight="1">
      <c r="A338" t="s">
        <v>43</v>
      </c>
      <c r="E338" s="21" t="s">
        <v>416</v>
      </c>
    </row>
    <row r="339" spans="1:16" ht="12.75" customHeight="1">
      <c r="A339" s="12" t="s">
        <v>34</v>
      </c>
      <c r="B339" s="16" t="s">
        <v>417</v>
      </c>
      <c r="C339" s="16" t="s">
        <v>418</v>
      </c>
      <c r="D339" s="12" t="s">
        <v>36</v>
      </c>
      <c r="E339" s="17" t="s">
        <v>419</v>
      </c>
      <c r="F339" s="18" t="s">
        <v>109</v>
      </c>
      <c r="G339" s="19">
        <v>50</v>
      </c>
      <c r="H339" s="19"/>
      <c r="I339" s="19">
        <f>ROUND(ROUND(H339,2)*ROUND(G339,2),2)</f>
        <v>0</v>
      </c>
      <c r="O339">
        <f>(I339*21)/100</f>
        <v>0</v>
      </c>
      <c r="P339" t="s">
        <v>16</v>
      </c>
    </row>
    <row r="340" spans="1:5" ht="12.75" customHeight="1">
      <c r="A340" s="20" t="s">
        <v>39</v>
      </c>
      <c r="E340" s="21" t="s">
        <v>36</v>
      </c>
    </row>
    <row r="341" spans="1:5" ht="12.75" customHeight="1">
      <c r="A341" s="22" t="s">
        <v>41</v>
      </c>
      <c r="E341" s="23" t="s">
        <v>420</v>
      </c>
    </row>
    <row r="342" spans="1:5" ht="12.75" customHeight="1">
      <c r="A342" t="s">
        <v>43</v>
      </c>
      <c r="E342" s="21" t="s">
        <v>421</v>
      </c>
    </row>
    <row r="343" spans="1:16" ht="12.75" customHeight="1">
      <c r="A343" s="12" t="s">
        <v>34</v>
      </c>
      <c r="B343" s="16" t="s">
        <v>422</v>
      </c>
      <c r="C343" s="16" t="s">
        <v>423</v>
      </c>
      <c r="D343" s="12" t="s">
        <v>36</v>
      </c>
      <c r="E343" s="17" t="s">
        <v>424</v>
      </c>
      <c r="F343" s="18" t="s">
        <v>109</v>
      </c>
      <c r="G343" s="19">
        <v>29.25</v>
      </c>
      <c r="H343" s="19"/>
      <c r="I343" s="19">
        <f>ROUND(ROUND(H343,2)*ROUND(G343,2),2)</f>
        <v>0</v>
      </c>
      <c r="O343">
        <f>(I343*21)/100</f>
        <v>0</v>
      </c>
      <c r="P343" t="s">
        <v>16</v>
      </c>
    </row>
    <row r="344" spans="1:5" ht="12.75" customHeight="1">
      <c r="A344" s="20" t="s">
        <v>39</v>
      </c>
      <c r="E344" s="21" t="s">
        <v>425</v>
      </c>
    </row>
    <row r="345" spans="1:5" ht="12.75" customHeight="1">
      <c r="A345" s="22" t="s">
        <v>41</v>
      </c>
      <c r="E345" s="23" t="s">
        <v>36</v>
      </c>
    </row>
    <row r="346" spans="1:5" ht="38.25" customHeight="1">
      <c r="A346" t="s">
        <v>43</v>
      </c>
      <c r="E346" s="21" t="s">
        <v>426</v>
      </c>
    </row>
    <row r="347" spans="1:16" ht="12.75" customHeight="1">
      <c r="A347" s="12" t="s">
        <v>34</v>
      </c>
      <c r="B347" s="16" t="s">
        <v>427</v>
      </c>
      <c r="C347" s="16" t="s">
        <v>428</v>
      </c>
      <c r="D347" s="12" t="s">
        <v>36</v>
      </c>
      <c r="E347" s="17" t="s">
        <v>429</v>
      </c>
      <c r="F347" s="18" t="s">
        <v>318</v>
      </c>
      <c r="G347" s="19">
        <v>20</v>
      </c>
      <c r="H347" s="19"/>
      <c r="I347" s="19">
        <f>ROUND(ROUND(H347,2)*ROUND(G347,2),2)</f>
        <v>0</v>
      </c>
      <c r="O347">
        <f>(I347*21)/100</f>
        <v>0</v>
      </c>
      <c r="P347" t="s">
        <v>16</v>
      </c>
    </row>
    <row r="348" spans="1:5" ht="25.5" customHeight="1">
      <c r="A348" s="20" t="s">
        <v>39</v>
      </c>
      <c r="E348" s="21" t="s">
        <v>430</v>
      </c>
    </row>
    <row r="349" spans="1:5" ht="12.75" customHeight="1">
      <c r="A349" s="22" t="s">
        <v>41</v>
      </c>
      <c r="E349" s="23" t="s">
        <v>431</v>
      </c>
    </row>
    <row r="350" spans="1:5" ht="25.5" customHeight="1">
      <c r="A350" t="s">
        <v>43</v>
      </c>
      <c r="E350" s="21" t="s">
        <v>432</v>
      </c>
    </row>
  </sheetData>
  <sheetProtection selectLockedCells="1"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Havlová</dc:creator>
  <cp:keywords/>
  <dc:description/>
  <cp:lastModifiedBy>verhavl</cp:lastModifiedBy>
  <dcterms:created xsi:type="dcterms:W3CDTF">2017-07-22T06:37:57Z</dcterms:created>
  <dcterms:modified xsi:type="dcterms:W3CDTF">2017-07-22T06:38:02Z</dcterms:modified>
  <cp:category/>
  <cp:version/>
  <cp:contentType/>
  <cp:contentStatus/>
</cp:coreProperties>
</file>