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2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<sst xmlns="http://schemas.openxmlformats.org/spreadsheetml/2006/main" count="1276" uniqueCount="564">
  <si>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</si>
  <si>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</si>
  <si>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</si>
  <si>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</si>
  <si>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</si>
  <si>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</si>
  <si>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</si>
  <si>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</si>
  <si>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</si>
  <si>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</si>
  <si>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</si>
  <si>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</si>
  <si>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</si>
  <si>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</si>
  <si>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</si>
  <si>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</si>
  <si>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</si>
  <si>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</si>
  <si>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</si>
  <si>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</si>
  <si>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</si>
  <si>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</si>
  <si>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</si>
  <si>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</si>
  <si>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</si>
  <si>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</si>
  <si>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</si>
  <si>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</si>
  <si>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</si>
  <si>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</si>
  <si>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</si>
  <si>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</si>
  <si>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</si>
  <si>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</si>
  <si>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</si>
  <si>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</si>
  <si>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</si>
  <si>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</si>
  <si>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</si>
  <si>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</si>
  <si>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</si>
  <si>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</si>
  <si>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</si>
  <si>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</si>
  <si>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</si>
  <si>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</si>
  <si>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</si>
  <si>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</si>
  <si>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</si>
  <si>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</si>
  <si>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</si>
  <si>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</si>
  <si>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</si>
  <si>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</si>
  <si>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</si>
  <si>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</si>
  <si>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</si>
  <si>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</si>
  <si>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</si>
  <si>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</si>
  <si>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</si>
  <si>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</si>
  <si>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</si>
  <si>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</si>
  <si>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</si>
  <si>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</si>
  <si>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</si>
  <si>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</si>
  <si>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</si>
  <si>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</si>
  <si>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</si>
  <si>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</si>
  <si>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</si>
  <si>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</si>
  <si>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</si>
  <si>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</si>
  <si>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</si>
  <si>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</si>
  <si>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</si>
  <si>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</si>
  <si>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</si>
  <si>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</si>
  <si>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</si>
  <si>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000009162</t>
  </si>
  <si>
    <t>Areál ZOO Děčín</t>
  </si>
  <si>
    <t>0000001</t>
  </si>
  <si>
    <t>SO 04 Rosomák</t>
  </si>
  <si>
    <t>1</t>
  </si>
  <si>
    <t>Zemní práce</t>
  </si>
  <si>
    <t>122 30-1101</t>
  </si>
  <si>
    <t>Odkop nezap horniny 4 -100m3</t>
  </si>
  <si>
    <t>m3</t>
  </si>
  <si>
    <t>6,70*6,60*0,40</t>
  </si>
  <si>
    <t>122 30-1109</t>
  </si>
  <si>
    <t>Přípl lepivost odkop horniny 4</t>
  </si>
  <si>
    <t>0,5*17.688  'Viz  1/1 (122301101)'</t>
  </si>
  <si>
    <t>132 30-1101</t>
  </si>
  <si>
    <t>Hlb rýh 60cm tř. 4 100m3</t>
  </si>
  <si>
    <t>Pro základové pasy objektu</t>
  </si>
  <si>
    <t>0,30*(3,00*4+2,00*2+1,50)*0,80</t>
  </si>
  <si>
    <t>0,50*(6,70*2+2,60*4)*0,80</t>
  </si>
  <si>
    <t>Pro základové pasy oplocení z bepečnostního skla</t>
  </si>
  <si>
    <t>0,30*13,30*0,80</t>
  </si>
  <si>
    <t>Pro základové pasy oplocení z drátěného pletiva</t>
  </si>
  <si>
    <t>0,30*60,00*0,80</t>
  </si>
  <si>
    <t>132 30-1109</t>
  </si>
  <si>
    <t>Přípl za lep rýha0,6m h4</t>
  </si>
  <si>
    <t>0,5*31.312  'Viz  1/3 (132301101)'</t>
  </si>
  <si>
    <t>132 30-1201</t>
  </si>
  <si>
    <t>Hlb rýh 2000mm tř.4 do 100m3</t>
  </si>
  <si>
    <t>Pro kanalizaci a vodovod</t>
  </si>
  <si>
    <t>0,90*11,00*1,50</t>
  </si>
  <si>
    <t>132 30-1209</t>
  </si>
  <si>
    <t>Přípl za lep rýha2m h4</t>
  </si>
  <si>
    <t>0,5*14.850  'Viz  1/5 (132301201)'</t>
  </si>
  <si>
    <t>151 10-1101</t>
  </si>
  <si>
    <t>Pažení příložné hl.do 2m rýhy</t>
  </si>
  <si>
    <t>m2</t>
  </si>
  <si>
    <t>Kanalizace a vodovod</t>
  </si>
  <si>
    <t>(11,00*1,50)*2</t>
  </si>
  <si>
    <t>151 10-1111</t>
  </si>
  <si>
    <t>Odstranění pažení rýh hl. 2m příl.</t>
  </si>
  <si>
    <t>33.000  'Viz  1/7 (151101101)'</t>
  </si>
  <si>
    <t>161 10-1101</t>
  </si>
  <si>
    <t>Svislé přemíst výkopku tř.4 2,5m</t>
  </si>
  <si>
    <t>14.850  'Viz  1/5 (132301201)'</t>
  </si>
  <si>
    <t>162 70-1101</t>
  </si>
  <si>
    <t>Vodorovné přem.výkopku do 6000m 1-4</t>
  </si>
  <si>
    <t>Přebytečná zemina</t>
  </si>
  <si>
    <t>17.688  'Viz  1/1 (122301101)'</t>
  </si>
  <si>
    <t>31.312  'Viz  1/3 (132301101)'</t>
  </si>
  <si>
    <t>-9.405  'Viz  1/12 (174101101)'</t>
  </si>
  <si>
    <t>167 10-1101</t>
  </si>
  <si>
    <t>Nakládání výkopku do 100m3 tř. 4</t>
  </si>
  <si>
    <t>54.445  'Viz  1/10 (162701101)'</t>
  </si>
  <si>
    <t>174 10-1101</t>
  </si>
  <si>
    <t>Zásyp zhutněný</t>
  </si>
  <si>
    <t>Kanalizaci a vodovod</t>
  </si>
  <si>
    <t>0,90*11,00*0,95</t>
  </si>
  <si>
    <t>175 10-1101</t>
  </si>
  <si>
    <t>Obsyp potr bez prohoz sypaniny</t>
  </si>
  <si>
    <t>0,90*11,00*0,40</t>
  </si>
  <si>
    <t>13/1</t>
  </si>
  <si>
    <t>583 37345-01</t>
  </si>
  <si>
    <t>Štěrkopísek 0-32</t>
  </si>
  <si>
    <t>t</t>
  </si>
  <si>
    <t>181 30-1102</t>
  </si>
  <si>
    <t>Rozpr ornice 1:5 do500m2 15cm</t>
  </si>
  <si>
    <t>Zelená střecha</t>
  </si>
  <si>
    <t>6,10*3,30</t>
  </si>
  <si>
    <t>14/1</t>
  </si>
  <si>
    <t>581 00001-11</t>
  </si>
  <si>
    <t>Vegetační substrát</t>
  </si>
  <si>
    <t>183 20-4112</t>
  </si>
  <si>
    <t>Výsadba trvalky prostokořenné</t>
  </si>
  <si>
    <t>kus</t>
  </si>
  <si>
    <t>15/1</t>
  </si>
  <si>
    <t>026 03510-85</t>
  </si>
  <si>
    <t>Rostliny trvalky</t>
  </si>
  <si>
    <t>979 09-7115</t>
  </si>
  <si>
    <t>Skládkovné - ostatní zeminy</t>
  </si>
  <si>
    <t>1,8*40.045  'Viz  1/10 (162701101)'</t>
  </si>
  <si>
    <t>2</t>
  </si>
  <si>
    <t>Zvláštní zakládání,základy,zpevňování hornin</t>
  </si>
  <si>
    <t>271 57-1111</t>
  </si>
  <si>
    <t>Polštář základů štrpis tříděný</t>
  </si>
  <si>
    <t>Pod objektem</t>
  </si>
  <si>
    <t>(1,60*2,60*0,15)*2</t>
  </si>
  <si>
    <t>1,50*3,00*0,15</t>
  </si>
  <si>
    <t>Pod klecemi</t>
  </si>
  <si>
    <t>(2,00*2,70*0,15)*2</t>
  </si>
  <si>
    <t>1,50*1,25*0,15</t>
  </si>
  <si>
    <t>1,50*1,45*0,15</t>
  </si>
  <si>
    <t>273 32-1611</t>
  </si>
  <si>
    <t>Základová deska ŽB C30/37</t>
  </si>
  <si>
    <t>Objekt</t>
  </si>
  <si>
    <t>6,70*3,60*0,10</t>
  </si>
  <si>
    <t>Klece</t>
  </si>
  <si>
    <t>6,70*3,00*0,10</t>
  </si>
  <si>
    <t>273 35-1215</t>
  </si>
  <si>
    <t>Zřízení bednění stěn zákl desek</t>
  </si>
  <si>
    <t>2*(6,70+3,60)*0,10</t>
  </si>
  <si>
    <t>2*(6,70+3,00)*0,10</t>
  </si>
  <si>
    <t>273 35-1216</t>
  </si>
  <si>
    <t>Odstranění bednění stěn zákl desek</t>
  </si>
  <si>
    <t>4.000  'Viz  2/3 (273351215)'</t>
  </si>
  <si>
    <t>273 36-1821</t>
  </si>
  <si>
    <t>Výztuž zákl desek bet ocel 10505</t>
  </si>
  <si>
    <t>0,095*4.422  'Viz  2/2 (273321611)'</t>
  </si>
  <si>
    <t>274 32-1611</t>
  </si>
  <si>
    <t>Základový pás ŽB C30/37</t>
  </si>
  <si>
    <t>0,50*(6,70*2+2,60*4)*0,90</t>
  </si>
  <si>
    <t>274 35-1215</t>
  </si>
  <si>
    <t>Zřízení bednění stěn zákl pásů</t>
  </si>
  <si>
    <t>2*(6,70+3,60)*0,20</t>
  </si>
  <si>
    <t>2*(1,60+2,60)*0,20</t>
  </si>
  <si>
    <t>2*(1,50+3,00)*0,20</t>
  </si>
  <si>
    <t>274 35-1216</t>
  </si>
  <si>
    <t>Odstranění bednění stěn zákl pásů</t>
  </si>
  <si>
    <t>9.280  'Viz  2/7 (274351215)'</t>
  </si>
  <si>
    <t>274 36-1821</t>
  </si>
  <si>
    <t>Výztuž zákl pasů bet ocel 10505</t>
  </si>
  <si>
    <t>0,035*10.710  'Viz  2/6 (274321611)'</t>
  </si>
  <si>
    <t>279 32-1346</t>
  </si>
  <si>
    <t>Základová zeď ŽB C20/25</t>
  </si>
  <si>
    <t>Oplocení z bepečnostního skla</t>
  </si>
  <si>
    <t>Oplocení z drátěného pletiva</t>
  </si>
  <si>
    <t>279 35-1105</t>
  </si>
  <si>
    <t>Zřízení bednění 2strany zákl zeď</t>
  </si>
  <si>
    <t>2*(6,70+3,00)*0,40</t>
  </si>
  <si>
    <t>2*(1,60+2,70)*0,40</t>
  </si>
  <si>
    <t>2*(1,50+1,25)*0,40</t>
  </si>
  <si>
    <t>2*(0,30+13,30)*0,40</t>
  </si>
  <si>
    <t>2*(0,30+60,00)*0,40</t>
  </si>
  <si>
    <t>279 35-1106</t>
  </si>
  <si>
    <t>Odstranění bednění 2strany zákl zeď</t>
  </si>
  <si>
    <t>75.960  'Viz  2/11 (279351105)'</t>
  </si>
  <si>
    <t>279 36-1821</t>
  </si>
  <si>
    <t>Výztuž zákl zdí nosných ocel 10 505</t>
  </si>
  <si>
    <t>0,085*21.792  'Viz  2/10 (279321346)'</t>
  </si>
  <si>
    <t>3</t>
  </si>
  <si>
    <t>Svislé a kompletní konstrukce</t>
  </si>
  <si>
    <t>338 17-1132</t>
  </si>
  <si>
    <t>Osaz sloup plot oc 4,0m v zabeton</t>
  </si>
  <si>
    <t>Pro klec</t>
  </si>
  <si>
    <t>10</t>
  </si>
  <si>
    <t>Pro oplocení z bezpečnostního skla</t>
  </si>
  <si>
    <t>4</t>
  </si>
  <si>
    <t>Pro oplocení z drátěného pletiva</t>
  </si>
  <si>
    <t>20</t>
  </si>
  <si>
    <t>1/1</t>
  </si>
  <si>
    <t>553 35640-54</t>
  </si>
  <si>
    <t>Sloupek L40/40/5-2600 žárov pozink</t>
  </si>
  <si>
    <t>1/2</t>
  </si>
  <si>
    <t>553 35640-55</t>
  </si>
  <si>
    <t>Sloupek L60/60/7-3700 žárov pozink</t>
  </si>
  <si>
    <t>1/3</t>
  </si>
  <si>
    <t>553 35640-56</t>
  </si>
  <si>
    <t>Sloupek trubka d48/2-3700 potah pvc</t>
  </si>
  <si>
    <t>348 18-1112</t>
  </si>
  <si>
    <t>Zábradlí dřevěné trvalé s výplní</t>
  </si>
  <si>
    <t>m</t>
  </si>
  <si>
    <t>Přístupová rampa</t>
  </si>
  <si>
    <t>8,00+1,30</t>
  </si>
  <si>
    <t>348 92-1121</t>
  </si>
  <si>
    <t>Zdění zdí z betonových tvárnic</t>
  </si>
  <si>
    <t>Zdivo</t>
  </si>
  <si>
    <t>0,30*(6,70*2+3,00*4)*3,00</t>
  </si>
  <si>
    <t>Odpočet otvorů</t>
  </si>
  <si>
    <t>-(0,30*0,60*1,10)*2</t>
  </si>
  <si>
    <t>-(0,30*0,70*0,70)*4</t>
  </si>
  <si>
    <t>-(0,30*0,90*1,20)*2</t>
  </si>
  <si>
    <t>-(0,30*1,00*2,00)*2</t>
  </si>
  <si>
    <t>-(0,30*1,50*2,00)*2</t>
  </si>
  <si>
    <t>Mezisoucet:</t>
  </si>
  <si>
    <t>Příčka</t>
  </si>
  <si>
    <t>0,10*1,50*2,60</t>
  </si>
  <si>
    <t>Odpočet otvoru:</t>
  </si>
  <si>
    <t>-(0,10*1,00*2,00)*1</t>
  </si>
  <si>
    <t>3/1</t>
  </si>
  <si>
    <t>592 89213-04</t>
  </si>
  <si>
    <t>Tvarovka KB 2-11 B přírodní</t>
  </si>
  <si>
    <t>3/2</t>
  </si>
  <si>
    <t>592 89305-01</t>
  </si>
  <si>
    <t>Tvarovka KB 1-31-B přírodní</t>
  </si>
  <si>
    <t>348 92-1141</t>
  </si>
  <si>
    <t>Výplň beton C16/20 beton tvárnic</t>
  </si>
  <si>
    <t>[(0,14*0,12*0,20)*2]*760</t>
  </si>
  <si>
    <t>348 92-1821</t>
  </si>
  <si>
    <t>Výztuž betonových tvárnic 10505</t>
  </si>
  <si>
    <t>0,0006173*(3,50*112)</t>
  </si>
  <si>
    <t>Vodorovné konstrukce</t>
  </si>
  <si>
    <t>411 32-1313</t>
  </si>
  <si>
    <t>Strop deskový ŽB C16/20</t>
  </si>
  <si>
    <t>6,70*3,60*0,16</t>
  </si>
  <si>
    <t>411 35-1101</t>
  </si>
  <si>
    <t>Zřízení bednění strop deska</t>
  </si>
  <si>
    <t>(2,00*3,00)*2</t>
  </si>
  <si>
    <t>(1,50*3,00)*1</t>
  </si>
  <si>
    <t>2*(6,70+3,60)*0,16</t>
  </si>
  <si>
    <t>411 35-1102</t>
  </si>
  <si>
    <t>Odstraň bednění strop deska</t>
  </si>
  <si>
    <t>19.796  'Viz  4/2 (411351101)'</t>
  </si>
  <si>
    <t>411 35-4171</t>
  </si>
  <si>
    <t>Zřízení podpěr kce -5kPa strop -4m</t>
  </si>
  <si>
    <t>411 35-4172</t>
  </si>
  <si>
    <t>Odstraň podpěr kce -5kPa strop -4m</t>
  </si>
  <si>
    <t>16.500  'Viz  4/4 (411354171)'</t>
  </si>
  <si>
    <t>411 36-1821</t>
  </si>
  <si>
    <t>Výztuž strop bet ocel 10505</t>
  </si>
  <si>
    <t>0,120*3.859  'Viz  4/1 (411321313)'</t>
  </si>
  <si>
    <t>430 32-1313</t>
  </si>
  <si>
    <t>Schodišťová kce ŽB C16/20</t>
  </si>
  <si>
    <t>Vnější vyrovnávací schody - deska</t>
  </si>
  <si>
    <t>0,90*0,90*0,15</t>
  </si>
  <si>
    <t>430 36-1821</t>
  </si>
  <si>
    <t>Výztuž schod kce bet ocel 10505</t>
  </si>
  <si>
    <t>0,085*0.121  'Viz  4/7 (430321313)'</t>
  </si>
  <si>
    <t>434 31-1114</t>
  </si>
  <si>
    <t>Stupně beton C16/20 na desku</t>
  </si>
  <si>
    <t>Vnější vyrovnávací schody</t>
  </si>
  <si>
    <t>0,90*5</t>
  </si>
  <si>
    <t>434 35-1145</t>
  </si>
  <si>
    <t>Zřízení bednění stupeň křivočarý</t>
  </si>
  <si>
    <t>[(0,1440+0,30)*0,90]*5</t>
  </si>
  <si>
    <t>434 35-1146</t>
  </si>
  <si>
    <t>Odstraň bednění stupeň křivočarý</t>
  </si>
  <si>
    <t>1.998  'Viz  4/10 (434351145)'</t>
  </si>
  <si>
    <t>5</t>
  </si>
  <si>
    <t>Komunikace</t>
  </si>
  <si>
    <t>564 85-1111</t>
  </si>
  <si>
    <t>Podklad štěrkodrť ŠD zhut tl 150mm</t>
  </si>
  <si>
    <t>1,30*8,00</t>
  </si>
  <si>
    <t>596 21-1130</t>
  </si>
  <si>
    <t>Klad zámk dl tl60 skC -50m2 chod</t>
  </si>
  <si>
    <t>2/1</t>
  </si>
  <si>
    <t>592 45268-03</t>
  </si>
  <si>
    <t>Dlažba zámková šedá 20x10x6 cm</t>
  </si>
  <si>
    <t>61</t>
  </si>
  <si>
    <t>Úprava povrchů vnitřní</t>
  </si>
  <si>
    <t>611 42-1133</t>
  </si>
  <si>
    <t>Omítka strop vápenná štuková</t>
  </si>
  <si>
    <t>3,00+4,60+6,40+6,40</t>
  </si>
  <si>
    <t>611 48-1118</t>
  </si>
  <si>
    <t>Potažení stropu sklovl+tmel</t>
  </si>
  <si>
    <t>20.400  'Viz  61/1 (611421133)'</t>
  </si>
  <si>
    <t>612 47-3182</t>
  </si>
  <si>
    <t>Vni omítka zdi SMS štuková</t>
  </si>
  <si>
    <t>[2*(2,00+3,00)*2,50]*2</t>
  </si>
  <si>
    <t>-(0,60*1,10)*2</t>
  </si>
  <si>
    <t>-(0,70*0,70)*4</t>
  </si>
  <si>
    <t>-(0,90*1,20)*2</t>
  </si>
  <si>
    <t>-(1,00*2,00)*2</t>
  </si>
  <si>
    <t>612 48-1118</t>
  </si>
  <si>
    <t>Potažení vni stěn sklovl+tmel</t>
  </si>
  <si>
    <t>40.560  'Viz  61/3 (612473182)'</t>
  </si>
  <si>
    <t>63</t>
  </si>
  <si>
    <t>Podlahy a podlahové konstrukce</t>
  </si>
  <si>
    <t>631 34-1131</t>
  </si>
  <si>
    <t>Mazanina B liapor LC 8/9 tl24cm</t>
  </si>
  <si>
    <t>(3,00+4,60+6,40+6,40)*0,15</t>
  </si>
  <si>
    <t>711</t>
  </si>
  <si>
    <t>Izolace proti vodě a vlhkosti</t>
  </si>
  <si>
    <t>711 11-1001</t>
  </si>
  <si>
    <t>Izolace V studená penetr nátěr</t>
  </si>
  <si>
    <t>6,70*6,60</t>
  </si>
  <si>
    <t>111 63150-01</t>
  </si>
  <si>
    <t>Lak asfaltový penetrační</t>
  </si>
  <si>
    <t>711 14-1559</t>
  </si>
  <si>
    <t>Izolace V pásy přitavené NAIP</t>
  </si>
  <si>
    <t>2*44.220  'Viz  711/1 (711111001)'</t>
  </si>
  <si>
    <t>628 52253-02</t>
  </si>
  <si>
    <t>Pás modif asf Glastek 40 spec miner</t>
  </si>
  <si>
    <t>2/2</t>
  </si>
  <si>
    <t>628 52249-02</t>
  </si>
  <si>
    <t>Pás modif asf elastek 50 spec miner</t>
  </si>
  <si>
    <t>998 71-1101</t>
  </si>
  <si>
    <t>Přesun izolace voda objekt v -6m</t>
  </si>
  <si>
    <t>712</t>
  </si>
  <si>
    <t>Povlakové krytiny</t>
  </si>
  <si>
    <t>712 31-1101</t>
  </si>
  <si>
    <t>Izolace střech -10řstudená asf lak</t>
  </si>
  <si>
    <t>6,70*3,60</t>
  </si>
  <si>
    <t>712 33-2211</t>
  </si>
  <si>
    <t>Drenážní tvarovaná nopová fólie</t>
  </si>
  <si>
    <t>24.120  'Viz  712/1 (712311101)'</t>
  </si>
  <si>
    <t>712 34-1559</t>
  </si>
  <si>
    <t>Izol střech -10ř pásy NAIP plocha</t>
  </si>
  <si>
    <t>2*24.120  'Viz  712/1 (712311101)'</t>
  </si>
  <si>
    <t>628 52248-01</t>
  </si>
  <si>
    <t>Pás modifik asf elastek 50 garden</t>
  </si>
  <si>
    <t>628 33159-01</t>
  </si>
  <si>
    <t>Pás tež asf sklobit g 200 s 40</t>
  </si>
  <si>
    <t>712 39-1171</t>
  </si>
  <si>
    <t>Izol střech -10ř textilie podklad.</t>
  </si>
  <si>
    <t>4/1</t>
  </si>
  <si>
    <t>693 66059-01</t>
  </si>
  <si>
    <t>Textilie filtek 200 g/m2</t>
  </si>
  <si>
    <t>712 39-1172</t>
  </si>
  <si>
    <t>Izol střech -10ř textilie ochranné</t>
  </si>
  <si>
    <t>5/1</t>
  </si>
  <si>
    <t>693 66098-02</t>
  </si>
  <si>
    <t>Textilie filtek 300 g/m2</t>
  </si>
  <si>
    <t>998 71-2101</t>
  </si>
  <si>
    <t>Přesun povlak kytina objekt v -6m</t>
  </si>
  <si>
    <t>713</t>
  </si>
  <si>
    <t>Izolace tepelné</t>
  </si>
  <si>
    <t>713 14-1111</t>
  </si>
  <si>
    <t>Izol tep střech pl lepená plně 1vrs</t>
  </si>
  <si>
    <t>283 75982-03</t>
  </si>
  <si>
    <t>Deska polydek tl 150 mm</t>
  </si>
  <si>
    <t>713 14-1121</t>
  </si>
  <si>
    <t>Izol tep střech pl lepená bod 1vrst</t>
  </si>
  <si>
    <t>283 75950-01</t>
  </si>
  <si>
    <t>Deska polystyren tl 100 mm</t>
  </si>
  <si>
    <t>998 71-3101</t>
  </si>
  <si>
    <t>Přesun tepel izolace objekt v -6m</t>
  </si>
  <si>
    <t>72</t>
  </si>
  <si>
    <t>Zdravotně-technické instalace budov</t>
  </si>
  <si>
    <t>721 17-3402</t>
  </si>
  <si>
    <t>Kan potr PVC sys KG lež DN 125 vni</t>
  </si>
  <si>
    <t>721 17-3604</t>
  </si>
  <si>
    <t>Kanal potr PE ležaté DN 70</t>
  </si>
  <si>
    <t>721 21-1403</t>
  </si>
  <si>
    <t>Vpusť podlaha DN 50/75+kul kloub</t>
  </si>
  <si>
    <t>721 29-0111</t>
  </si>
  <si>
    <t>Zkouška těs kanal vodou -DN 125</t>
  </si>
  <si>
    <t>722 17-4003</t>
  </si>
  <si>
    <t>Potr vod PPR PN16 svar polyfuz D 25</t>
  </si>
  <si>
    <t>722 18-1212</t>
  </si>
  <si>
    <t>Vod potrubí izolace PE tl-6 DN-32</t>
  </si>
  <si>
    <t>722 22-1137</t>
  </si>
  <si>
    <t>Ventil výtokový 1/2 s příp na hadici</t>
  </si>
  <si>
    <t>soubor</t>
  </si>
  <si>
    <t>722 29-0226</t>
  </si>
  <si>
    <t>Zkouška těs vodo potrubí závit -50</t>
  </si>
  <si>
    <t>722 29-0234</t>
  </si>
  <si>
    <t>Proplach a dezinfekce -DN 80</t>
  </si>
  <si>
    <t>725 12-1538</t>
  </si>
  <si>
    <t>Napáječka</t>
  </si>
  <si>
    <t>998 72-2101</t>
  </si>
  <si>
    <t>Přesun vodovod objekt v -6m</t>
  </si>
  <si>
    <t>764</t>
  </si>
  <si>
    <t>Konstrukce klempířské</t>
  </si>
  <si>
    <t>764 22-3530</t>
  </si>
  <si>
    <t>Oplech zn-ti okapu lep krytin rš 330</t>
  </si>
  <si>
    <t>764 23-3530</t>
  </si>
  <si>
    <t>Lem ZnTi zdí plochá střecha rš 330</t>
  </si>
  <si>
    <t>3,30+6,10+3,30</t>
  </si>
  <si>
    <t>764 25-2501</t>
  </si>
  <si>
    <t>Žlab ZnTi podokap půlkruh rš 250</t>
  </si>
  <si>
    <t>764 25-9531</t>
  </si>
  <si>
    <t>Žlab ZnTi kotlík 4hran 200x250x350</t>
  </si>
  <si>
    <t>764 53-0540</t>
  </si>
  <si>
    <t>Oplechování ZnTi zdí rš 500</t>
  </si>
  <si>
    <t>3,60+6,10+3,60</t>
  </si>
  <si>
    <t>764 55-4502</t>
  </si>
  <si>
    <t>Odpadní trouby ZnTi kruhové D 100</t>
  </si>
  <si>
    <t>998 76-4101</t>
  </si>
  <si>
    <t>Přesun klempíř kce objekt v 6m</t>
  </si>
  <si>
    <t>Mtž okno zdvoj otv v -1,5m zeď</t>
  </si>
  <si>
    <t>(0,60*1,10)*2</t>
  </si>
  <si>
    <t>(0,70*0,70)*4</t>
  </si>
  <si>
    <t>(0,90*1,20)*2</t>
  </si>
  <si>
    <t>Mtž vchod dveře 1kř zdivo</t>
  </si>
  <si>
    <t>767</t>
  </si>
  <si>
    <t>Konstrukce zámečnické</t>
  </si>
  <si>
    <t>767 66-2120</t>
  </si>
  <si>
    <t>Mtž mříže pevné přivařené</t>
  </si>
  <si>
    <t>Ocelová klec</t>
  </si>
  <si>
    <t>(3,00+2,60+3,00+1,50+3,00+2,60+3,00)*2,10</t>
  </si>
  <si>
    <t>553 04000-91</t>
  </si>
  <si>
    <t>Mříž ocelová žárově pozink v=2,10 m</t>
  </si>
  <si>
    <t>767 91-1140</t>
  </si>
  <si>
    <t>Mtž stroj pletivo+dráto v -4m -15ř</t>
  </si>
  <si>
    <t>60,00</t>
  </si>
  <si>
    <t>313 21407-01</t>
  </si>
  <si>
    <t>Pletivo plotové potah pvc</t>
  </si>
  <si>
    <t>767 91-2150</t>
  </si>
  <si>
    <t>Mtž napínací drát -15ř</t>
  </si>
  <si>
    <t>60,00*4</t>
  </si>
  <si>
    <t>156 11166-01</t>
  </si>
  <si>
    <t>Drát napínací d 2,00 mm potah pvc</t>
  </si>
  <si>
    <t>767 91-2160</t>
  </si>
  <si>
    <t>Přiháčkování pletiva k drátu -15ř</t>
  </si>
  <si>
    <t>240.000  'Viz  767/3 (767912150)'</t>
  </si>
  <si>
    <t>998 76-7101</t>
  </si>
  <si>
    <t>Přesun zámečnické kce objekt v -6m</t>
  </si>
  <si>
    <t>777</t>
  </si>
  <si>
    <t>Podlahy ze syntetických hmot</t>
  </si>
  <si>
    <t>777 21-5126</t>
  </si>
  <si>
    <t>Podlaha plastbeton Epoxy 1330 12mm</t>
  </si>
  <si>
    <t>998 77-7101</t>
  </si>
  <si>
    <t>Přesun podlaha litá objekt v -6m</t>
  </si>
  <si>
    <t>784</t>
  </si>
  <si>
    <t>Malby</t>
  </si>
  <si>
    <t>784 45-3201</t>
  </si>
  <si>
    <t>Malba 2xdisp HERBOL bílá míst -3,8</t>
  </si>
  <si>
    <t>Stropy</t>
  </si>
  <si>
    <t>Stěny</t>
  </si>
  <si>
    <t>787</t>
  </si>
  <si>
    <t>Zasklívání</t>
  </si>
  <si>
    <t>787 19-2528</t>
  </si>
  <si>
    <t>Zaskl stěna bezpeč sklo 2x8 mm</t>
  </si>
  <si>
    <t>Oplocení</t>
  </si>
  <si>
    <t>13,30*2,10</t>
  </si>
  <si>
    <t>998 78-7101</t>
  </si>
  <si>
    <t>Přesun zasklení objekt v -6m</t>
  </si>
  <si>
    <t>8</t>
  </si>
  <si>
    <t>Trubní vedení</t>
  </si>
  <si>
    <t>871 15-1121</t>
  </si>
  <si>
    <t>MTŽ potr výkop tr PE sv DN 25</t>
  </si>
  <si>
    <t>286 13751-01</t>
  </si>
  <si>
    <t>Trubka pehd pe100,sdr11 25x3 mm</t>
  </si>
  <si>
    <t>871 26-5221</t>
  </si>
  <si>
    <t>Potr.PVC-systém KG třídy SN8 DN100</t>
  </si>
  <si>
    <t>871 27-5221</t>
  </si>
  <si>
    <t>Potr.PVC-systém KG třídy SN8 DN125</t>
  </si>
  <si>
    <t>879 99-1101</t>
  </si>
  <si>
    <t>Položení výstražné fólie</t>
  </si>
  <si>
    <t>283 22079-02</t>
  </si>
  <si>
    <t>Výstražná fólie</t>
  </si>
  <si>
    <t>892 23-3111</t>
  </si>
  <si>
    <t>Dezinfekce vodov potr DN do 70</t>
  </si>
  <si>
    <t>892 24-1111</t>
  </si>
  <si>
    <t>Tlak zkouška vodov potr DN do 80</t>
  </si>
  <si>
    <t>892 27-2111</t>
  </si>
  <si>
    <t>Zkouška těsn kanalizace dn 125 vodou</t>
  </si>
  <si>
    <t>893 31-2121</t>
  </si>
  <si>
    <t>Vodoměrná prefa šachta</t>
  </si>
  <si>
    <t>8/1</t>
  </si>
  <si>
    <t>388 22087-11</t>
  </si>
  <si>
    <t>Vodoměrná sestava s vodoměrem</t>
  </si>
  <si>
    <t>kpl</t>
  </si>
  <si>
    <t>894 81-2352</t>
  </si>
  <si>
    <t>Šachta PP DN600 poklop+ada -1,5t</t>
  </si>
  <si>
    <t>9</t>
  </si>
  <si>
    <t>Ostatní konstrukce a práce bourací,přesun hmot,lešení</t>
  </si>
  <si>
    <t>916 56-1111</t>
  </si>
  <si>
    <t>Osaz záhon obrub B zn2 s opěrou</t>
  </si>
  <si>
    <t>2*(1,30+8,00)</t>
  </si>
  <si>
    <t>592 17509-03</t>
  </si>
  <si>
    <t>Obrubník Best-Linea 50x8x25</t>
  </si>
  <si>
    <t>916 56-2161</t>
  </si>
  <si>
    <t>Obruba s odvodnenim ACO-DRAIN</t>
  </si>
  <si>
    <t>941 11-1121</t>
  </si>
  <si>
    <t>Mtž leš řad trub leh+podl š1,2 v10m</t>
  </si>
  <si>
    <t>2*(9,10+3,60)*3,10</t>
  </si>
  <si>
    <t>941 11-1221</t>
  </si>
  <si>
    <t>Přípl ZKD den lešení k 94111-1121</t>
  </si>
  <si>
    <t>20*78.740  'Viz  9/3 (941111121)'</t>
  </si>
  <si>
    <t>941 11-1821</t>
  </si>
  <si>
    <t>Dmtž leš řad trub leh+podl š1,2 v10</t>
  </si>
  <si>
    <t>78.740  'Viz  9/3 (941111121)'</t>
  </si>
  <si>
    <t>952 90-1311</t>
  </si>
  <si>
    <t>Vyčištění budov zemědělský objekt</t>
  </si>
  <si>
    <t>99</t>
  </si>
  <si>
    <t>Přesun hmot</t>
  </si>
  <si>
    <t>998 01-1001</t>
  </si>
  <si>
    <t>Přesun budova zděná v -6m</t>
  </si>
  <si>
    <t xml:space="preserve">          </t>
  </si>
  <si>
    <t xml:space="preserve">            </t>
  </si>
  <si>
    <t xml:space="preserve">SO 04 Rosomák                           </t>
  </si>
  <si>
    <t>Statutární město Děčín,Mírové nám.1175/5</t>
  </si>
  <si>
    <t xml:space="preserve">Stavex MM, ing. František Jonák         </t>
  </si>
  <si>
    <t xml:space="preserve">Areál ZOO Děčín                         </t>
  </si>
  <si>
    <t xml:space="preserve">                                        </t>
  </si>
  <si>
    <t xml:space="preserve">Zařízení staveniště                     </t>
  </si>
  <si>
    <t xml:space="preserve">V.Trnka                                 </t>
  </si>
  <si>
    <t xml:space="preserve">ing.arch.Bc. Ota Zápotocký              </t>
  </si>
  <si>
    <t>DPH 20%</t>
  </si>
  <si>
    <t>28.prosince 2009</t>
  </si>
  <si>
    <t>DPH ze specifikací 21%</t>
  </si>
  <si>
    <t>DPH ze specifikací 9%</t>
  </si>
  <si>
    <t>5/2</t>
  </si>
  <si>
    <t>5/3</t>
  </si>
  <si>
    <t>6</t>
  </si>
  <si>
    <t>6/1</t>
  </si>
  <si>
    <t>7</t>
  </si>
  <si>
    <t>Okno ocelové 600x1100 mm</t>
  </si>
  <si>
    <t>Okno ocelové 700x700 mm</t>
  </si>
  <si>
    <t>Okno ocelové 900x1200 mm</t>
  </si>
  <si>
    <t>Dveře ocelové 1000x2000 mm</t>
  </si>
  <si>
    <t>Dveřeocelové 1000x2000 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</si>
</sst>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37">
    <xf numFmtId="0" fontId="0" fillId="0" borderId="0" xfId="0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" fillId="0" borderId="15" xfId="60" applyBorder="1">
      <alignment horizontal="left" vertical="center"/>
      <protection/>
    </xf>
    <xf numFmtId="0" fontId="10" fillId="0" borderId="24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15" xfId="42" applyBorder="1">
      <alignment vertical="center"/>
      <protection/>
    </xf>
    <xf numFmtId="3" fontId="4" fillId="0" borderId="24" xfId="42" applyBorder="1">
      <alignment vertical="center"/>
      <protection/>
    </xf>
    <xf numFmtId="3" fontId="4" fillId="0" borderId="25" xfId="42" applyBorder="1">
      <alignment vertical="center"/>
      <protection/>
    </xf>
    <xf numFmtId="3" fontId="4" fillId="0" borderId="26" xfId="42" applyBorder="1">
      <alignment vertical="center"/>
      <protection/>
    </xf>
    <xf numFmtId="3" fontId="4" fillId="0" borderId="27" xfId="42" applyBorder="1">
      <alignment vertical="center"/>
      <protection/>
    </xf>
    <xf numFmtId="3" fontId="4" fillId="0" borderId="28" xfId="42" applyBorder="1">
      <alignment vertical="center"/>
      <protection/>
    </xf>
    <xf numFmtId="3" fontId="4" fillId="0" borderId="29" xfId="42" applyBorder="1">
      <alignment vertical="center"/>
      <protection/>
    </xf>
    <xf numFmtId="0" fontId="10" fillId="0" borderId="21" xfId="0" applyFont="1" applyBorder="1" applyAlignment="1">
      <alignment vertical="top"/>
    </xf>
    <xf numFmtId="3" fontId="4" fillId="34" borderId="25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18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21" xfId="60" applyBorder="1" applyAlignment="1">
      <alignment horizontal="left" vertical="center"/>
      <protection/>
    </xf>
    <xf numFmtId="0" fontId="10" fillId="0" borderId="16" xfId="60" applyBorder="1" applyAlignment="1">
      <alignment horizontal="left" vertical="center"/>
      <protection/>
    </xf>
    <xf numFmtId="0" fontId="10" fillId="0" borderId="3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31" xfId="60" applyBorder="1">
      <alignment horizontal="left" vertical="center"/>
      <protection/>
    </xf>
    <xf numFmtId="0" fontId="10" fillId="0" borderId="32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33" xfId="42" applyBorder="1">
      <alignment vertical="center"/>
      <protection/>
    </xf>
    <xf numFmtId="3" fontId="4" fillId="0" borderId="34" xfId="42" applyBorder="1">
      <alignment vertical="center"/>
      <protection/>
    </xf>
    <xf numFmtId="49" fontId="2" fillId="0" borderId="0" xfId="37" applyProtection="1">
      <alignment horizontal="center"/>
      <protection/>
    </xf>
    <xf numFmtId="0" fontId="0" fillId="0" borderId="0" xfId="57" applyBorder="1" applyProtection="1">
      <alignment horizontal="left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165" fontId="6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/>
    </xf>
    <xf numFmtId="165" fontId="0" fillId="0" borderId="36" xfId="0" applyNumberFormat="1" applyFont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Continuous"/>
      <protection/>
    </xf>
    <xf numFmtId="0" fontId="0" fillId="0" borderId="38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Continuous"/>
      <protection/>
    </xf>
    <xf numFmtId="0" fontId="0" fillId="0" borderId="30" xfId="0" applyFont="1" applyBorder="1" applyAlignment="1" applyProtection="1">
      <alignment horizontal="centerContinuous"/>
      <protection/>
    </xf>
    <xf numFmtId="0" fontId="0" fillId="0" borderId="33" xfId="0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165" fontId="0" fillId="0" borderId="30" xfId="0" applyNumberFormat="1" applyFont="1" applyBorder="1" applyAlignment="1" applyProtection="1">
      <alignment horizontal="center"/>
      <protection/>
    </xf>
    <xf numFmtId="2" fontId="0" fillId="0" borderId="30" xfId="0" applyNumberFormat="1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2" fillId="0" borderId="0" xfId="56" applyProtection="1">
      <alignment/>
      <protection/>
    </xf>
    <xf numFmtId="49" fontId="0" fillId="0" borderId="0" xfId="61" applyProtection="1">
      <alignment horizontal="center"/>
      <protection/>
    </xf>
    <xf numFmtId="49" fontId="0" fillId="0" borderId="0" xfId="38" applyBorder="1" applyProtection="1">
      <alignment horizontal="left"/>
      <protection/>
    </xf>
    <xf numFmtId="49" fontId="0" fillId="0" borderId="0" xfId="49" applyBorder="1" applyProtection="1">
      <alignment horizontal="left"/>
      <protection/>
    </xf>
    <xf numFmtId="164" fontId="0" fillId="0" borderId="0" xfId="50" applyProtection="1">
      <alignment/>
      <protection/>
    </xf>
    <xf numFmtId="164" fontId="0" fillId="0" borderId="0" xfId="43" applyProtection="1">
      <alignment/>
      <protection/>
    </xf>
    <xf numFmtId="164" fontId="0" fillId="20" borderId="0" xfId="44" applyProtection="1">
      <alignment/>
      <protection/>
    </xf>
    <xf numFmtId="4" fontId="0" fillId="20" borderId="0" xfId="35" applyProtection="1">
      <alignment/>
      <protection/>
    </xf>
    <xf numFmtId="49" fontId="0" fillId="0" borderId="0" xfId="61" applyProtection="1" quotePrefix="1">
      <alignment horizontal="center"/>
      <protection/>
    </xf>
    <xf numFmtId="49" fontId="3" fillId="0" borderId="0" xfId="39" applyProtection="1">
      <alignment/>
      <protection/>
    </xf>
    <xf numFmtId="0" fontId="4" fillId="0" borderId="0" xfId="58" applyProtection="1">
      <alignment horizontal="left"/>
      <protection/>
    </xf>
    <xf numFmtId="164" fontId="4" fillId="20" borderId="0" xfId="71" applyProtection="1">
      <alignment/>
      <protection/>
    </xf>
    <xf numFmtId="4" fontId="4" fillId="20" borderId="0" xfId="72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34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4" fillId="0" borderId="0" xfId="79" applyProtection="1">
      <alignment horizontal="center"/>
      <protection/>
    </xf>
    <xf numFmtId="0" fontId="4" fillId="0" borderId="0" xfId="78" applyProtection="1">
      <alignment/>
      <protection/>
    </xf>
    <xf numFmtId="0" fontId="0" fillId="0" borderId="0" xfId="80" applyProtection="1">
      <alignment/>
      <protection/>
    </xf>
    <xf numFmtId="0" fontId="0" fillId="0" borderId="0" xfId="80" applyProtection="1" quotePrefix="1">
      <alignment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67" applyFont="1" applyBorder="1" applyProtection="1">
      <alignment horizontal="center"/>
      <protection/>
    </xf>
    <xf numFmtId="0" fontId="0" fillId="0" borderId="0" xfId="68" applyFo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" fontId="0" fillId="0" borderId="12" xfId="69" applyProtection="1">
      <alignment/>
      <protection/>
    </xf>
    <xf numFmtId="164" fontId="0" fillId="0" borderId="12" xfId="70" applyProtection="1">
      <alignment/>
      <protection/>
    </xf>
    <xf numFmtId="0" fontId="0" fillId="0" borderId="11" xfId="67" applyProtection="1">
      <alignment horizontal="center"/>
      <protection/>
    </xf>
    <xf numFmtId="0" fontId="0" fillId="0" borderId="0" xfId="68" applyProtection="1">
      <alignment/>
      <protection/>
    </xf>
    <xf numFmtId="4" fontId="0" fillId="0" borderId="11" xfId="34" applyBorder="1" applyProtection="1">
      <alignment/>
      <protection/>
    </xf>
    <xf numFmtId="0" fontId="0" fillId="0" borderId="46" xfId="67" applyNumberFormat="1" applyFont="1" applyBorder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4" fontId="0" fillId="0" borderId="47" xfId="69" applyBorder="1" applyProtection="1">
      <alignment/>
      <protection/>
    </xf>
    <xf numFmtId="4" fontId="0" fillId="0" borderId="48" xfId="69" applyBorder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18" xfId="75" applyNumberForma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3" fontId="4" fillId="0" borderId="15" xfId="42" applyBorder="1">
      <alignment vertical="center"/>
      <protection/>
    </xf>
    <xf numFmtId="0" fontId="4" fillId="0" borderId="15" xfId="75" applyNumberFormat="1" applyBorder="1">
      <alignment horizontal="left" vertical="center"/>
      <protection/>
    </xf>
    <xf numFmtId="3" fontId="4" fillId="0" borderId="27" xfId="42" applyBorder="1">
      <alignment vertical="center"/>
      <protection/>
    </xf>
    <xf numFmtId="0" fontId="10" fillId="0" borderId="15" xfId="60" applyFont="1" applyBorder="1">
      <alignment horizontal="left" vertical="center"/>
      <protection/>
    </xf>
    <xf numFmtId="0" fontId="10" fillId="0" borderId="27" xfId="60" applyFon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42" xfId="75" applyNumberFormat="1" applyBorder="1">
      <alignment horizontal="left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60" applyBorder="1">
      <alignment horizontal="left" vertical="center"/>
      <protection/>
    </xf>
    <xf numFmtId="0" fontId="13" fillId="20" borderId="55" xfId="0" applyFont="1" applyFill="1" applyBorder="1" applyAlignment="1">
      <alignment horizontal="center"/>
    </xf>
    <xf numFmtId="0" fontId="13" fillId="20" borderId="45" xfId="0" applyFont="1" applyFill="1" applyBorder="1" applyAlignment="1">
      <alignment horizontal="center"/>
    </xf>
    <xf numFmtId="0" fontId="13" fillId="20" borderId="56" xfId="0" applyFont="1" applyFill="1" applyBorder="1" applyAlignment="1">
      <alignment horizontal="center"/>
    </xf>
    <xf numFmtId="0" fontId="13" fillId="20" borderId="57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18" xfId="60" applyBorder="1">
      <alignment horizontal="left" vertical="center"/>
      <protection/>
    </xf>
    <xf numFmtId="0" fontId="4" fillId="0" borderId="59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5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4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27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0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3" xfId="0" applyFont="1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0" fillId="0" borderId="18" xfId="60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4" fillId="0" borderId="66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67" xfId="75" applyNumberFormat="1" applyBorder="1">
      <alignment horizontal="left" vertical="center"/>
      <protection/>
    </xf>
    <xf numFmtId="0" fontId="12" fillId="20" borderId="68" xfId="0" applyFont="1" applyFill="1" applyBorder="1" applyAlignment="1" applyProtection="1">
      <alignment horizontal="center" vertical="center"/>
      <protection locked="0"/>
    </xf>
    <xf numFmtId="0" fontId="12" fillId="20" borderId="69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vertical="center"/>
    </xf>
    <xf numFmtId="0" fontId="13" fillId="20" borderId="68" xfId="0" applyFont="1" applyFill="1" applyBorder="1" applyAlignment="1">
      <alignment horizontal="center" vertical="center"/>
    </xf>
    <xf numFmtId="0" fontId="13" fillId="20" borderId="69" xfId="0" applyFont="1" applyFill="1" applyBorder="1" applyAlignment="1">
      <alignment horizontal="center" vertical="center"/>
    </xf>
    <xf numFmtId="0" fontId="13" fillId="20" borderId="70" xfId="0" applyFont="1" applyFill="1" applyBorder="1" applyAlignment="1">
      <alignment horizontal="center" vertical="center"/>
    </xf>
    <xf numFmtId="0" fontId="4" fillId="0" borderId="41" xfId="75" applyNumberFormat="1" applyBorder="1">
      <alignment horizontal="left" vertical="center"/>
      <protection/>
    </xf>
    <xf numFmtId="0" fontId="0" fillId="0" borderId="72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65" xfId="75" applyNumberFormat="1" applyBorder="1">
      <alignment horizontal="left" vertical="center"/>
      <protection/>
    </xf>
    <xf numFmtId="0" fontId="4" fillId="0" borderId="39" xfId="75" applyNumberFormat="1" applyBorder="1">
      <alignment horizontal="left" vertical="center"/>
      <protection/>
    </xf>
    <xf numFmtId="0" fontId="4" fillId="0" borderId="33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4" fillId="0" borderId="7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224"/>
  <sheetViews>
    <sheetView zoomScalePageLayoutView="0" workbookViewId="0" topLeftCell="A199">
      <selection activeCell="R219" sqref="R219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43" t="s">
        <v>16</v>
      </c>
      <c r="B1" s="43"/>
      <c r="C1" s="44"/>
      <c r="D1" s="44"/>
      <c r="E1" s="44"/>
      <c r="F1" s="45"/>
      <c r="G1" s="124"/>
      <c r="H1" s="125"/>
      <c r="I1" s="125"/>
      <c r="J1" s="125"/>
      <c r="K1" s="125"/>
    </row>
    <row r="2" spans="1:11" ht="12.75">
      <c r="A2" s="46" t="s">
        <v>30</v>
      </c>
      <c r="B2" s="46"/>
      <c r="C2" s="47" t="s">
        <v>84</v>
      </c>
      <c r="D2" s="47"/>
      <c r="E2" s="47"/>
      <c r="F2" s="47"/>
      <c r="G2" s="48" t="s">
        <v>28</v>
      </c>
      <c r="H2" s="126" t="s">
        <v>83</v>
      </c>
      <c r="I2" s="126"/>
      <c r="J2" s="126"/>
      <c r="K2" s="126"/>
    </row>
    <row r="3" spans="1:11" ht="12.75">
      <c r="A3" s="46" t="s">
        <v>27</v>
      </c>
      <c r="B3" s="46"/>
      <c r="C3" s="49" t="s">
        <v>86</v>
      </c>
      <c r="D3" s="47"/>
      <c r="E3" s="47"/>
      <c r="F3" s="47"/>
      <c r="G3" s="48" t="s">
        <v>29</v>
      </c>
      <c r="H3" s="127" t="s">
        <v>85</v>
      </c>
      <c r="I3" s="127"/>
      <c r="J3" s="127"/>
      <c r="K3" s="127"/>
    </row>
    <row r="4" spans="1:11" ht="13.5" thickBot="1">
      <c r="A4" s="46" t="s">
        <v>1</v>
      </c>
      <c r="B4" s="46"/>
      <c r="C4" s="50">
        <v>40175</v>
      </c>
      <c r="D4" s="46"/>
      <c r="E4" s="46" t="s">
        <v>2</v>
      </c>
      <c r="F4" s="51"/>
      <c r="G4" s="1">
        <f>C4</f>
        <v>40175</v>
      </c>
      <c r="H4" s="128"/>
      <c r="I4" s="128"/>
      <c r="J4" s="128"/>
      <c r="K4" s="128"/>
    </row>
    <row r="5" spans="1:11" ht="12.75">
      <c r="A5" s="52" t="s">
        <v>3</v>
      </c>
      <c r="B5" s="53"/>
      <c r="C5" s="53"/>
      <c r="D5" s="54"/>
      <c r="E5" s="54"/>
      <c r="F5" s="55"/>
      <c r="G5" s="56"/>
      <c r="H5" s="57" t="s">
        <v>4</v>
      </c>
      <c r="I5" s="57"/>
      <c r="J5" s="57"/>
      <c r="K5" s="58"/>
    </row>
    <row r="6" spans="1:11" ht="12.75">
      <c r="A6" s="59" t="s">
        <v>5</v>
      </c>
      <c r="B6" s="60" t="s">
        <v>6</v>
      </c>
      <c r="C6" s="60"/>
      <c r="D6" s="61" t="s">
        <v>31</v>
      </c>
      <c r="E6" s="62" t="s">
        <v>32</v>
      </c>
      <c r="F6" s="63" t="s">
        <v>33</v>
      </c>
      <c r="G6" s="64" t="s">
        <v>8</v>
      </c>
      <c r="H6" s="65" t="s">
        <v>9</v>
      </c>
      <c r="I6" s="66"/>
      <c r="J6" s="65" t="s">
        <v>10</v>
      </c>
      <c r="K6" s="67"/>
    </row>
    <row r="7" spans="1:11" ht="12.75">
      <c r="A7" s="68" t="s">
        <v>11</v>
      </c>
      <c r="B7" s="69" t="s">
        <v>12</v>
      </c>
      <c r="C7" s="69" t="s">
        <v>13</v>
      </c>
      <c r="D7" s="69" t="s">
        <v>14</v>
      </c>
      <c r="E7" s="70"/>
      <c r="F7" s="71" t="s">
        <v>15</v>
      </c>
      <c r="G7" s="72" t="s">
        <v>15</v>
      </c>
      <c r="H7" s="69" t="s">
        <v>7</v>
      </c>
      <c r="I7" s="69" t="s">
        <v>18</v>
      </c>
      <c r="J7" s="69" t="s">
        <v>7</v>
      </c>
      <c r="K7" s="73" t="s">
        <v>18</v>
      </c>
    </row>
    <row r="8" spans="1:11" ht="13.5" thickBot="1">
      <c r="A8" s="74"/>
      <c r="B8" s="75">
        <v>1</v>
      </c>
      <c r="C8" s="75">
        <v>2</v>
      </c>
      <c r="D8" s="76">
        <v>3</v>
      </c>
      <c r="E8" s="76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8">
        <v>10</v>
      </c>
    </row>
    <row r="9" spans="1:11" ht="15">
      <c r="A9" s="79"/>
      <c r="B9" s="41" t="s">
        <v>87</v>
      </c>
      <c r="C9" s="80" t="s">
        <v>88</v>
      </c>
      <c r="D9" s="79"/>
      <c r="E9" s="79"/>
      <c r="F9" s="79"/>
      <c r="G9" s="79"/>
      <c r="H9" s="79"/>
      <c r="I9" s="79"/>
      <c r="J9" s="79"/>
      <c r="K9" s="79"/>
    </row>
    <row r="10" spans="1:11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81">
        <v>1</v>
      </c>
      <c r="B11" s="82" t="s">
        <v>89</v>
      </c>
      <c r="C11" s="42" t="s">
        <v>90</v>
      </c>
      <c r="D11" s="83" t="s">
        <v>91</v>
      </c>
      <c r="E11" s="84">
        <v>17.688</v>
      </c>
      <c r="F11" s="85">
        <v>0</v>
      </c>
      <c r="G11" s="86">
        <f aca="true" t="shared" si="0" ref="G11:G29">E11*F11</f>
        <v>0</v>
      </c>
      <c r="H11" s="93"/>
      <c r="I11" s="87"/>
      <c r="J11" s="94"/>
      <c r="K11" s="87">
        <f aca="true" t="shared" si="1" ref="K11:K23">E11*J11</f>
        <v>0</v>
      </c>
    </row>
    <row r="12" spans="1:11" ht="12.75">
      <c r="A12" s="81">
        <v>2</v>
      </c>
      <c r="B12" s="82" t="s">
        <v>93</v>
      </c>
      <c r="C12" s="42" t="s">
        <v>94</v>
      </c>
      <c r="D12" s="83" t="s">
        <v>91</v>
      </c>
      <c r="E12" s="84">
        <v>8.844</v>
      </c>
      <c r="F12" s="85">
        <v>0</v>
      </c>
      <c r="G12" s="86">
        <f t="shared" si="0"/>
        <v>0</v>
      </c>
      <c r="H12" s="93"/>
      <c r="I12" s="87"/>
      <c r="J12" s="94"/>
      <c r="K12" s="87">
        <f t="shared" si="1"/>
        <v>0</v>
      </c>
    </row>
    <row r="13" spans="1:11" ht="12.75">
      <c r="A13" s="81">
        <v>3</v>
      </c>
      <c r="B13" s="82" t="s">
        <v>96</v>
      </c>
      <c r="C13" s="42" t="s">
        <v>97</v>
      </c>
      <c r="D13" s="83" t="s">
        <v>91</v>
      </c>
      <c r="E13" s="84">
        <v>31.312</v>
      </c>
      <c r="F13" s="85">
        <v>0</v>
      </c>
      <c r="G13" s="86">
        <f t="shared" si="0"/>
        <v>0</v>
      </c>
      <c r="H13" s="93"/>
      <c r="I13" s="87"/>
      <c r="J13" s="94"/>
      <c r="K13" s="87">
        <f t="shared" si="1"/>
        <v>0</v>
      </c>
    </row>
    <row r="14" spans="1:11" ht="12.75">
      <c r="A14" s="81">
        <v>4</v>
      </c>
      <c r="B14" s="82" t="s">
        <v>105</v>
      </c>
      <c r="C14" s="42" t="s">
        <v>106</v>
      </c>
      <c r="D14" s="83" t="s">
        <v>91</v>
      </c>
      <c r="E14" s="84">
        <v>15.656</v>
      </c>
      <c r="F14" s="85">
        <v>0</v>
      </c>
      <c r="G14" s="86">
        <f t="shared" si="0"/>
        <v>0</v>
      </c>
      <c r="H14" s="93"/>
      <c r="I14" s="87"/>
      <c r="J14" s="94"/>
      <c r="K14" s="87">
        <f t="shared" si="1"/>
        <v>0</v>
      </c>
    </row>
    <row r="15" spans="1:11" ht="12.75">
      <c r="A15" s="81">
        <v>5</v>
      </c>
      <c r="B15" s="82" t="s">
        <v>108</v>
      </c>
      <c r="C15" s="42" t="s">
        <v>109</v>
      </c>
      <c r="D15" s="83" t="s">
        <v>91</v>
      </c>
      <c r="E15" s="84">
        <v>14.85</v>
      </c>
      <c r="F15" s="85">
        <v>0</v>
      </c>
      <c r="G15" s="86">
        <f t="shared" si="0"/>
        <v>0</v>
      </c>
      <c r="H15" s="93"/>
      <c r="I15" s="87"/>
      <c r="J15" s="94"/>
      <c r="K15" s="87">
        <f t="shared" si="1"/>
        <v>0</v>
      </c>
    </row>
    <row r="16" spans="1:11" ht="12.75">
      <c r="A16" s="81">
        <v>6</v>
      </c>
      <c r="B16" s="82" t="s">
        <v>112</v>
      </c>
      <c r="C16" s="42" t="s">
        <v>113</v>
      </c>
      <c r="D16" s="83" t="s">
        <v>91</v>
      </c>
      <c r="E16" s="84">
        <v>7.425</v>
      </c>
      <c r="F16" s="85">
        <v>0</v>
      </c>
      <c r="G16" s="86">
        <f t="shared" si="0"/>
        <v>0</v>
      </c>
      <c r="H16" s="93"/>
      <c r="I16" s="87"/>
      <c r="J16" s="94"/>
      <c r="K16" s="87">
        <f t="shared" si="1"/>
        <v>0</v>
      </c>
    </row>
    <row r="17" spans="1:11" ht="12.75">
      <c r="A17" s="81">
        <v>7</v>
      </c>
      <c r="B17" s="82" t="s">
        <v>115</v>
      </c>
      <c r="C17" s="42" t="s">
        <v>116</v>
      </c>
      <c r="D17" s="83" t="s">
        <v>117</v>
      </c>
      <c r="E17" s="84">
        <v>33</v>
      </c>
      <c r="F17" s="85">
        <v>0.00084</v>
      </c>
      <c r="G17" s="86">
        <f t="shared" si="0"/>
        <v>0.02772</v>
      </c>
      <c r="H17" s="93"/>
      <c r="I17" s="87"/>
      <c r="J17" s="94"/>
      <c r="K17" s="87">
        <f t="shared" si="1"/>
        <v>0</v>
      </c>
    </row>
    <row r="18" spans="1:11" ht="12.75">
      <c r="A18" s="81">
        <v>8</v>
      </c>
      <c r="B18" s="82" t="s">
        <v>120</v>
      </c>
      <c r="C18" s="42" t="s">
        <v>121</v>
      </c>
      <c r="D18" s="83" t="s">
        <v>117</v>
      </c>
      <c r="E18" s="84">
        <v>33</v>
      </c>
      <c r="F18" s="85">
        <v>0</v>
      </c>
      <c r="G18" s="86">
        <f t="shared" si="0"/>
        <v>0</v>
      </c>
      <c r="H18" s="93"/>
      <c r="I18" s="87"/>
      <c r="J18" s="94"/>
      <c r="K18" s="87">
        <f t="shared" si="1"/>
        <v>0</v>
      </c>
    </row>
    <row r="19" spans="1:11" ht="12.75">
      <c r="A19" s="81">
        <v>9</v>
      </c>
      <c r="B19" s="82" t="s">
        <v>123</v>
      </c>
      <c r="C19" s="42" t="s">
        <v>124</v>
      </c>
      <c r="D19" s="83" t="s">
        <v>91</v>
      </c>
      <c r="E19" s="84">
        <v>14.85</v>
      </c>
      <c r="F19" s="85">
        <v>0</v>
      </c>
      <c r="G19" s="86">
        <f t="shared" si="0"/>
        <v>0</v>
      </c>
      <c r="H19" s="93"/>
      <c r="I19" s="87"/>
      <c r="J19" s="94"/>
      <c r="K19" s="87">
        <f t="shared" si="1"/>
        <v>0</v>
      </c>
    </row>
    <row r="20" spans="1:11" ht="12.75">
      <c r="A20" s="81">
        <v>10</v>
      </c>
      <c r="B20" s="82" t="s">
        <v>126</v>
      </c>
      <c r="C20" s="42" t="s">
        <v>127</v>
      </c>
      <c r="D20" s="83" t="s">
        <v>91</v>
      </c>
      <c r="E20" s="84">
        <v>54.445</v>
      </c>
      <c r="F20" s="85">
        <v>0</v>
      </c>
      <c r="G20" s="86">
        <f t="shared" si="0"/>
        <v>0</v>
      </c>
      <c r="H20" s="93"/>
      <c r="I20" s="87"/>
      <c r="J20" s="94"/>
      <c r="K20" s="87">
        <f t="shared" si="1"/>
        <v>0</v>
      </c>
    </row>
    <row r="21" spans="1:11" ht="12.75">
      <c r="A21" s="81">
        <v>11</v>
      </c>
      <c r="B21" s="82" t="s">
        <v>132</v>
      </c>
      <c r="C21" s="42" t="s">
        <v>133</v>
      </c>
      <c r="D21" s="83" t="s">
        <v>91</v>
      </c>
      <c r="E21" s="84">
        <v>54.445</v>
      </c>
      <c r="F21" s="85">
        <v>0</v>
      </c>
      <c r="G21" s="86">
        <f t="shared" si="0"/>
        <v>0</v>
      </c>
      <c r="H21" s="93"/>
      <c r="I21" s="87"/>
      <c r="J21" s="94"/>
      <c r="K21" s="87">
        <f t="shared" si="1"/>
        <v>0</v>
      </c>
    </row>
    <row r="22" spans="1:11" ht="12.75">
      <c r="A22" s="81">
        <v>12</v>
      </c>
      <c r="B22" s="82" t="s">
        <v>135</v>
      </c>
      <c r="C22" s="42" t="s">
        <v>136</v>
      </c>
      <c r="D22" s="83" t="s">
        <v>91</v>
      </c>
      <c r="E22" s="84">
        <v>9.405</v>
      </c>
      <c r="F22" s="85">
        <v>0</v>
      </c>
      <c r="G22" s="86">
        <f t="shared" si="0"/>
        <v>0</v>
      </c>
      <c r="H22" s="93"/>
      <c r="I22" s="87"/>
      <c r="J22" s="94"/>
      <c r="K22" s="87">
        <f t="shared" si="1"/>
        <v>0</v>
      </c>
    </row>
    <row r="23" spans="1:11" ht="12.75">
      <c r="A23" s="81">
        <v>13</v>
      </c>
      <c r="B23" s="82" t="s">
        <v>139</v>
      </c>
      <c r="C23" s="42" t="s">
        <v>140</v>
      </c>
      <c r="D23" s="83" t="s">
        <v>91</v>
      </c>
      <c r="E23" s="84">
        <v>3.96</v>
      </c>
      <c r="F23" s="85">
        <v>0</v>
      </c>
      <c r="G23" s="86">
        <f t="shared" si="0"/>
        <v>0</v>
      </c>
      <c r="H23" s="93"/>
      <c r="I23" s="87"/>
      <c r="J23" s="94"/>
      <c r="K23" s="87">
        <f t="shared" si="1"/>
        <v>0</v>
      </c>
    </row>
    <row r="24" spans="1:11" ht="12.75">
      <c r="A24" s="88" t="s">
        <v>142</v>
      </c>
      <c r="B24" s="89" t="s">
        <v>143</v>
      </c>
      <c r="C24" s="42" t="s">
        <v>144</v>
      </c>
      <c r="D24" s="83" t="s">
        <v>145</v>
      </c>
      <c r="E24" s="84">
        <v>7.128</v>
      </c>
      <c r="F24" s="85">
        <v>1</v>
      </c>
      <c r="G24" s="86">
        <f t="shared" si="0"/>
        <v>7.128</v>
      </c>
      <c r="H24" s="94"/>
      <c r="I24" s="87">
        <f>E24*H24</f>
        <v>0</v>
      </c>
      <c r="J24" s="93"/>
      <c r="K24" s="87"/>
    </row>
    <row r="25" spans="1:11" ht="12.75">
      <c r="A25" s="81">
        <v>14</v>
      </c>
      <c r="B25" s="82" t="s">
        <v>146</v>
      </c>
      <c r="C25" s="42" t="s">
        <v>147</v>
      </c>
      <c r="D25" s="83" t="s">
        <v>117</v>
      </c>
      <c r="E25" s="84">
        <v>20.13</v>
      </c>
      <c r="F25" s="85">
        <v>0</v>
      </c>
      <c r="G25" s="86">
        <f t="shared" si="0"/>
        <v>0</v>
      </c>
      <c r="H25" s="93"/>
      <c r="I25" s="87"/>
      <c r="J25" s="94"/>
      <c r="K25" s="87">
        <f>E25*J25</f>
        <v>0</v>
      </c>
    </row>
    <row r="26" spans="1:11" ht="12.75">
      <c r="A26" s="88" t="s">
        <v>150</v>
      </c>
      <c r="B26" s="89" t="s">
        <v>151</v>
      </c>
      <c r="C26" s="42" t="s">
        <v>152</v>
      </c>
      <c r="D26" s="83" t="s">
        <v>91</v>
      </c>
      <c r="E26" s="84">
        <v>3.0195</v>
      </c>
      <c r="F26" s="85">
        <v>1.75</v>
      </c>
      <c r="G26" s="86">
        <f t="shared" si="0"/>
        <v>5.2841249999999995</v>
      </c>
      <c r="H26" s="94"/>
      <c r="I26" s="87">
        <f>E26*H26</f>
        <v>0</v>
      </c>
      <c r="J26" s="93"/>
      <c r="K26" s="87"/>
    </row>
    <row r="27" spans="1:11" ht="12.75">
      <c r="A27" s="81">
        <v>15</v>
      </c>
      <c r="B27" s="82" t="s">
        <v>153</v>
      </c>
      <c r="C27" s="42" t="s">
        <v>154</v>
      </c>
      <c r="D27" s="83" t="s">
        <v>155</v>
      </c>
      <c r="E27" s="84">
        <v>300</v>
      </c>
      <c r="F27" s="85">
        <v>0</v>
      </c>
      <c r="G27" s="86">
        <f t="shared" si="0"/>
        <v>0</v>
      </c>
      <c r="H27" s="93"/>
      <c r="I27" s="87"/>
      <c r="J27" s="94"/>
      <c r="K27" s="87">
        <f>E27*J27</f>
        <v>0</v>
      </c>
    </row>
    <row r="28" spans="1:11" ht="12.75">
      <c r="A28" s="88" t="s">
        <v>156</v>
      </c>
      <c r="B28" s="89" t="s">
        <v>157</v>
      </c>
      <c r="C28" s="42" t="s">
        <v>158</v>
      </c>
      <c r="D28" s="83" t="s">
        <v>155</v>
      </c>
      <c r="E28" s="84">
        <v>300</v>
      </c>
      <c r="F28" s="85">
        <v>0</v>
      </c>
      <c r="G28" s="86">
        <f t="shared" si="0"/>
        <v>0</v>
      </c>
      <c r="H28" s="94"/>
      <c r="I28" s="87">
        <f>E28*H28</f>
        <v>0</v>
      </c>
      <c r="J28" s="93"/>
      <c r="K28" s="87"/>
    </row>
    <row r="29" spans="1:11" ht="12.75">
      <c r="A29" s="81">
        <v>16</v>
      </c>
      <c r="B29" s="82" t="s">
        <v>159</v>
      </c>
      <c r="C29" s="42" t="s">
        <v>160</v>
      </c>
      <c r="D29" s="83" t="s">
        <v>145</v>
      </c>
      <c r="E29" s="84">
        <v>72.081</v>
      </c>
      <c r="F29" s="85">
        <v>0</v>
      </c>
      <c r="G29" s="86">
        <f t="shared" si="0"/>
        <v>0</v>
      </c>
      <c r="H29" s="93"/>
      <c r="I29" s="87"/>
      <c r="J29" s="94"/>
      <c r="K29" s="87">
        <f>E29*J29</f>
        <v>0</v>
      </c>
    </row>
    <row r="30" spans="1:11" ht="12.75">
      <c r="A30" s="79"/>
      <c r="B30" s="79"/>
      <c r="C30" s="90" t="str">
        <f>CONCATENATE(B9," celkem")</f>
        <v>1 celkem</v>
      </c>
      <c r="D30" s="79"/>
      <c r="E30" s="79"/>
      <c r="F30" s="79"/>
      <c r="G30" s="91">
        <f>SUBTOTAL(9,G11:G29)</f>
        <v>12.439845</v>
      </c>
      <c r="H30" s="93"/>
      <c r="I30" s="92">
        <f>SUBTOTAL(9,I11:I29)</f>
        <v>0</v>
      </c>
      <c r="J30" s="93"/>
      <c r="K30" s="92">
        <f>SUBTOTAL(9,K11:K29)</f>
        <v>0</v>
      </c>
    </row>
    <row r="31" spans="1:11" ht="12.75">
      <c r="A31" s="79"/>
      <c r="B31" s="79"/>
      <c r="C31" s="79"/>
      <c r="D31" s="79"/>
      <c r="E31" s="79"/>
      <c r="F31" s="79"/>
      <c r="G31" s="79"/>
      <c r="H31" s="93"/>
      <c r="I31" s="79"/>
      <c r="J31" s="93"/>
      <c r="K31" s="79"/>
    </row>
    <row r="32" spans="1:11" ht="15">
      <c r="A32" s="79"/>
      <c r="B32" s="41" t="s">
        <v>162</v>
      </c>
      <c r="C32" s="80" t="s">
        <v>163</v>
      </c>
      <c r="D32" s="79"/>
      <c r="E32" s="79"/>
      <c r="F32" s="79"/>
      <c r="G32" s="79"/>
      <c r="H32" s="93"/>
      <c r="I32" s="79"/>
      <c r="J32" s="93"/>
      <c r="K32" s="79"/>
    </row>
    <row r="33" spans="1:11" ht="12.75">
      <c r="A33" s="79"/>
      <c r="B33" s="79"/>
      <c r="C33" s="79"/>
      <c r="D33" s="79"/>
      <c r="E33" s="79"/>
      <c r="F33" s="79"/>
      <c r="G33" s="79"/>
      <c r="H33" s="93"/>
      <c r="I33" s="79"/>
      <c r="J33" s="93"/>
      <c r="K33" s="79"/>
    </row>
    <row r="34" spans="1:11" ht="12.75">
      <c r="A34" s="81">
        <v>1</v>
      </c>
      <c r="B34" s="82" t="s">
        <v>164</v>
      </c>
      <c r="C34" s="42" t="s">
        <v>165</v>
      </c>
      <c r="D34" s="83" t="s">
        <v>91</v>
      </c>
      <c r="E34" s="84">
        <v>4.1505</v>
      </c>
      <c r="F34" s="85">
        <v>1.93971</v>
      </c>
      <c r="G34" s="86">
        <f aca="true" t="shared" si="2" ref="G34:G46">E34*F34</f>
        <v>8.050766355</v>
      </c>
      <c r="H34" s="93"/>
      <c r="I34" s="87"/>
      <c r="J34" s="94"/>
      <c r="K34" s="87">
        <f aca="true" t="shared" si="3" ref="K34:K46">E34*J34</f>
        <v>0</v>
      </c>
    </row>
    <row r="35" spans="1:11" ht="12.75">
      <c r="A35" s="81">
        <v>2</v>
      </c>
      <c r="B35" s="82" t="s">
        <v>173</v>
      </c>
      <c r="C35" s="42" t="s">
        <v>174</v>
      </c>
      <c r="D35" s="83" t="s">
        <v>91</v>
      </c>
      <c r="E35" s="84">
        <v>4.422</v>
      </c>
      <c r="F35" s="85">
        <v>2.45329</v>
      </c>
      <c r="G35" s="86">
        <f t="shared" si="2"/>
        <v>10.848448379999999</v>
      </c>
      <c r="H35" s="93"/>
      <c r="I35" s="87"/>
      <c r="J35" s="94"/>
      <c r="K35" s="87">
        <f t="shared" si="3"/>
        <v>0</v>
      </c>
    </row>
    <row r="36" spans="1:11" ht="12.75">
      <c r="A36" s="81">
        <v>3</v>
      </c>
      <c r="B36" s="82" t="s">
        <v>179</v>
      </c>
      <c r="C36" s="42" t="s">
        <v>180</v>
      </c>
      <c r="D36" s="83" t="s">
        <v>117</v>
      </c>
      <c r="E36" s="84">
        <v>4</v>
      </c>
      <c r="F36" s="85">
        <v>0.00115</v>
      </c>
      <c r="G36" s="86">
        <f t="shared" si="2"/>
        <v>0.0046</v>
      </c>
      <c r="H36" s="93"/>
      <c r="I36" s="87"/>
      <c r="J36" s="94"/>
      <c r="K36" s="87">
        <f t="shared" si="3"/>
        <v>0</v>
      </c>
    </row>
    <row r="37" spans="1:11" ht="12.75">
      <c r="A37" s="81">
        <v>4</v>
      </c>
      <c r="B37" s="82" t="s">
        <v>183</v>
      </c>
      <c r="C37" s="42" t="s">
        <v>184</v>
      </c>
      <c r="D37" s="83" t="s">
        <v>117</v>
      </c>
      <c r="E37" s="84">
        <v>4</v>
      </c>
      <c r="F37" s="85">
        <v>0</v>
      </c>
      <c r="G37" s="86">
        <f t="shared" si="2"/>
        <v>0</v>
      </c>
      <c r="H37" s="93"/>
      <c r="I37" s="87"/>
      <c r="J37" s="94"/>
      <c r="K37" s="87">
        <f t="shared" si="3"/>
        <v>0</v>
      </c>
    </row>
    <row r="38" spans="1:11" ht="12.75">
      <c r="A38" s="81">
        <v>5</v>
      </c>
      <c r="B38" s="82" t="s">
        <v>186</v>
      </c>
      <c r="C38" s="42" t="s">
        <v>187</v>
      </c>
      <c r="D38" s="83" t="s">
        <v>145</v>
      </c>
      <c r="E38" s="84">
        <v>0.42009</v>
      </c>
      <c r="F38" s="85">
        <v>1.06017</v>
      </c>
      <c r="G38" s="86">
        <f t="shared" si="2"/>
        <v>0.44536681530000005</v>
      </c>
      <c r="H38" s="93"/>
      <c r="I38" s="87"/>
      <c r="J38" s="94"/>
      <c r="K38" s="87">
        <f t="shared" si="3"/>
        <v>0</v>
      </c>
    </row>
    <row r="39" spans="1:11" ht="12.75">
      <c r="A39" s="81">
        <v>6</v>
      </c>
      <c r="B39" s="82" t="s">
        <v>189</v>
      </c>
      <c r="C39" s="42" t="s">
        <v>190</v>
      </c>
      <c r="D39" s="83" t="s">
        <v>91</v>
      </c>
      <c r="E39" s="84">
        <v>10.71</v>
      </c>
      <c r="F39" s="85">
        <v>2.45329</v>
      </c>
      <c r="G39" s="86">
        <f t="shared" si="2"/>
        <v>26.274735900000003</v>
      </c>
      <c r="H39" s="93"/>
      <c r="I39" s="87"/>
      <c r="J39" s="94"/>
      <c r="K39" s="87">
        <f t="shared" si="3"/>
        <v>0</v>
      </c>
    </row>
    <row r="40" spans="1:11" ht="12.75">
      <c r="A40" s="81">
        <v>7</v>
      </c>
      <c r="B40" s="82" t="s">
        <v>192</v>
      </c>
      <c r="C40" s="42" t="s">
        <v>193</v>
      </c>
      <c r="D40" s="83" t="s">
        <v>117</v>
      </c>
      <c r="E40" s="84">
        <v>9.28</v>
      </c>
      <c r="F40" s="85">
        <v>0.00115</v>
      </c>
      <c r="G40" s="86">
        <f t="shared" si="2"/>
        <v>0.010672</v>
      </c>
      <c r="H40" s="93"/>
      <c r="I40" s="87"/>
      <c r="J40" s="94"/>
      <c r="K40" s="87">
        <f t="shared" si="3"/>
        <v>0</v>
      </c>
    </row>
    <row r="41" spans="1:11" ht="12.75">
      <c r="A41" s="81">
        <v>8</v>
      </c>
      <c r="B41" s="82" t="s">
        <v>197</v>
      </c>
      <c r="C41" s="42" t="s">
        <v>198</v>
      </c>
      <c r="D41" s="83" t="s">
        <v>117</v>
      </c>
      <c r="E41" s="84">
        <v>9.28</v>
      </c>
      <c r="F41" s="85">
        <v>0</v>
      </c>
      <c r="G41" s="86">
        <f t="shared" si="2"/>
        <v>0</v>
      </c>
      <c r="H41" s="93"/>
      <c r="I41" s="87"/>
      <c r="J41" s="94"/>
      <c r="K41" s="87">
        <f t="shared" si="3"/>
        <v>0</v>
      </c>
    </row>
    <row r="42" spans="1:11" ht="12.75">
      <c r="A42" s="81">
        <v>9</v>
      </c>
      <c r="B42" s="82" t="s">
        <v>200</v>
      </c>
      <c r="C42" s="42" t="s">
        <v>201</v>
      </c>
      <c r="D42" s="83" t="s">
        <v>145</v>
      </c>
      <c r="E42" s="84">
        <v>0.37485</v>
      </c>
      <c r="F42" s="85">
        <v>1.06017</v>
      </c>
      <c r="G42" s="86">
        <f t="shared" si="2"/>
        <v>0.39740472450000003</v>
      </c>
      <c r="H42" s="93"/>
      <c r="I42" s="87"/>
      <c r="J42" s="94"/>
      <c r="K42" s="87">
        <f t="shared" si="3"/>
        <v>0</v>
      </c>
    </row>
    <row r="43" spans="1:11" ht="12.75">
      <c r="A43" s="81">
        <v>10</v>
      </c>
      <c r="B43" s="82" t="s">
        <v>203</v>
      </c>
      <c r="C43" s="42" t="s">
        <v>204</v>
      </c>
      <c r="D43" s="83" t="s">
        <v>91</v>
      </c>
      <c r="E43" s="84">
        <v>21.792</v>
      </c>
      <c r="F43" s="85">
        <v>2.45329</v>
      </c>
      <c r="G43" s="86">
        <f t="shared" si="2"/>
        <v>53.462095680000004</v>
      </c>
      <c r="H43" s="93"/>
      <c r="I43" s="87"/>
      <c r="J43" s="94"/>
      <c r="K43" s="87">
        <f t="shared" si="3"/>
        <v>0</v>
      </c>
    </row>
    <row r="44" spans="1:11" ht="12.75">
      <c r="A44" s="81">
        <v>11</v>
      </c>
      <c r="B44" s="82" t="s">
        <v>207</v>
      </c>
      <c r="C44" s="42" t="s">
        <v>208</v>
      </c>
      <c r="D44" s="83" t="s">
        <v>117</v>
      </c>
      <c r="E44" s="84">
        <v>75.96</v>
      </c>
      <c r="F44" s="85">
        <v>0.00297</v>
      </c>
      <c r="G44" s="86">
        <f t="shared" si="2"/>
        <v>0.22560119999999997</v>
      </c>
      <c r="H44" s="93"/>
      <c r="I44" s="87"/>
      <c r="J44" s="94"/>
      <c r="K44" s="87">
        <f t="shared" si="3"/>
        <v>0</v>
      </c>
    </row>
    <row r="45" spans="1:11" ht="12.75">
      <c r="A45" s="81">
        <v>12</v>
      </c>
      <c r="B45" s="82" t="s">
        <v>214</v>
      </c>
      <c r="C45" s="42" t="s">
        <v>215</v>
      </c>
      <c r="D45" s="83" t="s">
        <v>117</v>
      </c>
      <c r="E45" s="84">
        <v>75.96</v>
      </c>
      <c r="F45" s="85">
        <v>0</v>
      </c>
      <c r="G45" s="86">
        <f t="shared" si="2"/>
        <v>0</v>
      </c>
      <c r="H45" s="93"/>
      <c r="I45" s="87"/>
      <c r="J45" s="94"/>
      <c r="K45" s="87">
        <f t="shared" si="3"/>
        <v>0</v>
      </c>
    </row>
    <row r="46" spans="1:11" ht="12.75">
      <c r="A46" s="81">
        <v>13</v>
      </c>
      <c r="B46" s="82" t="s">
        <v>217</v>
      </c>
      <c r="C46" s="42" t="s">
        <v>218</v>
      </c>
      <c r="D46" s="83" t="s">
        <v>145</v>
      </c>
      <c r="E46" s="84">
        <v>1.85232</v>
      </c>
      <c r="F46" s="85">
        <v>1.05871</v>
      </c>
      <c r="G46" s="86">
        <f t="shared" si="2"/>
        <v>1.9610697072</v>
      </c>
      <c r="H46" s="93"/>
      <c r="I46" s="87"/>
      <c r="J46" s="94"/>
      <c r="K46" s="87">
        <f t="shared" si="3"/>
        <v>0</v>
      </c>
    </row>
    <row r="47" spans="1:11" ht="12.75">
      <c r="A47" s="79"/>
      <c r="B47" s="79"/>
      <c r="C47" s="90" t="str">
        <f>CONCATENATE(B32," celkem")</f>
        <v>2 celkem</v>
      </c>
      <c r="D47" s="79"/>
      <c r="E47" s="79"/>
      <c r="F47" s="79"/>
      <c r="G47" s="91">
        <f>SUBTOTAL(9,G34:G46)</f>
        <v>101.680760762</v>
      </c>
      <c r="H47" s="93"/>
      <c r="I47" s="92">
        <f>SUBTOTAL(9,I34:I46)</f>
        <v>0</v>
      </c>
      <c r="J47" s="93"/>
      <c r="K47" s="92">
        <f>SUBTOTAL(9,K34:K46)</f>
        <v>0</v>
      </c>
    </row>
    <row r="48" spans="1:11" ht="12.75">
      <c r="A48" s="79"/>
      <c r="B48" s="79"/>
      <c r="C48" s="79"/>
      <c r="D48" s="79"/>
      <c r="E48" s="79"/>
      <c r="F48" s="79"/>
      <c r="G48" s="79"/>
      <c r="H48" s="93"/>
      <c r="I48" s="79"/>
      <c r="J48" s="93"/>
      <c r="K48" s="79"/>
    </row>
    <row r="49" spans="1:11" ht="15">
      <c r="A49" s="79"/>
      <c r="B49" s="41" t="s">
        <v>220</v>
      </c>
      <c r="C49" s="80" t="s">
        <v>221</v>
      </c>
      <c r="D49" s="79"/>
      <c r="E49" s="79"/>
      <c r="F49" s="79"/>
      <c r="G49" s="79"/>
      <c r="H49" s="93"/>
      <c r="I49" s="79"/>
      <c r="J49" s="93"/>
      <c r="K49" s="79"/>
    </row>
    <row r="50" spans="1:11" ht="12.75">
      <c r="A50" s="79"/>
      <c r="B50" s="79"/>
      <c r="C50" s="79"/>
      <c r="D50" s="79"/>
      <c r="E50" s="79"/>
      <c r="F50" s="79"/>
      <c r="G50" s="79"/>
      <c r="H50" s="93"/>
      <c r="I50" s="79"/>
      <c r="J50" s="93"/>
      <c r="K50" s="79"/>
    </row>
    <row r="51" spans="1:11" ht="12.75">
      <c r="A51" s="81">
        <v>1</v>
      </c>
      <c r="B51" s="82" t="s">
        <v>222</v>
      </c>
      <c r="C51" s="42" t="s">
        <v>223</v>
      </c>
      <c r="D51" s="83" t="s">
        <v>155</v>
      </c>
      <c r="E51" s="84">
        <v>34</v>
      </c>
      <c r="F51" s="85">
        <v>0.1215</v>
      </c>
      <c r="G51" s="86">
        <f aca="true" t="shared" si="4" ref="G51:G60">E51*F51</f>
        <v>4.131</v>
      </c>
      <c r="H51" s="93"/>
      <c r="I51" s="87"/>
      <c r="J51" s="94"/>
      <c r="K51" s="87">
        <f>E51*J51</f>
        <v>0</v>
      </c>
    </row>
    <row r="52" spans="1:11" ht="12.75">
      <c r="A52" s="88" t="s">
        <v>230</v>
      </c>
      <c r="B52" s="89" t="s">
        <v>231</v>
      </c>
      <c r="C52" s="42" t="s">
        <v>232</v>
      </c>
      <c r="D52" s="83" t="s">
        <v>155</v>
      </c>
      <c r="E52" s="84">
        <v>10</v>
      </c>
      <c r="F52" s="85">
        <v>0.0077</v>
      </c>
      <c r="G52" s="86">
        <f t="shared" si="4"/>
        <v>0.077</v>
      </c>
      <c r="H52" s="94"/>
      <c r="I52" s="87">
        <f>E52*H52</f>
        <v>0</v>
      </c>
      <c r="J52" s="93"/>
      <c r="K52" s="87"/>
    </row>
    <row r="53" spans="1:11" ht="12.75">
      <c r="A53" s="88" t="s">
        <v>233</v>
      </c>
      <c r="B53" s="89" t="s">
        <v>234</v>
      </c>
      <c r="C53" s="42" t="s">
        <v>235</v>
      </c>
      <c r="D53" s="83" t="s">
        <v>155</v>
      </c>
      <c r="E53" s="84">
        <v>4</v>
      </c>
      <c r="F53" s="85">
        <v>0.02305</v>
      </c>
      <c r="G53" s="86">
        <f t="shared" si="4"/>
        <v>0.0922</v>
      </c>
      <c r="H53" s="94"/>
      <c r="I53" s="87">
        <f>E53*H53</f>
        <v>0</v>
      </c>
      <c r="J53" s="93"/>
      <c r="K53" s="87"/>
    </row>
    <row r="54" spans="1:11" ht="12.75">
      <c r="A54" s="88" t="s">
        <v>236</v>
      </c>
      <c r="B54" s="89" t="s">
        <v>237</v>
      </c>
      <c r="C54" s="42" t="s">
        <v>238</v>
      </c>
      <c r="D54" s="83" t="s">
        <v>155</v>
      </c>
      <c r="E54" s="84">
        <v>20</v>
      </c>
      <c r="F54" s="85">
        <v>0.0084</v>
      </c>
      <c r="G54" s="86">
        <f t="shared" si="4"/>
        <v>0.16799999999999998</v>
      </c>
      <c r="H54" s="94"/>
      <c r="I54" s="87">
        <f>E54*H54</f>
        <v>0</v>
      </c>
      <c r="J54" s="93"/>
      <c r="K54" s="87"/>
    </row>
    <row r="55" spans="1:11" ht="12.75">
      <c r="A55" s="81">
        <v>2</v>
      </c>
      <c r="B55" s="82" t="s">
        <v>239</v>
      </c>
      <c r="C55" s="42" t="s">
        <v>240</v>
      </c>
      <c r="D55" s="83" t="s">
        <v>241</v>
      </c>
      <c r="E55" s="84">
        <v>9.3</v>
      </c>
      <c r="F55" s="85">
        <v>0.17034</v>
      </c>
      <c r="G55" s="86">
        <f t="shared" si="4"/>
        <v>1.584162</v>
      </c>
      <c r="H55" s="93"/>
      <c r="I55" s="87"/>
      <c r="J55" s="94"/>
      <c r="K55" s="87">
        <f>E55*J55</f>
        <v>0</v>
      </c>
    </row>
    <row r="56" spans="1:11" ht="12.75">
      <c r="A56" s="81">
        <v>3</v>
      </c>
      <c r="B56" s="82" t="s">
        <v>244</v>
      </c>
      <c r="C56" s="42" t="s">
        <v>245</v>
      </c>
      <c r="D56" s="83" t="s">
        <v>91</v>
      </c>
      <c r="E56" s="84">
        <v>18.418</v>
      </c>
      <c r="F56" s="85">
        <v>0.33187</v>
      </c>
      <c r="G56" s="86">
        <f t="shared" si="4"/>
        <v>6.11238166</v>
      </c>
      <c r="H56" s="93"/>
      <c r="I56" s="87"/>
      <c r="J56" s="94"/>
      <c r="K56" s="87">
        <f>E56*J56</f>
        <v>0</v>
      </c>
    </row>
    <row r="57" spans="1:11" ht="12.75">
      <c r="A57" s="88" t="s">
        <v>259</v>
      </c>
      <c r="B57" s="89" t="s">
        <v>260</v>
      </c>
      <c r="C57" s="42" t="s">
        <v>261</v>
      </c>
      <c r="D57" s="83" t="s">
        <v>155</v>
      </c>
      <c r="E57" s="84">
        <v>32</v>
      </c>
      <c r="F57" s="85">
        <v>0.0153</v>
      </c>
      <c r="G57" s="86">
        <f t="shared" si="4"/>
        <v>0.4896</v>
      </c>
      <c r="H57" s="94"/>
      <c r="I57" s="87">
        <f>E57*H57</f>
        <v>0</v>
      </c>
      <c r="J57" s="93"/>
      <c r="K57" s="87"/>
    </row>
    <row r="58" spans="1:11" ht="12.75">
      <c r="A58" s="88" t="s">
        <v>262</v>
      </c>
      <c r="B58" s="89" t="s">
        <v>263</v>
      </c>
      <c r="C58" s="42" t="s">
        <v>264</v>
      </c>
      <c r="D58" s="83" t="s">
        <v>155</v>
      </c>
      <c r="E58" s="84">
        <v>760</v>
      </c>
      <c r="F58" s="85">
        <v>0.0252</v>
      </c>
      <c r="G58" s="86">
        <f t="shared" si="4"/>
        <v>19.152</v>
      </c>
      <c r="H58" s="94"/>
      <c r="I58" s="87">
        <f>E58*H58</f>
        <v>0</v>
      </c>
      <c r="J58" s="93"/>
      <c r="K58" s="87"/>
    </row>
    <row r="59" spans="1:11" ht="12.75">
      <c r="A59" s="81">
        <v>4</v>
      </c>
      <c r="B59" s="82" t="s">
        <v>265</v>
      </c>
      <c r="C59" s="42" t="s">
        <v>266</v>
      </c>
      <c r="D59" s="83" t="s">
        <v>91</v>
      </c>
      <c r="E59" s="84">
        <v>5.1072</v>
      </c>
      <c r="F59" s="85">
        <v>2.42198</v>
      </c>
      <c r="G59" s="86">
        <f t="shared" si="4"/>
        <v>12.369536256</v>
      </c>
      <c r="H59" s="93"/>
      <c r="I59" s="87"/>
      <c r="J59" s="94"/>
      <c r="K59" s="87">
        <f>E59*J59</f>
        <v>0</v>
      </c>
    </row>
    <row r="60" spans="1:11" ht="12.75">
      <c r="A60" s="81">
        <v>5</v>
      </c>
      <c r="B60" s="82" t="s">
        <v>268</v>
      </c>
      <c r="C60" s="42" t="s">
        <v>269</v>
      </c>
      <c r="D60" s="83" t="s">
        <v>145</v>
      </c>
      <c r="E60" s="84">
        <v>0.241982</v>
      </c>
      <c r="F60" s="85">
        <v>1.01</v>
      </c>
      <c r="G60" s="86">
        <f t="shared" si="4"/>
        <v>0.24440182</v>
      </c>
      <c r="H60" s="93"/>
      <c r="I60" s="87"/>
      <c r="J60" s="94"/>
      <c r="K60" s="87">
        <f>E60*J60</f>
        <v>0</v>
      </c>
    </row>
    <row r="61" spans="1:11" ht="12.75">
      <c r="A61" s="79"/>
      <c r="B61" s="79"/>
      <c r="C61" s="90" t="str">
        <f>CONCATENATE(B49," celkem")</f>
        <v>3 celkem</v>
      </c>
      <c r="D61" s="79"/>
      <c r="E61" s="79"/>
      <c r="F61" s="79"/>
      <c r="G61" s="91">
        <f>SUBTOTAL(9,G51:G60)</f>
        <v>44.420281736</v>
      </c>
      <c r="H61" s="93"/>
      <c r="I61" s="92">
        <f>SUBTOTAL(9,I51:I60)</f>
        <v>0</v>
      </c>
      <c r="J61" s="93"/>
      <c r="K61" s="92">
        <f>SUBTOTAL(9,K51:K60)</f>
        <v>0</v>
      </c>
    </row>
    <row r="62" spans="1:11" ht="12.75">
      <c r="A62" s="79"/>
      <c r="B62" s="79"/>
      <c r="C62" s="79"/>
      <c r="D62" s="79"/>
      <c r="E62" s="79"/>
      <c r="F62" s="79"/>
      <c r="G62" s="79"/>
      <c r="H62" s="93"/>
      <c r="I62" s="79"/>
      <c r="J62" s="93"/>
      <c r="K62" s="79"/>
    </row>
    <row r="63" spans="1:11" ht="15">
      <c r="A63" s="79"/>
      <c r="B63" s="41" t="s">
        <v>227</v>
      </c>
      <c r="C63" s="80" t="s">
        <v>271</v>
      </c>
      <c r="D63" s="79"/>
      <c r="E63" s="79"/>
      <c r="F63" s="79"/>
      <c r="G63" s="79"/>
      <c r="H63" s="93"/>
      <c r="I63" s="79"/>
      <c r="J63" s="93"/>
      <c r="K63" s="79"/>
    </row>
    <row r="64" spans="1:11" ht="12.75">
      <c r="A64" s="79"/>
      <c r="B64" s="79"/>
      <c r="C64" s="79"/>
      <c r="D64" s="79"/>
      <c r="E64" s="79"/>
      <c r="F64" s="79"/>
      <c r="G64" s="79"/>
      <c r="H64" s="93"/>
      <c r="I64" s="79"/>
      <c r="J64" s="93"/>
      <c r="K64" s="79"/>
    </row>
    <row r="65" spans="1:11" ht="12.75">
      <c r="A65" s="81">
        <v>1</v>
      </c>
      <c r="B65" s="82" t="s">
        <v>272</v>
      </c>
      <c r="C65" s="42" t="s">
        <v>273</v>
      </c>
      <c r="D65" s="83" t="s">
        <v>91</v>
      </c>
      <c r="E65" s="84">
        <v>3.8592</v>
      </c>
      <c r="F65" s="85">
        <v>2.25648</v>
      </c>
      <c r="G65" s="86">
        <f aca="true" t="shared" si="5" ref="G65:G75">E65*F65</f>
        <v>8.708207616</v>
      </c>
      <c r="H65" s="93"/>
      <c r="I65" s="87"/>
      <c r="J65" s="94"/>
      <c r="K65" s="87">
        <f aca="true" t="shared" si="6" ref="K65:K75">E65*J65</f>
        <v>0</v>
      </c>
    </row>
    <row r="66" spans="1:11" ht="12.75">
      <c r="A66" s="81">
        <v>2</v>
      </c>
      <c r="B66" s="82" t="s">
        <v>275</v>
      </c>
      <c r="C66" s="42" t="s">
        <v>276</v>
      </c>
      <c r="D66" s="83" t="s">
        <v>117</v>
      </c>
      <c r="E66" s="84">
        <v>19.796</v>
      </c>
      <c r="F66" s="85">
        <v>0.00297</v>
      </c>
      <c r="G66" s="86">
        <f t="shared" si="5"/>
        <v>0.05879412</v>
      </c>
      <c r="H66" s="93"/>
      <c r="I66" s="87"/>
      <c r="J66" s="94"/>
      <c r="K66" s="87">
        <f t="shared" si="6"/>
        <v>0</v>
      </c>
    </row>
    <row r="67" spans="1:11" ht="12.75">
      <c r="A67" s="81">
        <v>3</v>
      </c>
      <c r="B67" s="82" t="s">
        <v>280</v>
      </c>
      <c r="C67" s="42" t="s">
        <v>281</v>
      </c>
      <c r="D67" s="83" t="s">
        <v>117</v>
      </c>
      <c r="E67" s="84">
        <v>19.796</v>
      </c>
      <c r="F67" s="85">
        <v>0</v>
      </c>
      <c r="G67" s="86">
        <f t="shared" si="5"/>
        <v>0</v>
      </c>
      <c r="H67" s="93"/>
      <c r="I67" s="87"/>
      <c r="J67" s="94"/>
      <c r="K67" s="87">
        <f t="shared" si="6"/>
        <v>0</v>
      </c>
    </row>
    <row r="68" spans="1:11" ht="12.75">
      <c r="A68" s="81">
        <v>4</v>
      </c>
      <c r="B68" s="82" t="s">
        <v>283</v>
      </c>
      <c r="C68" s="42" t="s">
        <v>284</v>
      </c>
      <c r="D68" s="83" t="s">
        <v>117</v>
      </c>
      <c r="E68" s="84">
        <v>16.5</v>
      </c>
      <c r="F68" s="85">
        <v>0.0031</v>
      </c>
      <c r="G68" s="86">
        <f t="shared" si="5"/>
        <v>0.05115</v>
      </c>
      <c r="H68" s="93"/>
      <c r="I68" s="87"/>
      <c r="J68" s="94"/>
      <c r="K68" s="87">
        <f t="shared" si="6"/>
        <v>0</v>
      </c>
    </row>
    <row r="69" spans="1:11" ht="12.75">
      <c r="A69" s="81">
        <v>5</v>
      </c>
      <c r="B69" s="82" t="s">
        <v>285</v>
      </c>
      <c r="C69" s="42" t="s">
        <v>286</v>
      </c>
      <c r="D69" s="83" t="s">
        <v>117</v>
      </c>
      <c r="E69" s="84">
        <v>16.5</v>
      </c>
      <c r="F69" s="85">
        <v>0</v>
      </c>
      <c r="G69" s="86">
        <f t="shared" si="5"/>
        <v>0</v>
      </c>
      <c r="H69" s="93"/>
      <c r="I69" s="87"/>
      <c r="J69" s="94"/>
      <c r="K69" s="87">
        <f t="shared" si="6"/>
        <v>0</v>
      </c>
    </row>
    <row r="70" spans="1:11" ht="12.75">
      <c r="A70" s="81">
        <v>6</v>
      </c>
      <c r="B70" s="82" t="s">
        <v>288</v>
      </c>
      <c r="C70" s="42" t="s">
        <v>289</v>
      </c>
      <c r="D70" s="83" t="s">
        <v>145</v>
      </c>
      <c r="E70" s="84">
        <v>0.46308</v>
      </c>
      <c r="F70" s="85">
        <v>1.05516</v>
      </c>
      <c r="G70" s="86">
        <f t="shared" si="5"/>
        <v>0.48862349280000006</v>
      </c>
      <c r="H70" s="93"/>
      <c r="I70" s="87"/>
      <c r="J70" s="94"/>
      <c r="K70" s="87">
        <f t="shared" si="6"/>
        <v>0</v>
      </c>
    </row>
    <row r="71" spans="1:11" ht="12.75">
      <c r="A71" s="81">
        <v>7</v>
      </c>
      <c r="B71" s="82" t="s">
        <v>291</v>
      </c>
      <c r="C71" s="42" t="s">
        <v>292</v>
      </c>
      <c r="D71" s="83" t="s">
        <v>91</v>
      </c>
      <c r="E71" s="84">
        <v>0.1215</v>
      </c>
      <c r="F71" s="85">
        <v>2.25642</v>
      </c>
      <c r="G71" s="86">
        <f t="shared" si="5"/>
        <v>0.27415502999999997</v>
      </c>
      <c r="H71" s="93"/>
      <c r="I71" s="87"/>
      <c r="J71" s="94"/>
      <c r="K71" s="87">
        <f t="shared" si="6"/>
        <v>0</v>
      </c>
    </row>
    <row r="72" spans="1:11" ht="12.75">
      <c r="A72" s="81">
        <v>8</v>
      </c>
      <c r="B72" s="82" t="s">
        <v>295</v>
      </c>
      <c r="C72" s="42" t="s">
        <v>296</v>
      </c>
      <c r="D72" s="83" t="s">
        <v>145</v>
      </c>
      <c r="E72" s="84">
        <v>0.010285</v>
      </c>
      <c r="F72" s="85">
        <v>1.04887</v>
      </c>
      <c r="G72" s="86">
        <f t="shared" si="5"/>
        <v>0.01078762795</v>
      </c>
      <c r="H72" s="93"/>
      <c r="I72" s="87"/>
      <c r="J72" s="94"/>
      <c r="K72" s="87">
        <f t="shared" si="6"/>
        <v>0</v>
      </c>
    </row>
    <row r="73" spans="1:11" ht="12.75">
      <c r="A73" s="81">
        <v>9</v>
      </c>
      <c r="B73" s="82" t="s">
        <v>298</v>
      </c>
      <c r="C73" s="42" t="s">
        <v>299</v>
      </c>
      <c r="D73" s="83" t="s">
        <v>241</v>
      </c>
      <c r="E73" s="84">
        <v>4.5</v>
      </c>
      <c r="F73" s="85">
        <v>0.1016</v>
      </c>
      <c r="G73" s="86">
        <f t="shared" si="5"/>
        <v>0.4572</v>
      </c>
      <c r="H73" s="93"/>
      <c r="I73" s="87"/>
      <c r="J73" s="94"/>
      <c r="K73" s="87">
        <f t="shared" si="6"/>
        <v>0</v>
      </c>
    </row>
    <row r="74" spans="1:11" ht="12.75">
      <c r="A74" s="81">
        <v>10</v>
      </c>
      <c r="B74" s="82" t="s">
        <v>302</v>
      </c>
      <c r="C74" s="42" t="s">
        <v>303</v>
      </c>
      <c r="D74" s="83" t="s">
        <v>117</v>
      </c>
      <c r="E74" s="84">
        <v>1.998</v>
      </c>
      <c r="F74" s="85">
        <v>0.00811</v>
      </c>
      <c r="G74" s="86">
        <f t="shared" si="5"/>
        <v>0.016203779999999997</v>
      </c>
      <c r="H74" s="93"/>
      <c r="I74" s="87"/>
      <c r="J74" s="94"/>
      <c r="K74" s="87">
        <f t="shared" si="6"/>
        <v>0</v>
      </c>
    </row>
    <row r="75" spans="1:11" ht="12.75">
      <c r="A75" s="81">
        <v>11</v>
      </c>
      <c r="B75" s="82" t="s">
        <v>305</v>
      </c>
      <c r="C75" s="42" t="s">
        <v>306</v>
      </c>
      <c r="D75" s="83" t="s">
        <v>117</v>
      </c>
      <c r="E75" s="84">
        <v>1.998</v>
      </c>
      <c r="F75" s="85">
        <v>0</v>
      </c>
      <c r="G75" s="86">
        <f t="shared" si="5"/>
        <v>0</v>
      </c>
      <c r="H75" s="93"/>
      <c r="I75" s="87"/>
      <c r="J75" s="94"/>
      <c r="K75" s="87">
        <f t="shared" si="6"/>
        <v>0</v>
      </c>
    </row>
    <row r="76" spans="1:11" ht="12.75">
      <c r="A76" s="79"/>
      <c r="B76" s="79"/>
      <c r="C76" s="90" t="str">
        <f>CONCATENATE(B63," celkem")</f>
        <v>4 celkem</v>
      </c>
      <c r="D76" s="79"/>
      <c r="E76" s="79"/>
      <c r="F76" s="79"/>
      <c r="G76" s="91">
        <f>SUBTOTAL(9,G65:G75)</f>
        <v>10.065121666749999</v>
      </c>
      <c r="H76" s="93"/>
      <c r="I76" s="92">
        <f>SUBTOTAL(9,I65:I75)</f>
        <v>0</v>
      </c>
      <c r="J76" s="93"/>
      <c r="K76" s="92">
        <f>SUBTOTAL(9,K65:K75)</f>
        <v>0</v>
      </c>
    </row>
    <row r="77" spans="1:11" ht="12.75">
      <c r="A77" s="79"/>
      <c r="B77" s="79"/>
      <c r="C77" s="79"/>
      <c r="D77" s="79"/>
      <c r="E77" s="79"/>
      <c r="F77" s="79"/>
      <c r="G77" s="79"/>
      <c r="H77" s="93"/>
      <c r="I77" s="79"/>
      <c r="J77" s="93"/>
      <c r="K77" s="79"/>
    </row>
    <row r="78" spans="1:11" ht="15">
      <c r="A78" s="79"/>
      <c r="B78" s="41" t="s">
        <v>308</v>
      </c>
      <c r="C78" s="80" t="s">
        <v>309</v>
      </c>
      <c r="D78" s="79"/>
      <c r="E78" s="79"/>
      <c r="F78" s="79"/>
      <c r="G78" s="79"/>
      <c r="H78" s="93"/>
      <c r="I78" s="79"/>
      <c r="J78" s="93"/>
      <c r="K78" s="79"/>
    </row>
    <row r="79" spans="1:11" ht="12.75">
      <c r="A79" s="79"/>
      <c r="B79" s="79"/>
      <c r="C79" s="79"/>
      <c r="D79" s="79"/>
      <c r="E79" s="79"/>
      <c r="F79" s="79"/>
      <c r="G79" s="79"/>
      <c r="H79" s="93"/>
      <c r="I79" s="79"/>
      <c r="J79" s="93"/>
      <c r="K79" s="79"/>
    </row>
    <row r="80" spans="1:11" ht="12.75">
      <c r="A80" s="81">
        <v>1</v>
      </c>
      <c r="B80" s="82" t="s">
        <v>310</v>
      </c>
      <c r="C80" s="42" t="s">
        <v>311</v>
      </c>
      <c r="D80" s="83" t="s">
        <v>117</v>
      </c>
      <c r="E80" s="84">
        <v>10.4</v>
      </c>
      <c r="F80" s="85">
        <v>0</v>
      </c>
      <c r="G80" s="86">
        <f>E80*F80</f>
        <v>0</v>
      </c>
      <c r="H80" s="93"/>
      <c r="I80" s="87"/>
      <c r="J80" s="94"/>
      <c r="K80" s="87">
        <f>E80*J80</f>
        <v>0</v>
      </c>
    </row>
    <row r="81" spans="1:11" ht="12.75">
      <c r="A81" s="81">
        <v>2</v>
      </c>
      <c r="B81" s="82" t="s">
        <v>313</v>
      </c>
      <c r="C81" s="42" t="s">
        <v>314</v>
      </c>
      <c r="D81" s="83" t="s">
        <v>117</v>
      </c>
      <c r="E81" s="84">
        <v>10.4</v>
      </c>
      <c r="F81" s="85">
        <v>0.08425</v>
      </c>
      <c r="G81" s="86">
        <f>E81*F81</f>
        <v>0.8762000000000001</v>
      </c>
      <c r="H81" s="93"/>
      <c r="I81" s="87"/>
      <c r="J81" s="94"/>
      <c r="K81" s="87">
        <f>E81*J81</f>
        <v>0</v>
      </c>
    </row>
    <row r="82" spans="1:11" ht="12.75">
      <c r="A82" s="88" t="s">
        <v>315</v>
      </c>
      <c r="B82" s="89" t="s">
        <v>316</v>
      </c>
      <c r="C82" s="42" t="s">
        <v>317</v>
      </c>
      <c r="D82" s="83" t="s">
        <v>117</v>
      </c>
      <c r="E82" s="84">
        <v>10.712</v>
      </c>
      <c r="F82" s="85">
        <v>0.131</v>
      </c>
      <c r="G82" s="86">
        <f>E82*F82</f>
        <v>1.403272</v>
      </c>
      <c r="H82" s="94"/>
      <c r="I82" s="87">
        <f>E82*H82</f>
        <v>0</v>
      </c>
      <c r="J82" s="93"/>
      <c r="K82" s="87"/>
    </row>
    <row r="83" spans="1:11" ht="12.75">
      <c r="A83" s="79"/>
      <c r="B83" s="79"/>
      <c r="C83" s="90" t="str">
        <f>CONCATENATE(B78," celkem")</f>
        <v>5 celkem</v>
      </c>
      <c r="D83" s="79"/>
      <c r="E83" s="79"/>
      <c r="F83" s="79"/>
      <c r="G83" s="91">
        <f>SUBTOTAL(9,G80:G82)</f>
        <v>2.279472</v>
      </c>
      <c r="H83" s="93"/>
      <c r="I83" s="92">
        <f>SUBTOTAL(9,I80:I82)</f>
        <v>0</v>
      </c>
      <c r="J83" s="93"/>
      <c r="K83" s="92">
        <f>SUBTOTAL(9,K80:K82)</f>
        <v>0</v>
      </c>
    </row>
    <row r="84" spans="1:11" ht="12.75">
      <c r="A84" s="79"/>
      <c r="B84" s="79"/>
      <c r="C84" s="79"/>
      <c r="D84" s="79"/>
      <c r="E84" s="79"/>
      <c r="F84" s="79"/>
      <c r="G84" s="79"/>
      <c r="H84" s="93"/>
      <c r="I84" s="79"/>
      <c r="J84" s="93"/>
      <c r="K84" s="79"/>
    </row>
    <row r="85" spans="1:11" ht="15">
      <c r="A85" s="79"/>
      <c r="B85" s="41" t="s">
        <v>318</v>
      </c>
      <c r="C85" s="80" t="s">
        <v>319</v>
      </c>
      <c r="D85" s="79"/>
      <c r="E85" s="79"/>
      <c r="F85" s="79"/>
      <c r="G85" s="79"/>
      <c r="H85" s="93"/>
      <c r="I85" s="79"/>
      <c r="J85" s="93"/>
      <c r="K85" s="79"/>
    </row>
    <row r="86" spans="1:11" ht="12.75">
      <c r="A86" s="79"/>
      <c r="B86" s="79"/>
      <c r="C86" s="79"/>
      <c r="D86" s="79"/>
      <c r="E86" s="79"/>
      <c r="F86" s="79"/>
      <c r="G86" s="79"/>
      <c r="H86" s="93"/>
      <c r="I86" s="79"/>
      <c r="J86" s="93"/>
      <c r="K86" s="79"/>
    </row>
    <row r="87" spans="1:11" ht="12.75">
      <c r="A87" s="81">
        <v>1</v>
      </c>
      <c r="B87" s="82" t="s">
        <v>320</v>
      </c>
      <c r="C87" s="42" t="s">
        <v>321</v>
      </c>
      <c r="D87" s="83" t="s">
        <v>117</v>
      </c>
      <c r="E87" s="84">
        <v>20.4</v>
      </c>
      <c r="F87" s="85">
        <v>0.05127</v>
      </c>
      <c r="G87" s="86">
        <f>E87*F87</f>
        <v>1.045908</v>
      </c>
      <c r="H87" s="93"/>
      <c r="I87" s="87"/>
      <c r="J87" s="94"/>
      <c r="K87" s="87">
        <f>E87*J87</f>
        <v>0</v>
      </c>
    </row>
    <row r="88" spans="1:11" ht="12.75">
      <c r="A88" s="81">
        <v>2</v>
      </c>
      <c r="B88" s="82" t="s">
        <v>323</v>
      </c>
      <c r="C88" s="42" t="s">
        <v>324</v>
      </c>
      <c r="D88" s="83" t="s">
        <v>117</v>
      </c>
      <c r="E88" s="84">
        <v>20.4</v>
      </c>
      <c r="F88" s="85">
        <v>0.00469</v>
      </c>
      <c r="G88" s="86">
        <f>E88*F88</f>
        <v>0.09567599999999998</v>
      </c>
      <c r="H88" s="93"/>
      <c r="I88" s="87"/>
      <c r="J88" s="94"/>
      <c r="K88" s="87">
        <f>E88*J88</f>
        <v>0</v>
      </c>
    </row>
    <row r="89" spans="1:11" ht="12.75">
      <c r="A89" s="81">
        <v>3</v>
      </c>
      <c r="B89" s="82" t="s">
        <v>326</v>
      </c>
      <c r="C89" s="42" t="s">
        <v>327</v>
      </c>
      <c r="D89" s="83" t="s">
        <v>117</v>
      </c>
      <c r="E89" s="84">
        <v>40.56</v>
      </c>
      <c r="F89" s="85">
        <v>0.03497</v>
      </c>
      <c r="G89" s="86">
        <f>E89*F89</f>
        <v>1.4183832</v>
      </c>
      <c r="H89" s="93"/>
      <c r="I89" s="87"/>
      <c r="J89" s="94"/>
      <c r="K89" s="87">
        <f>E89*J89</f>
        <v>0</v>
      </c>
    </row>
    <row r="90" spans="1:11" ht="12.75">
      <c r="A90" s="81">
        <v>4</v>
      </c>
      <c r="B90" s="82" t="s">
        <v>333</v>
      </c>
      <c r="C90" s="42" t="s">
        <v>334</v>
      </c>
      <c r="D90" s="83" t="s">
        <v>117</v>
      </c>
      <c r="E90" s="84">
        <v>40.56</v>
      </c>
      <c r="F90" s="85">
        <v>0.00469</v>
      </c>
      <c r="G90" s="86">
        <f>E90*F90</f>
        <v>0.1902264</v>
      </c>
      <c r="H90" s="93"/>
      <c r="I90" s="87"/>
      <c r="J90" s="94"/>
      <c r="K90" s="87">
        <f>E90*J90</f>
        <v>0</v>
      </c>
    </row>
    <row r="91" spans="1:11" ht="12.75">
      <c r="A91" s="79"/>
      <c r="B91" s="79"/>
      <c r="C91" s="90" t="str">
        <f>CONCATENATE(B85," celkem")</f>
        <v>61 celkem</v>
      </c>
      <c r="D91" s="79"/>
      <c r="E91" s="79"/>
      <c r="F91" s="79"/>
      <c r="G91" s="91">
        <f>SUBTOTAL(9,G87:G90)</f>
        <v>2.7501936</v>
      </c>
      <c r="H91" s="93"/>
      <c r="I91" s="92">
        <f>SUBTOTAL(9,I87:I90)</f>
        <v>0</v>
      </c>
      <c r="J91" s="93"/>
      <c r="K91" s="92">
        <f>SUBTOTAL(9,K87:K90)</f>
        <v>0</v>
      </c>
    </row>
    <row r="92" spans="1:11" ht="12.75">
      <c r="A92" s="79"/>
      <c r="B92" s="79"/>
      <c r="C92" s="79"/>
      <c r="D92" s="79"/>
      <c r="E92" s="79"/>
      <c r="F92" s="79"/>
      <c r="G92" s="79"/>
      <c r="H92" s="93"/>
      <c r="I92" s="79"/>
      <c r="J92" s="93"/>
      <c r="K92" s="79"/>
    </row>
    <row r="93" spans="1:11" ht="15">
      <c r="A93" s="79"/>
      <c r="B93" s="41" t="s">
        <v>336</v>
      </c>
      <c r="C93" s="80" t="s">
        <v>337</v>
      </c>
      <c r="D93" s="79"/>
      <c r="E93" s="79"/>
      <c r="F93" s="79"/>
      <c r="G93" s="79"/>
      <c r="H93" s="93"/>
      <c r="I93" s="79"/>
      <c r="J93" s="93"/>
      <c r="K93" s="79"/>
    </row>
    <row r="94" spans="1:11" ht="12.75">
      <c r="A94" s="79"/>
      <c r="B94" s="79"/>
      <c r="C94" s="79"/>
      <c r="D94" s="79"/>
      <c r="E94" s="79"/>
      <c r="F94" s="79"/>
      <c r="G94" s="79"/>
      <c r="H94" s="93"/>
      <c r="I94" s="79"/>
      <c r="J94" s="93"/>
      <c r="K94" s="79"/>
    </row>
    <row r="95" spans="1:11" ht="12.75">
      <c r="A95" s="81">
        <v>1</v>
      </c>
      <c r="B95" s="82" t="s">
        <v>338</v>
      </c>
      <c r="C95" s="42" t="s">
        <v>339</v>
      </c>
      <c r="D95" s="83" t="s">
        <v>91</v>
      </c>
      <c r="E95" s="84">
        <v>3.06</v>
      </c>
      <c r="F95" s="85">
        <v>1.212</v>
      </c>
      <c r="G95" s="86">
        <f>E95*F95</f>
        <v>3.70872</v>
      </c>
      <c r="H95" s="93"/>
      <c r="I95" s="87"/>
      <c r="J95" s="94"/>
      <c r="K95" s="87">
        <f>E95*J95</f>
        <v>0</v>
      </c>
    </row>
    <row r="96" spans="1:11" ht="12.75">
      <c r="A96" s="79"/>
      <c r="B96" s="79"/>
      <c r="C96" s="90" t="str">
        <f>CONCATENATE(B93," celkem")</f>
        <v>63 celkem</v>
      </c>
      <c r="D96" s="79"/>
      <c r="E96" s="79"/>
      <c r="F96" s="79"/>
      <c r="G96" s="91">
        <f>SUBTOTAL(9,G95:G95)</f>
        <v>3.70872</v>
      </c>
      <c r="H96" s="93"/>
      <c r="I96" s="92">
        <f>SUBTOTAL(9,I95:I95)</f>
        <v>0</v>
      </c>
      <c r="J96" s="93"/>
      <c r="K96" s="92">
        <f>SUBTOTAL(9,K95:K95)</f>
        <v>0</v>
      </c>
    </row>
    <row r="97" spans="1:11" ht="12.75">
      <c r="A97" s="79"/>
      <c r="B97" s="79"/>
      <c r="C97" s="79"/>
      <c r="D97" s="79"/>
      <c r="E97" s="79"/>
      <c r="F97" s="79"/>
      <c r="G97" s="79"/>
      <c r="H97" s="93"/>
      <c r="I97" s="79"/>
      <c r="J97" s="93"/>
      <c r="K97" s="79"/>
    </row>
    <row r="98" spans="1:11" ht="15">
      <c r="A98" s="79"/>
      <c r="B98" s="41" t="s">
        <v>341</v>
      </c>
      <c r="C98" s="80" t="s">
        <v>342</v>
      </c>
      <c r="D98" s="79"/>
      <c r="E98" s="79"/>
      <c r="F98" s="79"/>
      <c r="G98" s="79"/>
      <c r="H98" s="93"/>
      <c r="I98" s="79"/>
      <c r="J98" s="93"/>
      <c r="K98" s="79"/>
    </row>
    <row r="99" spans="1:11" ht="12.75">
      <c r="A99" s="79"/>
      <c r="B99" s="79"/>
      <c r="C99" s="79"/>
      <c r="D99" s="79"/>
      <c r="E99" s="79"/>
      <c r="F99" s="79"/>
      <c r="G99" s="79"/>
      <c r="H99" s="93"/>
      <c r="I99" s="79"/>
      <c r="J99" s="93"/>
      <c r="K99" s="79"/>
    </row>
    <row r="100" spans="1:11" ht="12.75">
      <c r="A100" s="81">
        <v>1</v>
      </c>
      <c r="B100" s="82" t="s">
        <v>343</v>
      </c>
      <c r="C100" s="42" t="s">
        <v>344</v>
      </c>
      <c r="D100" s="83" t="s">
        <v>117</v>
      </c>
      <c r="E100" s="84">
        <v>44.22</v>
      </c>
      <c r="F100" s="85">
        <v>0</v>
      </c>
      <c r="G100" s="86">
        <f aca="true" t="shared" si="7" ref="G100:G105">E100*F100</f>
        <v>0</v>
      </c>
      <c r="H100" s="93"/>
      <c r="I100" s="87"/>
      <c r="J100" s="94"/>
      <c r="K100" s="87">
        <f>E100*J100</f>
        <v>0</v>
      </c>
    </row>
    <row r="101" spans="1:11" ht="12.75">
      <c r="A101" s="88" t="s">
        <v>230</v>
      </c>
      <c r="B101" s="89" t="s">
        <v>346</v>
      </c>
      <c r="C101" s="42" t="s">
        <v>347</v>
      </c>
      <c r="D101" s="83" t="s">
        <v>145</v>
      </c>
      <c r="E101" s="84">
        <v>0.008844</v>
      </c>
      <c r="F101" s="85">
        <v>1</v>
      </c>
      <c r="G101" s="86">
        <f t="shared" si="7"/>
        <v>0.008844</v>
      </c>
      <c r="H101" s="94"/>
      <c r="I101" s="87">
        <f>E101*H101</f>
        <v>0</v>
      </c>
      <c r="J101" s="93"/>
      <c r="K101" s="87"/>
    </row>
    <row r="102" spans="1:11" ht="12.75">
      <c r="A102" s="81">
        <v>2</v>
      </c>
      <c r="B102" s="82" t="s">
        <v>348</v>
      </c>
      <c r="C102" s="42" t="s">
        <v>349</v>
      </c>
      <c r="D102" s="83" t="s">
        <v>117</v>
      </c>
      <c r="E102" s="84">
        <v>88.44</v>
      </c>
      <c r="F102" s="85">
        <v>0.0004</v>
      </c>
      <c r="G102" s="86">
        <f t="shared" si="7"/>
        <v>0.035376</v>
      </c>
      <c r="H102" s="93"/>
      <c r="I102" s="87"/>
      <c r="J102" s="94"/>
      <c r="K102" s="87">
        <f>E102*J102</f>
        <v>0</v>
      </c>
    </row>
    <row r="103" spans="1:11" ht="12.75">
      <c r="A103" s="88" t="s">
        <v>315</v>
      </c>
      <c r="B103" s="89" t="s">
        <v>351</v>
      </c>
      <c r="C103" s="42" t="s">
        <v>352</v>
      </c>
      <c r="D103" s="83" t="s">
        <v>117</v>
      </c>
      <c r="E103" s="84">
        <v>50.853</v>
      </c>
      <c r="F103" s="85">
        <v>0.0049</v>
      </c>
      <c r="G103" s="86">
        <f t="shared" si="7"/>
        <v>0.2491797</v>
      </c>
      <c r="H103" s="94"/>
      <c r="I103" s="87">
        <f>E103*H103</f>
        <v>0</v>
      </c>
      <c r="J103" s="93"/>
      <c r="K103" s="87"/>
    </row>
    <row r="104" spans="1:11" ht="12.75">
      <c r="A104" s="88" t="s">
        <v>353</v>
      </c>
      <c r="B104" s="89" t="s">
        <v>354</v>
      </c>
      <c r="C104" s="42" t="s">
        <v>355</v>
      </c>
      <c r="D104" s="83" t="s">
        <v>117</v>
      </c>
      <c r="E104" s="84">
        <v>50.853</v>
      </c>
      <c r="F104" s="85">
        <v>0.0045</v>
      </c>
      <c r="G104" s="86">
        <f t="shared" si="7"/>
        <v>0.2288385</v>
      </c>
      <c r="H104" s="94"/>
      <c r="I104" s="87">
        <f>E104*H104</f>
        <v>0</v>
      </c>
      <c r="J104" s="93"/>
      <c r="K104" s="87"/>
    </row>
    <row r="105" spans="1:11" ht="12.75">
      <c r="A105" s="81">
        <v>3</v>
      </c>
      <c r="B105" s="82" t="s">
        <v>356</v>
      </c>
      <c r="C105" s="42" t="s">
        <v>357</v>
      </c>
      <c r="D105" s="83" t="s">
        <v>145</v>
      </c>
      <c r="E105" s="84">
        <v>0.522238</v>
      </c>
      <c r="F105" s="85">
        <v>0</v>
      </c>
      <c r="G105" s="86">
        <f t="shared" si="7"/>
        <v>0</v>
      </c>
      <c r="H105" s="93"/>
      <c r="I105" s="87"/>
      <c r="J105" s="94"/>
      <c r="K105" s="87">
        <f>E105*J105</f>
        <v>0</v>
      </c>
    </row>
    <row r="106" spans="1:11" ht="12.75">
      <c r="A106" s="79"/>
      <c r="B106" s="79"/>
      <c r="C106" s="90" t="str">
        <f>CONCATENATE(B98," celkem")</f>
        <v>711 celkem</v>
      </c>
      <c r="D106" s="79"/>
      <c r="E106" s="79"/>
      <c r="F106" s="79"/>
      <c r="G106" s="91">
        <f>SUBTOTAL(9,G100:G105)</f>
        <v>0.5222382</v>
      </c>
      <c r="H106" s="93"/>
      <c r="I106" s="92">
        <f>SUBTOTAL(9,I100:I105)</f>
        <v>0</v>
      </c>
      <c r="J106" s="93"/>
      <c r="K106" s="92">
        <f>SUBTOTAL(9,K100:K105)</f>
        <v>0</v>
      </c>
    </row>
    <row r="107" spans="1:11" ht="12.75">
      <c r="A107" s="79"/>
      <c r="B107" s="79"/>
      <c r="C107" s="79"/>
      <c r="D107" s="79"/>
      <c r="E107" s="79"/>
      <c r="F107" s="79"/>
      <c r="G107" s="79"/>
      <c r="H107" s="93"/>
      <c r="I107" s="79"/>
      <c r="J107" s="93"/>
      <c r="K107" s="79"/>
    </row>
    <row r="108" spans="1:11" ht="15">
      <c r="A108" s="79"/>
      <c r="B108" s="41" t="s">
        <v>358</v>
      </c>
      <c r="C108" s="80" t="s">
        <v>359</v>
      </c>
      <c r="D108" s="79"/>
      <c r="E108" s="79"/>
      <c r="F108" s="79"/>
      <c r="G108" s="79"/>
      <c r="H108" s="93"/>
      <c r="I108" s="79"/>
      <c r="J108" s="93"/>
      <c r="K108" s="79"/>
    </row>
    <row r="109" spans="1:11" ht="12.75">
      <c r="A109" s="79"/>
      <c r="B109" s="79"/>
      <c r="C109" s="79"/>
      <c r="D109" s="79"/>
      <c r="E109" s="79"/>
      <c r="F109" s="79"/>
      <c r="G109" s="79"/>
      <c r="H109" s="93"/>
      <c r="I109" s="79"/>
      <c r="J109" s="93"/>
      <c r="K109" s="79"/>
    </row>
    <row r="110" spans="1:11" ht="12.75">
      <c r="A110" s="81">
        <v>1</v>
      </c>
      <c r="B110" s="82" t="s">
        <v>360</v>
      </c>
      <c r="C110" s="42" t="s">
        <v>361</v>
      </c>
      <c r="D110" s="83" t="s">
        <v>117</v>
      </c>
      <c r="E110" s="84">
        <v>24.12</v>
      </c>
      <c r="F110" s="85">
        <v>0</v>
      </c>
      <c r="G110" s="86">
        <f aca="true" t="shared" si="8" ref="G110:G120">E110*F110</f>
        <v>0</v>
      </c>
      <c r="H110" s="93"/>
      <c r="I110" s="87"/>
      <c r="J110" s="94"/>
      <c r="K110" s="87">
        <f>E110*J110</f>
        <v>0</v>
      </c>
    </row>
    <row r="111" spans="1:11" ht="12.75">
      <c r="A111" s="88" t="s">
        <v>230</v>
      </c>
      <c r="B111" s="89" t="s">
        <v>346</v>
      </c>
      <c r="C111" s="42" t="s">
        <v>347</v>
      </c>
      <c r="D111" s="83" t="s">
        <v>145</v>
      </c>
      <c r="E111" s="84">
        <v>0.004824</v>
      </c>
      <c r="F111" s="85">
        <v>1</v>
      </c>
      <c r="G111" s="86">
        <f t="shared" si="8"/>
        <v>0.004824</v>
      </c>
      <c r="H111" s="94"/>
      <c r="I111" s="87">
        <f>E111*H111</f>
        <v>0</v>
      </c>
      <c r="J111" s="93"/>
      <c r="K111" s="87"/>
    </row>
    <row r="112" spans="1:11" ht="12.75">
      <c r="A112" s="81">
        <v>2</v>
      </c>
      <c r="B112" s="82" t="s">
        <v>363</v>
      </c>
      <c r="C112" s="42" t="s">
        <v>364</v>
      </c>
      <c r="D112" s="83" t="s">
        <v>117</v>
      </c>
      <c r="E112" s="84">
        <v>24.12</v>
      </c>
      <c r="F112" s="85">
        <v>0.00077</v>
      </c>
      <c r="G112" s="86">
        <f t="shared" si="8"/>
        <v>0.0185724</v>
      </c>
      <c r="H112" s="93"/>
      <c r="I112" s="87"/>
      <c r="J112" s="94"/>
      <c r="K112" s="87">
        <f>E112*J112</f>
        <v>0</v>
      </c>
    </row>
    <row r="113" spans="1:11" ht="12.75">
      <c r="A113" s="81">
        <v>3</v>
      </c>
      <c r="B113" s="82" t="s">
        <v>366</v>
      </c>
      <c r="C113" s="42" t="s">
        <v>367</v>
      </c>
      <c r="D113" s="83" t="s">
        <v>117</v>
      </c>
      <c r="E113" s="84">
        <v>48.24</v>
      </c>
      <c r="F113" s="85">
        <v>0.00088</v>
      </c>
      <c r="G113" s="86">
        <f t="shared" si="8"/>
        <v>0.0424512</v>
      </c>
      <c r="H113" s="93"/>
      <c r="I113" s="87"/>
      <c r="J113" s="94"/>
      <c r="K113" s="87">
        <f>E113*J113</f>
        <v>0</v>
      </c>
    </row>
    <row r="114" spans="1:11" ht="12.75">
      <c r="A114" s="88" t="s">
        <v>259</v>
      </c>
      <c r="B114" s="89" t="s">
        <v>369</v>
      </c>
      <c r="C114" s="42" t="s">
        <v>370</v>
      </c>
      <c r="D114" s="83" t="s">
        <v>117</v>
      </c>
      <c r="E114" s="84">
        <v>27.738</v>
      </c>
      <c r="F114" s="85">
        <v>0.0035</v>
      </c>
      <c r="G114" s="86">
        <f t="shared" si="8"/>
        <v>0.097083</v>
      </c>
      <c r="H114" s="94"/>
      <c r="I114" s="87">
        <f>E114*H114</f>
        <v>0</v>
      </c>
      <c r="J114" s="93"/>
      <c r="K114" s="87"/>
    </row>
    <row r="115" spans="1:11" ht="12.75">
      <c r="A115" s="88" t="s">
        <v>262</v>
      </c>
      <c r="B115" s="89" t="s">
        <v>371</v>
      </c>
      <c r="C115" s="42" t="s">
        <v>372</v>
      </c>
      <c r="D115" s="83" t="s">
        <v>117</v>
      </c>
      <c r="E115" s="84">
        <v>27.738</v>
      </c>
      <c r="F115" s="85">
        <v>0.0045</v>
      </c>
      <c r="G115" s="86">
        <f t="shared" si="8"/>
        <v>0.12482099999999999</v>
      </c>
      <c r="H115" s="94"/>
      <c r="I115" s="87">
        <f>E115*H115</f>
        <v>0</v>
      </c>
      <c r="J115" s="93"/>
      <c r="K115" s="87"/>
    </row>
    <row r="116" spans="1:11" ht="12.75">
      <c r="A116" s="81">
        <v>4</v>
      </c>
      <c r="B116" s="82" t="s">
        <v>373</v>
      </c>
      <c r="C116" s="42" t="s">
        <v>374</v>
      </c>
      <c r="D116" s="83" t="s">
        <v>117</v>
      </c>
      <c r="E116" s="84">
        <v>24.12</v>
      </c>
      <c r="F116" s="85">
        <v>0</v>
      </c>
      <c r="G116" s="86">
        <f t="shared" si="8"/>
        <v>0</v>
      </c>
      <c r="H116" s="93"/>
      <c r="I116" s="87"/>
      <c r="J116" s="94"/>
      <c r="K116" s="87">
        <f>E116*J116</f>
        <v>0</v>
      </c>
    </row>
    <row r="117" spans="1:11" ht="12.75">
      <c r="A117" s="88" t="s">
        <v>375</v>
      </c>
      <c r="B117" s="89" t="s">
        <v>376</v>
      </c>
      <c r="C117" s="42" t="s">
        <v>377</v>
      </c>
      <c r="D117" s="83" t="s">
        <v>117</v>
      </c>
      <c r="E117" s="84">
        <v>27.2556</v>
      </c>
      <c r="F117" s="85">
        <v>0.0002</v>
      </c>
      <c r="G117" s="86">
        <f t="shared" si="8"/>
        <v>0.00545112</v>
      </c>
      <c r="H117" s="94"/>
      <c r="I117" s="87">
        <f>E117*H117</f>
        <v>0</v>
      </c>
      <c r="J117" s="93"/>
      <c r="K117" s="87"/>
    </row>
    <row r="118" spans="1:11" ht="12.75">
      <c r="A118" s="81">
        <v>5</v>
      </c>
      <c r="B118" s="82" t="s">
        <v>378</v>
      </c>
      <c r="C118" s="42" t="s">
        <v>379</v>
      </c>
      <c r="D118" s="83" t="s">
        <v>117</v>
      </c>
      <c r="E118" s="84">
        <v>24.12</v>
      </c>
      <c r="F118" s="85">
        <v>0</v>
      </c>
      <c r="G118" s="86">
        <f t="shared" si="8"/>
        <v>0</v>
      </c>
      <c r="H118" s="93"/>
      <c r="I118" s="87"/>
      <c r="J118" s="94"/>
      <c r="K118" s="87">
        <f>E118*J118</f>
        <v>0</v>
      </c>
    </row>
    <row r="119" spans="1:11" ht="12.75">
      <c r="A119" s="88" t="s">
        <v>380</v>
      </c>
      <c r="B119" s="89" t="s">
        <v>381</v>
      </c>
      <c r="C119" s="42" t="s">
        <v>382</v>
      </c>
      <c r="D119" s="83" t="s">
        <v>117</v>
      </c>
      <c r="E119" s="84">
        <v>27.2556</v>
      </c>
      <c r="F119" s="85">
        <v>0.0003</v>
      </c>
      <c r="G119" s="86">
        <f t="shared" si="8"/>
        <v>0.00817668</v>
      </c>
      <c r="H119" s="94"/>
      <c r="I119" s="87">
        <f>E119*H119</f>
        <v>0</v>
      </c>
      <c r="J119" s="93"/>
      <c r="K119" s="87"/>
    </row>
    <row r="120" spans="1:11" ht="12.75">
      <c r="A120" s="81">
        <v>6</v>
      </c>
      <c r="B120" s="82" t="s">
        <v>383</v>
      </c>
      <c r="C120" s="42" t="s">
        <v>384</v>
      </c>
      <c r="D120" s="83" t="s">
        <v>145</v>
      </c>
      <c r="E120" s="84">
        <v>0.301379</v>
      </c>
      <c r="F120" s="85">
        <v>0</v>
      </c>
      <c r="G120" s="86">
        <f t="shared" si="8"/>
        <v>0</v>
      </c>
      <c r="H120" s="93"/>
      <c r="I120" s="87"/>
      <c r="J120" s="94"/>
      <c r="K120" s="87">
        <f>E120*J120</f>
        <v>0</v>
      </c>
    </row>
    <row r="121" spans="1:11" ht="12.75">
      <c r="A121" s="79"/>
      <c r="B121" s="79"/>
      <c r="C121" s="90" t="str">
        <f>CONCATENATE(B108," celkem")</f>
        <v>712 celkem</v>
      </c>
      <c r="D121" s="79"/>
      <c r="E121" s="79"/>
      <c r="F121" s="79"/>
      <c r="G121" s="91">
        <f>SUBTOTAL(9,G110:G120)</f>
        <v>0.30137939999999996</v>
      </c>
      <c r="H121" s="93"/>
      <c r="I121" s="92">
        <f>SUBTOTAL(9,I110:I120)</f>
        <v>0</v>
      </c>
      <c r="J121" s="93"/>
      <c r="K121" s="92">
        <f>SUBTOTAL(9,K110:K120)</f>
        <v>0</v>
      </c>
    </row>
    <row r="122" spans="1:11" ht="12.75">
      <c r="A122" s="79"/>
      <c r="B122" s="79"/>
      <c r="C122" s="79"/>
      <c r="D122" s="79"/>
      <c r="E122" s="79"/>
      <c r="F122" s="79"/>
      <c r="G122" s="79"/>
      <c r="H122" s="93"/>
      <c r="I122" s="79"/>
      <c r="J122" s="93"/>
      <c r="K122" s="79"/>
    </row>
    <row r="123" spans="1:11" ht="15">
      <c r="A123" s="79"/>
      <c r="B123" s="41" t="s">
        <v>385</v>
      </c>
      <c r="C123" s="80" t="s">
        <v>386</v>
      </c>
      <c r="D123" s="79"/>
      <c r="E123" s="79"/>
      <c r="F123" s="79"/>
      <c r="G123" s="79"/>
      <c r="H123" s="93"/>
      <c r="I123" s="79"/>
      <c r="J123" s="93"/>
      <c r="K123" s="79"/>
    </row>
    <row r="124" spans="1:11" ht="12.75">
      <c r="A124" s="79"/>
      <c r="B124" s="79"/>
      <c r="C124" s="79"/>
      <c r="D124" s="79"/>
      <c r="E124" s="79"/>
      <c r="F124" s="79"/>
      <c r="G124" s="79"/>
      <c r="H124" s="93"/>
      <c r="I124" s="79"/>
      <c r="J124" s="93"/>
      <c r="K124" s="79"/>
    </row>
    <row r="125" spans="1:11" ht="12.75">
      <c r="A125" s="81">
        <v>1</v>
      </c>
      <c r="B125" s="82" t="s">
        <v>387</v>
      </c>
      <c r="C125" s="42" t="s">
        <v>388</v>
      </c>
      <c r="D125" s="83" t="s">
        <v>117</v>
      </c>
      <c r="E125" s="84">
        <v>20.13</v>
      </c>
      <c r="F125" s="85">
        <v>0.00204</v>
      </c>
      <c r="G125" s="86">
        <f>E125*F125</f>
        <v>0.0410652</v>
      </c>
      <c r="H125" s="93"/>
      <c r="I125" s="87"/>
      <c r="J125" s="94"/>
      <c r="K125" s="87">
        <f>E125*J125</f>
        <v>0</v>
      </c>
    </row>
    <row r="126" spans="1:11" ht="12.75">
      <c r="A126" s="88" t="s">
        <v>230</v>
      </c>
      <c r="B126" s="89" t="s">
        <v>389</v>
      </c>
      <c r="C126" s="42" t="s">
        <v>390</v>
      </c>
      <c r="D126" s="83" t="s">
        <v>117</v>
      </c>
      <c r="E126" s="84">
        <v>20.5326</v>
      </c>
      <c r="F126" s="85">
        <v>0.00845</v>
      </c>
      <c r="G126" s="86">
        <f>E126*F126</f>
        <v>0.17350046999999996</v>
      </c>
      <c r="H126" s="94"/>
      <c r="I126" s="87">
        <f>E126*H126</f>
        <v>0</v>
      </c>
      <c r="J126" s="93"/>
      <c r="K126" s="87"/>
    </row>
    <row r="127" spans="1:11" ht="12.75">
      <c r="A127" s="81">
        <v>2</v>
      </c>
      <c r="B127" s="82" t="s">
        <v>391</v>
      </c>
      <c r="C127" s="42" t="s">
        <v>392</v>
      </c>
      <c r="D127" s="83" t="s">
        <v>117</v>
      </c>
      <c r="E127" s="84">
        <v>20.13</v>
      </c>
      <c r="F127" s="85">
        <v>0.00102</v>
      </c>
      <c r="G127" s="86">
        <f>E127*F127</f>
        <v>0.0205326</v>
      </c>
      <c r="H127" s="93"/>
      <c r="I127" s="87"/>
      <c r="J127" s="94"/>
      <c r="K127" s="87">
        <f>E127*J127</f>
        <v>0</v>
      </c>
    </row>
    <row r="128" spans="1:11" ht="12.75">
      <c r="A128" s="88" t="s">
        <v>315</v>
      </c>
      <c r="B128" s="89" t="s">
        <v>393</v>
      </c>
      <c r="C128" s="42" t="s">
        <v>394</v>
      </c>
      <c r="D128" s="83" t="s">
        <v>117</v>
      </c>
      <c r="E128" s="84">
        <v>20.5326</v>
      </c>
      <c r="F128" s="85">
        <v>0.0023</v>
      </c>
      <c r="G128" s="86">
        <f>E128*F128</f>
        <v>0.04722497999999999</v>
      </c>
      <c r="H128" s="94"/>
      <c r="I128" s="87">
        <f>E128*H128</f>
        <v>0</v>
      </c>
      <c r="J128" s="93"/>
      <c r="K128" s="87"/>
    </row>
    <row r="129" spans="1:11" ht="12.75">
      <c r="A129" s="81">
        <v>3</v>
      </c>
      <c r="B129" s="82" t="s">
        <v>395</v>
      </c>
      <c r="C129" s="42" t="s">
        <v>396</v>
      </c>
      <c r="D129" s="83" t="s">
        <v>145</v>
      </c>
      <c r="E129" s="84">
        <v>0.282323</v>
      </c>
      <c r="F129" s="85">
        <v>0</v>
      </c>
      <c r="G129" s="86">
        <f>E129*F129</f>
        <v>0</v>
      </c>
      <c r="H129" s="93"/>
      <c r="I129" s="87"/>
      <c r="J129" s="94"/>
      <c r="K129" s="87">
        <f>E129*J129</f>
        <v>0</v>
      </c>
    </row>
    <row r="130" spans="1:11" ht="12.75">
      <c r="A130" s="79"/>
      <c r="B130" s="79"/>
      <c r="C130" s="90" t="str">
        <f>CONCATENATE(B123," celkem")</f>
        <v>713 celkem</v>
      </c>
      <c r="D130" s="79"/>
      <c r="E130" s="79"/>
      <c r="F130" s="79"/>
      <c r="G130" s="91">
        <f>SUBTOTAL(9,G125:G129)</f>
        <v>0.28232324999999997</v>
      </c>
      <c r="H130" s="93"/>
      <c r="I130" s="92">
        <f>SUBTOTAL(9,I125:I129)</f>
        <v>0</v>
      </c>
      <c r="J130" s="93"/>
      <c r="K130" s="92">
        <f>SUBTOTAL(9,K125:K129)</f>
        <v>0</v>
      </c>
    </row>
    <row r="131" spans="1:11" ht="12.75">
      <c r="A131" s="79"/>
      <c r="B131" s="79"/>
      <c r="C131" s="79"/>
      <c r="D131" s="79"/>
      <c r="E131" s="79"/>
      <c r="F131" s="79"/>
      <c r="G131" s="79"/>
      <c r="H131" s="93"/>
      <c r="I131" s="79"/>
      <c r="J131" s="93"/>
      <c r="K131" s="79"/>
    </row>
    <row r="132" spans="1:11" ht="15">
      <c r="A132" s="79"/>
      <c r="B132" s="41" t="s">
        <v>397</v>
      </c>
      <c r="C132" s="80" t="s">
        <v>398</v>
      </c>
      <c r="D132" s="79"/>
      <c r="E132" s="79"/>
      <c r="F132" s="79"/>
      <c r="G132" s="79"/>
      <c r="H132" s="93"/>
      <c r="I132" s="79"/>
      <c r="J132" s="93"/>
      <c r="K132" s="79"/>
    </row>
    <row r="133" spans="1:11" ht="12.75">
      <c r="A133" s="79"/>
      <c r="B133" s="79"/>
      <c r="C133" s="79"/>
      <c r="D133" s="79"/>
      <c r="E133" s="79"/>
      <c r="F133" s="79"/>
      <c r="G133" s="79"/>
      <c r="H133" s="93"/>
      <c r="I133" s="79"/>
      <c r="J133" s="93"/>
      <c r="K133" s="79"/>
    </row>
    <row r="134" spans="1:11" ht="12.75">
      <c r="A134" s="81">
        <v>1</v>
      </c>
      <c r="B134" s="82" t="s">
        <v>399</v>
      </c>
      <c r="C134" s="42" t="s">
        <v>400</v>
      </c>
      <c r="D134" s="83" t="s">
        <v>241</v>
      </c>
      <c r="E134" s="84">
        <v>6</v>
      </c>
      <c r="F134" s="85">
        <v>0.00177</v>
      </c>
      <c r="G134" s="86">
        <f aca="true" t="shared" si="9" ref="G134:G144">E134*F134</f>
        <v>0.010620000000000001</v>
      </c>
      <c r="H134" s="93"/>
      <c r="I134" s="87"/>
      <c r="J134" s="94"/>
      <c r="K134" s="87">
        <f aca="true" t="shared" si="10" ref="K134:K144">E134*J134</f>
        <v>0</v>
      </c>
    </row>
    <row r="135" spans="1:11" ht="12.75">
      <c r="A135" s="81">
        <v>2</v>
      </c>
      <c r="B135" s="82" t="s">
        <v>401</v>
      </c>
      <c r="C135" s="42" t="s">
        <v>402</v>
      </c>
      <c r="D135" s="83" t="s">
        <v>241</v>
      </c>
      <c r="E135" s="84">
        <v>3</v>
      </c>
      <c r="F135" s="85">
        <v>0.00979</v>
      </c>
      <c r="G135" s="86">
        <f t="shared" si="9"/>
        <v>0.02937</v>
      </c>
      <c r="H135" s="93"/>
      <c r="I135" s="87"/>
      <c r="J135" s="94"/>
      <c r="K135" s="87">
        <f t="shared" si="10"/>
        <v>0</v>
      </c>
    </row>
    <row r="136" spans="1:11" ht="12.75">
      <c r="A136" s="81">
        <v>3</v>
      </c>
      <c r="B136" s="82" t="s">
        <v>403</v>
      </c>
      <c r="C136" s="42" t="s">
        <v>404</v>
      </c>
      <c r="D136" s="83" t="s">
        <v>155</v>
      </c>
      <c r="E136" s="84">
        <v>2</v>
      </c>
      <c r="F136" s="85">
        <v>0.0009</v>
      </c>
      <c r="G136" s="86">
        <f t="shared" si="9"/>
        <v>0.0018</v>
      </c>
      <c r="H136" s="93"/>
      <c r="I136" s="87"/>
      <c r="J136" s="94"/>
      <c r="K136" s="87">
        <f t="shared" si="10"/>
        <v>0</v>
      </c>
    </row>
    <row r="137" spans="1:11" ht="12.75">
      <c r="A137" s="81">
        <v>4</v>
      </c>
      <c r="B137" s="82" t="s">
        <v>405</v>
      </c>
      <c r="C137" s="42" t="s">
        <v>406</v>
      </c>
      <c r="D137" s="83" t="s">
        <v>241</v>
      </c>
      <c r="E137" s="84">
        <v>9</v>
      </c>
      <c r="F137" s="85">
        <v>0</v>
      </c>
      <c r="G137" s="86">
        <f t="shared" si="9"/>
        <v>0</v>
      </c>
      <c r="H137" s="93"/>
      <c r="I137" s="87"/>
      <c r="J137" s="94"/>
      <c r="K137" s="87">
        <f t="shared" si="10"/>
        <v>0</v>
      </c>
    </row>
    <row r="138" spans="1:11" ht="12.75">
      <c r="A138" s="81">
        <v>5</v>
      </c>
      <c r="B138" s="82" t="s">
        <v>407</v>
      </c>
      <c r="C138" s="42" t="s">
        <v>408</v>
      </c>
      <c r="D138" s="83" t="s">
        <v>241</v>
      </c>
      <c r="E138" s="84">
        <v>13</v>
      </c>
      <c r="F138" s="85">
        <v>0.0057</v>
      </c>
      <c r="G138" s="86">
        <f t="shared" si="9"/>
        <v>0.0741</v>
      </c>
      <c r="H138" s="93"/>
      <c r="I138" s="87"/>
      <c r="J138" s="94"/>
      <c r="K138" s="87">
        <f t="shared" si="10"/>
        <v>0</v>
      </c>
    </row>
    <row r="139" spans="1:11" ht="12.75">
      <c r="A139" s="81">
        <v>6</v>
      </c>
      <c r="B139" s="82" t="s">
        <v>409</v>
      </c>
      <c r="C139" s="42" t="s">
        <v>410</v>
      </c>
      <c r="D139" s="83" t="s">
        <v>241</v>
      </c>
      <c r="E139" s="84">
        <v>13</v>
      </c>
      <c r="F139" s="85">
        <v>4E-05</v>
      </c>
      <c r="G139" s="86">
        <f t="shared" si="9"/>
        <v>0.0005200000000000001</v>
      </c>
      <c r="H139" s="93"/>
      <c r="I139" s="87"/>
      <c r="J139" s="94"/>
      <c r="K139" s="87">
        <f t="shared" si="10"/>
        <v>0</v>
      </c>
    </row>
    <row r="140" spans="1:11" ht="12.75">
      <c r="A140" s="81">
        <v>7</v>
      </c>
      <c r="B140" s="82" t="s">
        <v>411</v>
      </c>
      <c r="C140" s="42" t="s">
        <v>412</v>
      </c>
      <c r="D140" s="83" t="s">
        <v>413</v>
      </c>
      <c r="E140" s="84">
        <v>3</v>
      </c>
      <c r="F140" s="85">
        <v>0.00057</v>
      </c>
      <c r="G140" s="86">
        <f t="shared" si="9"/>
        <v>0.00171</v>
      </c>
      <c r="H140" s="93"/>
      <c r="I140" s="87"/>
      <c r="J140" s="94"/>
      <c r="K140" s="87">
        <f t="shared" si="10"/>
        <v>0</v>
      </c>
    </row>
    <row r="141" spans="1:11" ht="12.75">
      <c r="A141" s="81">
        <v>8</v>
      </c>
      <c r="B141" s="82" t="s">
        <v>414</v>
      </c>
      <c r="C141" s="42" t="s">
        <v>415</v>
      </c>
      <c r="D141" s="83" t="s">
        <v>241</v>
      </c>
      <c r="E141" s="84">
        <v>13</v>
      </c>
      <c r="F141" s="85">
        <v>0.00019</v>
      </c>
      <c r="G141" s="86">
        <f t="shared" si="9"/>
        <v>0.00247</v>
      </c>
      <c r="H141" s="93"/>
      <c r="I141" s="87"/>
      <c r="J141" s="94"/>
      <c r="K141" s="87">
        <f t="shared" si="10"/>
        <v>0</v>
      </c>
    </row>
    <row r="142" spans="1:11" ht="12.75">
      <c r="A142" s="81">
        <v>9</v>
      </c>
      <c r="B142" s="82" t="s">
        <v>416</v>
      </c>
      <c r="C142" s="42" t="s">
        <v>417</v>
      </c>
      <c r="D142" s="83" t="s">
        <v>241</v>
      </c>
      <c r="E142" s="84">
        <v>13</v>
      </c>
      <c r="F142" s="85">
        <v>1E-05</v>
      </c>
      <c r="G142" s="86">
        <f t="shared" si="9"/>
        <v>0.00013000000000000002</v>
      </c>
      <c r="H142" s="93"/>
      <c r="I142" s="87"/>
      <c r="J142" s="94"/>
      <c r="K142" s="87">
        <f t="shared" si="10"/>
        <v>0</v>
      </c>
    </row>
    <row r="143" spans="1:11" ht="12.75">
      <c r="A143" s="81">
        <v>10</v>
      </c>
      <c r="B143" s="82" t="s">
        <v>418</v>
      </c>
      <c r="C143" s="42" t="s">
        <v>419</v>
      </c>
      <c r="D143" s="83" t="s">
        <v>413</v>
      </c>
      <c r="E143" s="84">
        <v>2</v>
      </c>
      <c r="F143" s="85">
        <v>0.01</v>
      </c>
      <c r="G143" s="86">
        <f t="shared" si="9"/>
        <v>0.02</v>
      </c>
      <c r="H143" s="93"/>
      <c r="I143" s="87"/>
      <c r="J143" s="94"/>
      <c r="K143" s="87">
        <f t="shared" si="10"/>
        <v>0</v>
      </c>
    </row>
    <row r="144" spans="1:11" ht="12.75">
      <c r="A144" s="81">
        <v>11</v>
      </c>
      <c r="B144" s="82" t="s">
        <v>420</v>
      </c>
      <c r="C144" s="42" t="s">
        <v>421</v>
      </c>
      <c r="D144" s="83" t="s">
        <v>145</v>
      </c>
      <c r="E144" s="84">
        <v>0.14072</v>
      </c>
      <c r="F144" s="85">
        <v>0</v>
      </c>
      <c r="G144" s="86">
        <f t="shared" si="9"/>
        <v>0</v>
      </c>
      <c r="H144" s="93"/>
      <c r="I144" s="87"/>
      <c r="J144" s="94"/>
      <c r="K144" s="87">
        <f t="shared" si="10"/>
        <v>0</v>
      </c>
    </row>
    <row r="145" spans="1:11" ht="12.75">
      <c r="A145" s="79"/>
      <c r="B145" s="79"/>
      <c r="C145" s="90" t="str">
        <f>CONCATENATE(B132," celkem")</f>
        <v>72 celkem</v>
      </c>
      <c r="D145" s="79"/>
      <c r="E145" s="79"/>
      <c r="F145" s="79"/>
      <c r="G145" s="91">
        <f>SUBTOTAL(9,G134:G144)</f>
        <v>0.14072</v>
      </c>
      <c r="H145" s="93"/>
      <c r="I145" s="92">
        <f>SUBTOTAL(9,I134:I144)</f>
        <v>0</v>
      </c>
      <c r="J145" s="93"/>
      <c r="K145" s="92">
        <f>SUBTOTAL(9,K134:K144)</f>
        <v>0</v>
      </c>
    </row>
    <row r="146" spans="1:11" ht="12.75">
      <c r="A146" s="79"/>
      <c r="B146" s="79"/>
      <c r="C146" s="79"/>
      <c r="D146" s="79"/>
      <c r="E146" s="79"/>
      <c r="F146" s="79"/>
      <c r="G146" s="79"/>
      <c r="H146" s="93"/>
      <c r="I146" s="79"/>
      <c r="J146" s="93"/>
      <c r="K146" s="79"/>
    </row>
    <row r="147" spans="1:11" ht="15">
      <c r="A147" s="79"/>
      <c r="B147" s="41" t="s">
        <v>422</v>
      </c>
      <c r="C147" s="80" t="s">
        <v>423</v>
      </c>
      <c r="D147" s="79"/>
      <c r="E147" s="79"/>
      <c r="F147" s="79"/>
      <c r="G147" s="79"/>
      <c r="H147" s="93"/>
      <c r="I147" s="79"/>
      <c r="J147" s="93"/>
      <c r="K147" s="79"/>
    </row>
    <row r="148" spans="1:11" ht="12.75">
      <c r="A148" s="79"/>
      <c r="B148" s="79"/>
      <c r="C148" s="79"/>
      <c r="D148" s="79"/>
      <c r="E148" s="79"/>
      <c r="F148" s="79"/>
      <c r="G148" s="79"/>
      <c r="H148" s="93"/>
      <c r="I148" s="79"/>
      <c r="J148" s="93"/>
      <c r="K148" s="79"/>
    </row>
    <row r="149" spans="1:11" ht="12.75">
      <c r="A149" s="81">
        <v>1</v>
      </c>
      <c r="B149" s="82" t="s">
        <v>424</v>
      </c>
      <c r="C149" s="42" t="s">
        <v>425</v>
      </c>
      <c r="D149" s="83" t="s">
        <v>241</v>
      </c>
      <c r="E149" s="84">
        <v>6.2</v>
      </c>
      <c r="F149" s="85">
        <v>0.00318</v>
      </c>
      <c r="G149" s="86">
        <f aca="true" t="shared" si="11" ref="G149:G155">E149*F149</f>
        <v>0.019716</v>
      </c>
      <c r="H149" s="93"/>
      <c r="I149" s="87"/>
      <c r="J149" s="94"/>
      <c r="K149" s="87">
        <f aca="true" t="shared" si="12" ref="K149:K155">E149*J149</f>
        <v>0</v>
      </c>
    </row>
    <row r="150" spans="1:11" ht="12.75">
      <c r="A150" s="81">
        <v>2</v>
      </c>
      <c r="B150" s="82" t="s">
        <v>426</v>
      </c>
      <c r="C150" s="42" t="s">
        <v>427</v>
      </c>
      <c r="D150" s="83" t="s">
        <v>241</v>
      </c>
      <c r="E150" s="84">
        <v>12.7</v>
      </c>
      <c r="F150" s="85">
        <v>0.00226</v>
      </c>
      <c r="G150" s="86">
        <f t="shared" si="11"/>
        <v>0.028701999999999995</v>
      </c>
      <c r="H150" s="93"/>
      <c r="I150" s="87"/>
      <c r="J150" s="94"/>
      <c r="K150" s="87">
        <f t="shared" si="12"/>
        <v>0</v>
      </c>
    </row>
    <row r="151" spans="1:11" ht="12.75">
      <c r="A151" s="81">
        <v>3</v>
      </c>
      <c r="B151" s="82" t="s">
        <v>429</v>
      </c>
      <c r="C151" s="42" t="s">
        <v>430</v>
      </c>
      <c r="D151" s="83" t="s">
        <v>241</v>
      </c>
      <c r="E151" s="84">
        <v>6.2</v>
      </c>
      <c r="F151" s="85">
        <v>0.00157</v>
      </c>
      <c r="G151" s="86">
        <f t="shared" si="11"/>
        <v>0.009734</v>
      </c>
      <c r="H151" s="93"/>
      <c r="I151" s="87"/>
      <c r="J151" s="94"/>
      <c r="K151" s="87">
        <f t="shared" si="12"/>
        <v>0</v>
      </c>
    </row>
    <row r="152" spans="1:11" ht="12.75">
      <c r="A152" s="81">
        <v>4</v>
      </c>
      <c r="B152" s="82" t="s">
        <v>431</v>
      </c>
      <c r="C152" s="42" t="s">
        <v>432</v>
      </c>
      <c r="D152" s="83" t="s">
        <v>155</v>
      </c>
      <c r="E152" s="84">
        <v>1</v>
      </c>
      <c r="F152" s="85">
        <v>0.00269</v>
      </c>
      <c r="G152" s="86">
        <f t="shared" si="11"/>
        <v>0.00269</v>
      </c>
      <c r="H152" s="93"/>
      <c r="I152" s="87"/>
      <c r="J152" s="94"/>
      <c r="K152" s="87">
        <f t="shared" si="12"/>
        <v>0</v>
      </c>
    </row>
    <row r="153" spans="1:11" ht="12.75">
      <c r="A153" s="81">
        <v>5</v>
      </c>
      <c r="B153" s="82" t="s">
        <v>433</v>
      </c>
      <c r="C153" s="42" t="s">
        <v>434</v>
      </c>
      <c r="D153" s="83" t="s">
        <v>241</v>
      </c>
      <c r="E153" s="84">
        <v>13.3</v>
      </c>
      <c r="F153" s="85">
        <v>0.00254</v>
      </c>
      <c r="G153" s="86">
        <f t="shared" si="11"/>
        <v>0.033782000000000006</v>
      </c>
      <c r="H153" s="93"/>
      <c r="I153" s="87"/>
      <c r="J153" s="94"/>
      <c r="K153" s="87">
        <f t="shared" si="12"/>
        <v>0</v>
      </c>
    </row>
    <row r="154" spans="1:11" ht="12.75">
      <c r="A154" s="81">
        <v>6</v>
      </c>
      <c r="B154" s="82" t="s">
        <v>436</v>
      </c>
      <c r="C154" s="42" t="s">
        <v>437</v>
      </c>
      <c r="D154" s="83" t="s">
        <v>241</v>
      </c>
      <c r="E154" s="84">
        <v>3.5</v>
      </c>
      <c r="F154" s="85">
        <v>0.0022</v>
      </c>
      <c r="G154" s="86">
        <f t="shared" si="11"/>
        <v>0.0077</v>
      </c>
      <c r="H154" s="93"/>
      <c r="I154" s="87"/>
      <c r="J154" s="94"/>
      <c r="K154" s="87">
        <f t="shared" si="12"/>
        <v>0</v>
      </c>
    </row>
    <row r="155" spans="1:11" ht="12.75">
      <c r="A155" s="81">
        <v>7</v>
      </c>
      <c r="B155" s="82" t="s">
        <v>438</v>
      </c>
      <c r="C155" s="42" t="s">
        <v>439</v>
      </c>
      <c r="D155" s="83" t="s">
        <v>145</v>
      </c>
      <c r="E155" s="84">
        <v>0.102324</v>
      </c>
      <c r="F155" s="85">
        <v>0</v>
      </c>
      <c r="G155" s="86">
        <f t="shared" si="11"/>
        <v>0</v>
      </c>
      <c r="H155" s="93"/>
      <c r="I155" s="87"/>
      <c r="J155" s="94"/>
      <c r="K155" s="87">
        <f t="shared" si="12"/>
        <v>0</v>
      </c>
    </row>
    <row r="156" spans="1:11" ht="12.75">
      <c r="A156" s="79"/>
      <c r="B156" s="79"/>
      <c r="C156" s="90" t="str">
        <f>CONCATENATE(B147," celkem")</f>
        <v>764 celkem</v>
      </c>
      <c r="D156" s="79"/>
      <c r="E156" s="79"/>
      <c r="F156" s="79"/>
      <c r="G156" s="91">
        <f>SUBTOTAL(9,G149:G155)</f>
        <v>0.102324</v>
      </c>
      <c r="H156" s="93"/>
      <c r="I156" s="92">
        <f>SUBTOTAL(9,I149:I155)</f>
        <v>0</v>
      </c>
      <c r="J156" s="93"/>
      <c r="K156" s="92">
        <f>SUBTOTAL(9,K149:K155)</f>
        <v>0</v>
      </c>
    </row>
    <row r="157" spans="1:11" ht="12.75">
      <c r="A157" s="79"/>
      <c r="B157" s="79"/>
      <c r="C157" s="79"/>
      <c r="D157" s="79"/>
      <c r="E157" s="79"/>
      <c r="F157" s="79"/>
      <c r="G157" s="79"/>
      <c r="H157" s="93"/>
      <c r="I157" s="79"/>
      <c r="J157" s="93"/>
      <c r="K157" s="79"/>
    </row>
    <row r="158" spans="1:11" ht="12.75">
      <c r="A158" s="79"/>
      <c r="B158" s="79"/>
      <c r="C158" s="79"/>
      <c r="D158" s="79"/>
      <c r="E158" s="79"/>
      <c r="F158" s="79"/>
      <c r="G158" s="79"/>
      <c r="H158" s="93"/>
      <c r="I158" s="79"/>
      <c r="J158" s="93"/>
      <c r="K158" s="79"/>
    </row>
    <row r="159" spans="1:11" ht="15">
      <c r="A159" s="79"/>
      <c r="B159" s="41" t="s">
        <v>445</v>
      </c>
      <c r="C159" s="80" t="s">
        <v>446</v>
      </c>
      <c r="D159" s="79"/>
      <c r="E159" s="79"/>
      <c r="F159" s="79"/>
      <c r="G159" s="79"/>
      <c r="H159" s="93"/>
      <c r="I159" s="79"/>
      <c r="J159" s="93"/>
      <c r="K159" s="79"/>
    </row>
    <row r="160" spans="1:11" ht="12.75">
      <c r="A160" s="79"/>
      <c r="B160" s="79"/>
      <c r="C160" s="79"/>
      <c r="D160" s="79"/>
      <c r="E160" s="79"/>
      <c r="F160" s="79"/>
      <c r="G160" s="79"/>
      <c r="H160" s="93"/>
      <c r="I160" s="79"/>
      <c r="J160" s="93"/>
      <c r="K160" s="79"/>
    </row>
    <row r="161" spans="1:11" ht="12.75">
      <c r="A161" s="81">
        <v>1</v>
      </c>
      <c r="B161" s="82" t="s">
        <v>447</v>
      </c>
      <c r="C161" s="42" t="s">
        <v>448</v>
      </c>
      <c r="D161" s="83" t="s">
        <v>117</v>
      </c>
      <c r="E161" s="84">
        <v>39.27</v>
      </c>
      <c r="F161" s="85">
        <v>0.00038</v>
      </c>
      <c r="G161" s="86">
        <f aca="true" t="shared" si="13" ref="G161:G174">E161*F161</f>
        <v>0.014922600000000003</v>
      </c>
      <c r="H161" s="93"/>
      <c r="I161" s="87"/>
      <c r="J161" s="94"/>
      <c r="K161" s="87">
        <f>E161*J161</f>
        <v>0</v>
      </c>
    </row>
    <row r="162" spans="1:11" ht="12.75">
      <c r="A162" s="88" t="s">
        <v>230</v>
      </c>
      <c r="B162" s="89" t="s">
        <v>451</v>
      </c>
      <c r="C162" s="42" t="s">
        <v>452</v>
      </c>
      <c r="D162" s="83" t="s">
        <v>241</v>
      </c>
      <c r="E162" s="84">
        <v>18.7</v>
      </c>
      <c r="F162" s="85">
        <v>0.0555</v>
      </c>
      <c r="G162" s="86">
        <f t="shared" si="13"/>
        <v>1.03785</v>
      </c>
      <c r="H162" s="94"/>
      <c r="I162" s="87">
        <f>E162*H162</f>
        <v>0</v>
      </c>
      <c r="J162" s="93"/>
      <c r="K162" s="87"/>
    </row>
    <row r="163" spans="1:11" ht="12.75">
      <c r="A163" s="81">
        <v>2</v>
      </c>
      <c r="B163" s="82" t="s">
        <v>453</v>
      </c>
      <c r="C163" s="42" t="s">
        <v>454</v>
      </c>
      <c r="D163" s="83" t="s">
        <v>241</v>
      </c>
      <c r="E163" s="84">
        <v>60</v>
      </c>
      <c r="F163" s="85">
        <v>0</v>
      </c>
      <c r="G163" s="86">
        <f t="shared" si="13"/>
        <v>0</v>
      </c>
      <c r="H163" s="93"/>
      <c r="I163" s="87"/>
      <c r="J163" s="94"/>
      <c r="K163" s="87">
        <f>E163*J163</f>
        <v>0</v>
      </c>
    </row>
    <row r="164" spans="1:11" ht="12.75">
      <c r="A164" s="88" t="s">
        <v>315</v>
      </c>
      <c r="B164" s="89" t="s">
        <v>456</v>
      </c>
      <c r="C164" s="42" t="s">
        <v>457</v>
      </c>
      <c r="D164" s="83" t="s">
        <v>117</v>
      </c>
      <c r="E164" s="84">
        <v>192</v>
      </c>
      <c r="F164" s="85">
        <v>0.00124</v>
      </c>
      <c r="G164" s="86">
        <f t="shared" si="13"/>
        <v>0.23808</v>
      </c>
      <c r="H164" s="94"/>
      <c r="I164" s="87">
        <f>E164*H164</f>
        <v>0</v>
      </c>
      <c r="J164" s="93"/>
      <c r="K164" s="87"/>
    </row>
    <row r="165" spans="1:11" ht="12.75">
      <c r="A165" s="81">
        <v>3</v>
      </c>
      <c r="B165" s="82" t="s">
        <v>458</v>
      </c>
      <c r="C165" s="42" t="s">
        <v>459</v>
      </c>
      <c r="D165" s="83" t="s">
        <v>241</v>
      </c>
      <c r="E165" s="84">
        <v>240</v>
      </c>
      <c r="F165" s="85">
        <v>0</v>
      </c>
      <c r="G165" s="86">
        <f t="shared" si="13"/>
        <v>0</v>
      </c>
      <c r="H165" s="93"/>
      <c r="I165" s="87"/>
      <c r="J165" s="94"/>
      <c r="K165" s="87">
        <f>E165*J165</f>
        <v>0</v>
      </c>
    </row>
    <row r="166" spans="1:11" ht="12.75">
      <c r="A166" s="88" t="s">
        <v>259</v>
      </c>
      <c r="B166" s="89" t="s">
        <v>461</v>
      </c>
      <c r="C166" s="42" t="s">
        <v>462</v>
      </c>
      <c r="D166" s="83" t="s">
        <v>241</v>
      </c>
      <c r="E166" s="84">
        <v>240</v>
      </c>
      <c r="F166" s="85">
        <v>3.1E-05</v>
      </c>
      <c r="G166" s="86">
        <f t="shared" si="13"/>
        <v>0.00744</v>
      </c>
      <c r="H166" s="94"/>
      <c r="I166" s="87">
        <f>E166*H166</f>
        <v>0</v>
      </c>
      <c r="J166" s="93"/>
      <c r="K166" s="87"/>
    </row>
    <row r="167" spans="1:11" ht="12.75">
      <c r="A167" s="81">
        <v>4</v>
      </c>
      <c r="B167" s="82" t="s">
        <v>463</v>
      </c>
      <c r="C167" s="42" t="s">
        <v>464</v>
      </c>
      <c r="D167" s="83" t="s">
        <v>241</v>
      </c>
      <c r="E167" s="84">
        <v>240</v>
      </c>
      <c r="F167" s="85">
        <v>0</v>
      </c>
      <c r="G167" s="86">
        <f t="shared" si="13"/>
        <v>0</v>
      </c>
      <c r="H167" s="93"/>
      <c r="I167" s="87"/>
      <c r="J167" s="94"/>
      <c r="K167" s="87">
        <f>E167*J167</f>
        <v>0</v>
      </c>
    </row>
    <row r="168" spans="1:11" ht="12.75">
      <c r="A168" s="81" t="s">
        <v>308</v>
      </c>
      <c r="B168" s="82"/>
      <c r="C168" s="42" t="s">
        <v>440</v>
      </c>
      <c r="D168" s="83" t="s">
        <v>117</v>
      </c>
      <c r="E168" s="84">
        <v>5.44</v>
      </c>
      <c r="F168" s="85">
        <v>0.00025</v>
      </c>
      <c r="G168" s="86">
        <f t="shared" si="13"/>
        <v>0.00136</v>
      </c>
      <c r="H168" s="93"/>
      <c r="I168" s="87"/>
      <c r="J168" s="94"/>
      <c r="K168" s="87">
        <f>E168*J168</f>
        <v>0</v>
      </c>
    </row>
    <row r="169" spans="1:11" ht="12.75">
      <c r="A169" s="88" t="s">
        <v>380</v>
      </c>
      <c r="B169" s="89"/>
      <c r="C169" s="42" t="s">
        <v>559</v>
      </c>
      <c r="D169" s="83" t="s">
        <v>155</v>
      </c>
      <c r="E169" s="84">
        <v>2</v>
      </c>
      <c r="F169" s="85">
        <v>0.0158</v>
      </c>
      <c r="G169" s="86">
        <f t="shared" si="13"/>
        <v>0.0316</v>
      </c>
      <c r="H169" s="94"/>
      <c r="I169" s="87">
        <f>E169*H169</f>
        <v>0</v>
      </c>
      <c r="J169" s="93"/>
      <c r="K169" s="87"/>
    </row>
    <row r="170" spans="1:11" ht="12.75">
      <c r="A170" s="88" t="s">
        <v>554</v>
      </c>
      <c r="B170" s="89"/>
      <c r="C170" s="42" t="s">
        <v>560</v>
      </c>
      <c r="D170" s="83" t="s">
        <v>155</v>
      </c>
      <c r="E170" s="84">
        <v>4</v>
      </c>
      <c r="F170" s="85">
        <v>0.0117</v>
      </c>
      <c r="G170" s="86">
        <f t="shared" si="13"/>
        <v>0.0468</v>
      </c>
      <c r="H170" s="94"/>
      <c r="I170" s="87">
        <f>E170*H170</f>
        <v>0</v>
      </c>
      <c r="J170" s="93"/>
      <c r="K170" s="87"/>
    </row>
    <row r="171" spans="1:11" ht="12.75">
      <c r="A171" s="88" t="s">
        <v>555</v>
      </c>
      <c r="B171" s="89"/>
      <c r="C171" s="42" t="s">
        <v>561</v>
      </c>
      <c r="D171" s="83" t="s">
        <v>155</v>
      </c>
      <c r="E171" s="84">
        <v>2</v>
      </c>
      <c r="F171" s="85">
        <v>0.0259</v>
      </c>
      <c r="G171" s="86">
        <f t="shared" si="13"/>
        <v>0.0518</v>
      </c>
      <c r="H171" s="94"/>
      <c r="I171" s="87">
        <f>E171*H171</f>
        <v>0</v>
      </c>
      <c r="J171" s="93"/>
      <c r="K171" s="87"/>
    </row>
    <row r="172" spans="1:11" ht="12.75">
      <c r="A172" s="81" t="s">
        <v>556</v>
      </c>
      <c r="B172" s="82"/>
      <c r="C172" s="42" t="s">
        <v>444</v>
      </c>
      <c r="D172" s="83" t="s">
        <v>155</v>
      </c>
      <c r="E172" s="84">
        <v>3</v>
      </c>
      <c r="F172" s="85">
        <v>0.00087</v>
      </c>
      <c r="G172" s="86">
        <f t="shared" si="13"/>
        <v>0.00261</v>
      </c>
      <c r="H172" s="93"/>
      <c r="I172" s="87"/>
      <c r="J172" s="94"/>
      <c r="K172" s="87">
        <f>E172*J172</f>
        <v>0</v>
      </c>
    </row>
    <row r="173" spans="1:11" ht="12.75">
      <c r="A173" s="88" t="s">
        <v>557</v>
      </c>
      <c r="B173" s="89"/>
      <c r="C173" s="42" t="s">
        <v>562</v>
      </c>
      <c r="D173" s="83" t="s">
        <v>155</v>
      </c>
      <c r="E173" s="84">
        <v>3</v>
      </c>
      <c r="F173" s="85">
        <v>0.048</v>
      </c>
      <c r="G173" s="86">
        <f t="shared" si="13"/>
        <v>0.14400000000000002</v>
      </c>
      <c r="H173" s="94"/>
      <c r="I173" s="87">
        <f>E173*H173</f>
        <v>0</v>
      </c>
      <c r="J173" s="93"/>
      <c r="K173" s="87"/>
    </row>
    <row r="174" spans="1:11" ht="12.75">
      <c r="A174" s="81" t="s">
        <v>558</v>
      </c>
      <c r="B174" s="82" t="s">
        <v>466</v>
      </c>
      <c r="C174" s="42" t="s">
        <v>467</v>
      </c>
      <c r="D174" s="83" t="s">
        <v>145</v>
      </c>
      <c r="E174" s="84">
        <v>1.576</v>
      </c>
      <c r="F174" s="85">
        <v>0</v>
      </c>
      <c r="G174" s="86">
        <f t="shared" si="13"/>
        <v>0</v>
      </c>
      <c r="H174" s="93"/>
      <c r="I174" s="87"/>
      <c r="J174" s="94"/>
      <c r="K174" s="87">
        <f>E174*J174</f>
        <v>0</v>
      </c>
    </row>
    <row r="175" spans="1:11" ht="12.75">
      <c r="A175" s="79"/>
      <c r="B175" s="79"/>
      <c r="C175" s="90" t="str">
        <f>CONCATENATE(B159," celkem")</f>
        <v>767 celkem</v>
      </c>
      <c r="D175" s="79"/>
      <c r="E175" s="79"/>
      <c r="F175" s="79"/>
      <c r="G175" s="91">
        <f>SUBTOTAL(9,G161:G174)</f>
        <v>1.5764626000000002</v>
      </c>
      <c r="H175" s="93"/>
      <c r="I175" s="92">
        <f>SUBTOTAL(9,I161:I174)</f>
        <v>0</v>
      </c>
      <c r="J175" s="93"/>
      <c r="K175" s="92">
        <f>SUBTOTAL(9,K161:K174)</f>
        <v>0</v>
      </c>
    </row>
    <row r="176" spans="1:11" ht="12.75">
      <c r="A176" s="79"/>
      <c r="B176" s="79"/>
      <c r="C176" s="79"/>
      <c r="D176" s="79"/>
      <c r="E176" s="79"/>
      <c r="F176" s="79"/>
      <c r="G176" s="79"/>
      <c r="H176" s="93"/>
      <c r="I176" s="79"/>
      <c r="J176" s="93"/>
      <c r="K176" s="79"/>
    </row>
    <row r="177" spans="1:11" ht="15">
      <c r="A177" s="79"/>
      <c r="B177" s="41" t="s">
        <v>468</v>
      </c>
      <c r="C177" s="80" t="s">
        <v>469</v>
      </c>
      <c r="D177" s="79"/>
      <c r="E177" s="79"/>
      <c r="F177" s="79"/>
      <c r="G177" s="79"/>
      <c r="H177" s="93"/>
      <c r="I177" s="79"/>
      <c r="J177" s="93"/>
      <c r="K177" s="79"/>
    </row>
    <row r="178" spans="1:11" ht="12.75">
      <c r="A178" s="79"/>
      <c r="B178" s="79"/>
      <c r="C178" s="79"/>
      <c r="D178" s="79"/>
      <c r="E178" s="79"/>
      <c r="F178" s="79"/>
      <c r="G178" s="79"/>
      <c r="H178" s="93"/>
      <c r="I178" s="79"/>
      <c r="J178" s="93"/>
      <c r="K178" s="79"/>
    </row>
    <row r="179" spans="1:11" ht="12.75">
      <c r="A179" s="81">
        <v>1</v>
      </c>
      <c r="B179" s="82" t="s">
        <v>470</v>
      </c>
      <c r="C179" s="42" t="s">
        <v>471</v>
      </c>
      <c r="D179" s="83" t="s">
        <v>117</v>
      </c>
      <c r="E179" s="84">
        <v>20.4</v>
      </c>
      <c r="F179" s="85">
        <v>0.02458</v>
      </c>
      <c r="G179" s="86">
        <f>E179*F179</f>
        <v>0.501432</v>
      </c>
      <c r="H179" s="93"/>
      <c r="I179" s="87"/>
      <c r="J179" s="94"/>
      <c r="K179" s="87">
        <f>E179*J179</f>
        <v>0</v>
      </c>
    </row>
    <row r="180" spans="1:11" ht="12.75">
      <c r="A180" s="81">
        <v>2</v>
      </c>
      <c r="B180" s="82" t="s">
        <v>472</v>
      </c>
      <c r="C180" s="42" t="s">
        <v>473</v>
      </c>
      <c r="D180" s="83" t="s">
        <v>145</v>
      </c>
      <c r="E180" s="84">
        <v>0.501432</v>
      </c>
      <c r="F180" s="85">
        <v>0</v>
      </c>
      <c r="G180" s="86">
        <f>E180*F180</f>
        <v>0</v>
      </c>
      <c r="H180" s="93"/>
      <c r="I180" s="87"/>
      <c r="J180" s="94"/>
      <c r="K180" s="87">
        <f>E180*J180</f>
        <v>0</v>
      </c>
    </row>
    <row r="181" spans="1:11" ht="12.75">
      <c r="A181" s="79"/>
      <c r="B181" s="79"/>
      <c r="C181" s="90" t="str">
        <f>CONCATENATE(B177," celkem")</f>
        <v>777 celkem</v>
      </c>
      <c r="D181" s="79"/>
      <c r="E181" s="79"/>
      <c r="F181" s="79"/>
      <c r="G181" s="91">
        <f>SUBTOTAL(9,G179:G180)</f>
        <v>0.501432</v>
      </c>
      <c r="H181" s="93"/>
      <c r="I181" s="92">
        <f>SUBTOTAL(9,I179:I180)</f>
        <v>0</v>
      </c>
      <c r="J181" s="93"/>
      <c r="K181" s="92">
        <f>SUBTOTAL(9,K179:K180)</f>
        <v>0</v>
      </c>
    </row>
    <row r="182" spans="1:11" ht="12.75">
      <c r="A182" s="79"/>
      <c r="B182" s="79"/>
      <c r="C182" s="79"/>
      <c r="D182" s="79"/>
      <c r="E182" s="79"/>
      <c r="F182" s="79"/>
      <c r="G182" s="79"/>
      <c r="H182" s="93"/>
      <c r="I182" s="79"/>
      <c r="J182" s="93"/>
      <c r="K182" s="79"/>
    </row>
    <row r="183" spans="1:11" ht="15">
      <c r="A183" s="79"/>
      <c r="B183" s="41" t="s">
        <v>474</v>
      </c>
      <c r="C183" s="80" t="s">
        <v>475</v>
      </c>
      <c r="D183" s="79"/>
      <c r="E183" s="79"/>
      <c r="F183" s="79"/>
      <c r="G183" s="79"/>
      <c r="H183" s="93"/>
      <c r="I183" s="79"/>
      <c r="J183" s="93"/>
      <c r="K183" s="79"/>
    </row>
    <row r="184" spans="1:11" ht="12.75">
      <c r="A184" s="79"/>
      <c r="B184" s="79"/>
      <c r="C184" s="79"/>
      <c r="D184" s="79"/>
      <c r="E184" s="79"/>
      <c r="F184" s="79"/>
      <c r="G184" s="79"/>
      <c r="H184" s="93"/>
      <c r="I184" s="79"/>
      <c r="J184" s="93"/>
      <c r="K184" s="79"/>
    </row>
    <row r="185" spans="1:11" ht="12.75">
      <c r="A185" s="81">
        <v>1</v>
      </c>
      <c r="B185" s="82" t="s">
        <v>476</v>
      </c>
      <c r="C185" s="42" t="s">
        <v>477</v>
      </c>
      <c r="D185" s="83" t="s">
        <v>117</v>
      </c>
      <c r="E185" s="84">
        <v>70.4</v>
      </c>
      <c r="F185" s="85">
        <v>0.00072</v>
      </c>
      <c r="G185" s="86">
        <f>E185*F185</f>
        <v>0.050688000000000004</v>
      </c>
      <c r="H185" s="93"/>
      <c r="I185" s="87"/>
      <c r="J185" s="94"/>
      <c r="K185" s="87">
        <f>E185*J185</f>
        <v>0</v>
      </c>
    </row>
    <row r="186" spans="1:11" ht="12.75">
      <c r="A186" s="79"/>
      <c r="B186" s="79"/>
      <c r="C186" s="90" t="str">
        <f>CONCATENATE(B183," celkem")</f>
        <v>784 celkem</v>
      </c>
      <c r="D186" s="79"/>
      <c r="E186" s="79"/>
      <c r="F186" s="79"/>
      <c r="G186" s="91">
        <f>SUBTOTAL(9,G185:G185)</f>
        <v>0.050688000000000004</v>
      </c>
      <c r="H186" s="93"/>
      <c r="I186" s="92">
        <f>SUBTOTAL(9,I185:I185)</f>
        <v>0</v>
      </c>
      <c r="J186" s="93"/>
      <c r="K186" s="92">
        <f>SUBTOTAL(9,K185:K185)</f>
        <v>0</v>
      </c>
    </row>
    <row r="187" spans="1:11" ht="12.75">
      <c r="A187" s="79"/>
      <c r="B187" s="79"/>
      <c r="C187" s="79"/>
      <c r="D187" s="79"/>
      <c r="E187" s="79"/>
      <c r="F187" s="79"/>
      <c r="G187" s="79"/>
      <c r="H187" s="93"/>
      <c r="I187" s="79"/>
      <c r="J187" s="93"/>
      <c r="K187" s="79"/>
    </row>
    <row r="188" spans="1:11" ht="15">
      <c r="A188" s="79"/>
      <c r="B188" s="41" t="s">
        <v>480</v>
      </c>
      <c r="C188" s="80" t="s">
        <v>481</v>
      </c>
      <c r="D188" s="79"/>
      <c r="E188" s="79"/>
      <c r="F188" s="79"/>
      <c r="G188" s="79"/>
      <c r="H188" s="93"/>
      <c r="I188" s="79"/>
      <c r="J188" s="93"/>
      <c r="K188" s="79"/>
    </row>
    <row r="189" spans="1:11" ht="12.75">
      <c r="A189" s="79"/>
      <c r="B189" s="79"/>
      <c r="C189" s="79"/>
      <c r="D189" s="79"/>
      <c r="E189" s="79"/>
      <c r="F189" s="79"/>
      <c r="G189" s="79"/>
      <c r="H189" s="93"/>
      <c r="I189" s="79"/>
      <c r="J189" s="93"/>
      <c r="K189" s="79"/>
    </row>
    <row r="190" spans="1:11" ht="12.75">
      <c r="A190" s="81">
        <v>1</v>
      </c>
      <c r="B190" s="82" t="s">
        <v>482</v>
      </c>
      <c r="C190" s="42" t="s">
        <v>483</v>
      </c>
      <c r="D190" s="83" t="s">
        <v>117</v>
      </c>
      <c r="E190" s="84">
        <v>27.93</v>
      </c>
      <c r="F190" s="85">
        <v>0.03537</v>
      </c>
      <c r="G190" s="86">
        <f>E190*F190</f>
        <v>0.9878840999999999</v>
      </c>
      <c r="H190" s="93"/>
      <c r="I190" s="87"/>
      <c r="J190" s="94"/>
      <c r="K190" s="87">
        <f>E190*J190</f>
        <v>0</v>
      </c>
    </row>
    <row r="191" spans="1:11" ht="12.75">
      <c r="A191" s="81">
        <v>2</v>
      </c>
      <c r="B191" s="82" t="s">
        <v>486</v>
      </c>
      <c r="C191" s="42" t="s">
        <v>487</v>
      </c>
      <c r="D191" s="83" t="s">
        <v>145</v>
      </c>
      <c r="E191" s="84">
        <v>0.987884</v>
      </c>
      <c r="F191" s="85">
        <v>0</v>
      </c>
      <c r="G191" s="86">
        <f>E191*F191</f>
        <v>0</v>
      </c>
      <c r="H191" s="93"/>
      <c r="I191" s="87"/>
      <c r="J191" s="94"/>
      <c r="K191" s="87">
        <f>E191*J191</f>
        <v>0</v>
      </c>
    </row>
    <row r="192" spans="1:11" ht="12.75">
      <c r="A192" s="79"/>
      <c r="B192" s="79"/>
      <c r="C192" s="90" t="str">
        <f>CONCATENATE(B188," celkem")</f>
        <v>787 celkem</v>
      </c>
      <c r="D192" s="79"/>
      <c r="E192" s="79"/>
      <c r="F192" s="79"/>
      <c r="G192" s="91">
        <f>SUBTOTAL(9,G190:G191)</f>
        <v>0.9878840999999999</v>
      </c>
      <c r="H192" s="93"/>
      <c r="I192" s="92">
        <f>SUBTOTAL(9,I190:I191)</f>
        <v>0</v>
      </c>
      <c r="J192" s="93"/>
      <c r="K192" s="92">
        <f>SUBTOTAL(9,K190:K191)</f>
        <v>0</v>
      </c>
    </row>
    <row r="193" spans="1:11" ht="12.75">
      <c r="A193" s="79"/>
      <c r="B193" s="79"/>
      <c r="C193" s="79"/>
      <c r="D193" s="79"/>
      <c r="E193" s="79"/>
      <c r="F193" s="79"/>
      <c r="G193" s="79"/>
      <c r="H193" s="93"/>
      <c r="I193" s="79"/>
      <c r="J193" s="93"/>
      <c r="K193" s="79"/>
    </row>
    <row r="194" spans="1:11" ht="15">
      <c r="A194" s="79"/>
      <c r="B194" s="41" t="s">
        <v>488</v>
      </c>
      <c r="C194" s="80" t="s">
        <v>489</v>
      </c>
      <c r="D194" s="79"/>
      <c r="E194" s="79"/>
      <c r="F194" s="79"/>
      <c r="G194" s="79"/>
      <c r="H194" s="93"/>
      <c r="I194" s="79"/>
      <c r="J194" s="93"/>
      <c r="K194" s="79"/>
    </row>
    <row r="195" spans="1:11" ht="12.75">
      <c r="A195" s="79"/>
      <c r="B195" s="79"/>
      <c r="C195" s="79"/>
      <c r="D195" s="79"/>
      <c r="E195" s="79"/>
      <c r="F195" s="79"/>
      <c r="G195" s="79"/>
      <c r="H195" s="93"/>
      <c r="I195" s="79"/>
      <c r="J195" s="93"/>
      <c r="K195" s="79"/>
    </row>
    <row r="196" spans="1:11" ht="12.75">
      <c r="A196" s="81">
        <v>1</v>
      </c>
      <c r="B196" s="82" t="s">
        <v>490</v>
      </c>
      <c r="C196" s="42" t="s">
        <v>491</v>
      </c>
      <c r="D196" s="83" t="s">
        <v>241</v>
      </c>
      <c r="E196" s="84">
        <v>3</v>
      </c>
      <c r="F196" s="85">
        <v>0</v>
      </c>
      <c r="G196" s="86">
        <f aca="true" t="shared" si="14" ref="G196:G207">E196*F196</f>
        <v>0</v>
      </c>
      <c r="H196" s="93"/>
      <c r="I196" s="87"/>
      <c r="J196" s="94"/>
      <c r="K196" s="87">
        <f>E196*J196</f>
        <v>0</v>
      </c>
    </row>
    <row r="197" spans="1:11" ht="12.75">
      <c r="A197" s="88" t="s">
        <v>230</v>
      </c>
      <c r="B197" s="89" t="s">
        <v>492</v>
      </c>
      <c r="C197" s="42" t="s">
        <v>493</v>
      </c>
      <c r="D197" s="83" t="s">
        <v>241</v>
      </c>
      <c r="E197" s="84">
        <v>3</v>
      </c>
      <c r="F197" s="85">
        <v>0.00023</v>
      </c>
      <c r="G197" s="86">
        <f t="shared" si="14"/>
        <v>0.0006900000000000001</v>
      </c>
      <c r="H197" s="94"/>
      <c r="I197" s="87">
        <f>E197*H197</f>
        <v>0</v>
      </c>
      <c r="J197" s="93"/>
      <c r="K197" s="87"/>
    </row>
    <row r="198" spans="1:11" ht="12.75">
      <c r="A198" s="81">
        <v>2</v>
      </c>
      <c r="B198" s="82" t="s">
        <v>494</v>
      </c>
      <c r="C198" s="42" t="s">
        <v>495</v>
      </c>
      <c r="D198" s="83" t="s">
        <v>241</v>
      </c>
      <c r="E198" s="84">
        <v>5</v>
      </c>
      <c r="F198" s="85">
        <v>0.00159</v>
      </c>
      <c r="G198" s="86">
        <f t="shared" si="14"/>
        <v>0.00795</v>
      </c>
      <c r="H198" s="93"/>
      <c r="I198" s="87"/>
      <c r="J198" s="94"/>
      <c r="K198" s="87">
        <f>E198*J198</f>
        <v>0</v>
      </c>
    </row>
    <row r="199" spans="1:11" ht="12.75">
      <c r="A199" s="81">
        <v>3</v>
      </c>
      <c r="B199" s="82" t="s">
        <v>496</v>
      </c>
      <c r="C199" s="42" t="s">
        <v>497</v>
      </c>
      <c r="D199" s="83" t="s">
        <v>241</v>
      </c>
      <c r="E199" s="84">
        <v>6</v>
      </c>
      <c r="F199" s="85">
        <v>0.00206</v>
      </c>
      <c r="G199" s="86">
        <f t="shared" si="14"/>
        <v>0.012360000000000001</v>
      </c>
      <c r="H199" s="93"/>
      <c r="I199" s="87"/>
      <c r="J199" s="94"/>
      <c r="K199" s="87">
        <f>E199*J199</f>
        <v>0</v>
      </c>
    </row>
    <row r="200" spans="1:11" ht="12.75">
      <c r="A200" s="81">
        <v>4</v>
      </c>
      <c r="B200" s="82" t="s">
        <v>498</v>
      </c>
      <c r="C200" s="42" t="s">
        <v>499</v>
      </c>
      <c r="D200" s="83" t="s">
        <v>241</v>
      </c>
      <c r="E200" s="84">
        <v>3</v>
      </c>
      <c r="F200" s="85">
        <v>0</v>
      </c>
      <c r="G200" s="86">
        <f t="shared" si="14"/>
        <v>0</v>
      </c>
      <c r="H200" s="93"/>
      <c r="I200" s="87"/>
      <c r="J200" s="94"/>
      <c r="K200" s="87">
        <f>E200*J200</f>
        <v>0</v>
      </c>
    </row>
    <row r="201" spans="1:11" ht="12.75">
      <c r="A201" s="88" t="s">
        <v>375</v>
      </c>
      <c r="B201" s="89" t="s">
        <v>500</v>
      </c>
      <c r="C201" s="42" t="s">
        <v>501</v>
      </c>
      <c r="D201" s="83" t="s">
        <v>241</v>
      </c>
      <c r="E201" s="84">
        <v>3</v>
      </c>
      <c r="F201" s="85">
        <v>0.000633</v>
      </c>
      <c r="G201" s="86">
        <f t="shared" si="14"/>
        <v>0.001899</v>
      </c>
      <c r="H201" s="94"/>
      <c r="I201" s="87">
        <f>E201*H201</f>
        <v>0</v>
      </c>
      <c r="J201" s="93"/>
      <c r="K201" s="87"/>
    </row>
    <row r="202" spans="1:11" ht="12.75">
      <c r="A202" s="81">
        <v>5</v>
      </c>
      <c r="B202" s="82" t="s">
        <v>502</v>
      </c>
      <c r="C202" s="42" t="s">
        <v>503</v>
      </c>
      <c r="D202" s="83" t="s">
        <v>241</v>
      </c>
      <c r="E202" s="84">
        <v>3</v>
      </c>
      <c r="F202" s="85">
        <v>0</v>
      </c>
      <c r="G202" s="86">
        <f t="shared" si="14"/>
        <v>0</v>
      </c>
      <c r="H202" s="93"/>
      <c r="I202" s="87"/>
      <c r="J202" s="94"/>
      <c r="K202" s="87">
        <f>E202*J202</f>
        <v>0</v>
      </c>
    </row>
    <row r="203" spans="1:11" ht="12.75">
      <c r="A203" s="81">
        <v>6</v>
      </c>
      <c r="B203" s="82" t="s">
        <v>504</v>
      </c>
      <c r="C203" s="42" t="s">
        <v>505</v>
      </c>
      <c r="D203" s="83" t="s">
        <v>241</v>
      </c>
      <c r="E203" s="84">
        <v>3</v>
      </c>
      <c r="F203" s="85">
        <v>0</v>
      </c>
      <c r="G203" s="86">
        <f t="shared" si="14"/>
        <v>0</v>
      </c>
      <c r="H203" s="93"/>
      <c r="I203" s="87"/>
      <c r="J203" s="94"/>
      <c r="K203" s="87">
        <f>E203*J203</f>
        <v>0</v>
      </c>
    </row>
    <row r="204" spans="1:11" ht="12.75">
      <c r="A204" s="81">
        <v>7</v>
      </c>
      <c r="B204" s="82" t="s">
        <v>506</v>
      </c>
      <c r="C204" s="42" t="s">
        <v>507</v>
      </c>
      <c r="D204" s="83" t="s">
        <v>241</v>
      </c>
      <c r="E204" s="84">
        <v>11</v>
      </c>
      <c r="F204" s="85">
        <v>0</v>
      </c>
      <c r="G204" s="86">
        <f t="shared" si="14"/>
        <v>0</v>
      </c>
      <c r="H204" s="93"/>
      <c r="I204" s="87"/>
      <c r="J204" s="94"/>
      <c r="K204" s="87">
        <f>E204*J204</f>
        <v>0</v>
      </c>
    </row>
    <row r="205" spans="1:11" ht="12.75">
      <c r="A205" s="81">
        <v>8</v>
      </c>
      <c r="B205" s="82" t="s">
        <v>508</v>
      </c>
      <c r="C205" s="42" t="s">
        <v>509</v>
      </c>
      <c r="D205" s="83" t="s">
        <v>155</v>
      </c>
      <c r="E205" s="84">
        <v>1</v>
      </c>
      <c r="F205" s="85">
        <v>10.17483</v>
      </c>
      <c r="G205" s="86">
        <f t="shared" si="14"/>
        <v>10.17483</v>
      </c>
      <c r="H205" s="93"/>
      <c r="I205" s="87"/>
      <c r="J205" s="94"/>
      <c r="K205" s="87">
        <f>E205*J205</f>
        <v>0</v>
      </c>
    </row>
    <row r="206" spans="1:11" ht="12.75">
      <c r="A206" s="88" t="s">
        <v>510</v>
      </c>
      <c r="B206" s="89" t="s">
        <v>511</v>
      </c>
      <c r="C206" s="42" t="s">
        <v>512</v>
      </c>
      <c r="D206" s="83" t="s">
        <v>513</v>
      </c>
      <c r="E206" s="84">
        <v>1</v>
      </c>
      <c r="F206" s="85">
        <v>0.0021</v>
      </c>
      <c r="G206" s="86">
        <f t="shared" si="14"/>
        <v>0.0021</v>
      </c>
      <c r="H206" s="94"/>
      <c r="I206" s="87">
        <f>E206*H206</f>
        <v>0</v>
      </c>
      <c r="J206" s="93"/>
      <c r="K206" s="87"/>
    </row>
    <row r="207" spans="1:11" ht="12.75">
      <c r="A207" s="81">
        <v>9</v>
      </c>
      <c r="B207" s="82" t="s">
        <v>514</v>
      </c>
      <c r="C207" s="42" t="s">
        <v>515</v>
      </c>
      <c r="D207" s="83" t="s">
        <v>155</v>
      </c>
      <c r="E207" s="84">
        <v>2</v>
      </c>
      <c r="F207" s="85">
        <v>0.05656</v>
      </c>
      <c r="G207" s="86">
        <f t="shared" si="14"/>
        <v>0.11312</v>
      </c>
      <c r="H207" s="93"/>
      <c r="I207" s="87"/>
      <c r="J207" s="94"/>
      <c r="K207" s="87">
        <f>E207*J207</f>
        <v>0</v>
      </c>
    </row>
    <row r="208" spans="1:11" ht="12.75">
      <c r="A208" s="79"/>
      <c r="B208" s="79"/>
      <c r="C208" s="90" t="str">
        <f>CONCATENATE(B194," celkem")</f>
        <v>8 celkem</v>
      </c>
      <c r="D208" s="79"/>
      <c r="E208" s="79"/>
      <c r="F208" s="79"/>
      <c r="G208" s="91">
        <f>SUBTOTAL(9,G196:G207)</f>
        <v>10.312949000000001</v>
      </c>
      <c r="H208" s="93"/>
      <c r="I208" s="92">
        <f>SUBTOTAL(9,I196:I207)</f>
        <v>0</v>
      </c>
      <c r="J208" s="93"/>
      <c r="K208" s="92">
        <f>SUBTOTAL(9,K196:K207)</f>
        <v>0</v>
      </c>
    </row>
    <row r="209" spans="1:11" ht="12.75">
      <c r="A209" s="79"/>
      <c r="B209" s="79"/>
      <c r="C209" s="79"/>
      <c r="D209" s="79"/>
      <c r="E209" s="79"/>
      <c r="F209" s="79"/>
      <c r="G209" s="79"/>
      <c r="H209" s="93"/>
      <c r="I209" s="79"/>
      <c r="J209" s="93"/>
      <c r="K209" s="79"/>
    </row>
    <row r="210" spans="1:11" ht="15">
      <c r="A210" s="79"/>
      <c r="B210" s="41" t="s">
        <v>516</v>
      </c>
      <c r="C210" s="80" t="s">
        <v>517</v>
      </c>
      <c r="D210" s="79"/>
      <c r="E210" s="79"/>
      <c r="F210" s="79"/>
      <c r="G210" s="79"/>
      <c r="H210" s="93"/>
      <c r="I210" s="79"/>
      <c r="J210" s="93"/>
      <c r="K210" s="79"/>
    </row>
    <row r="211" spans="1:11" ht="12.75">
      <c r="A211" s="79"/>
      <c r="B211" s="79"/>
      <c r="C211" s="79"/>
      <c r="D211" s="79"/>
      <c r="E211" s="79"/>
      <c r="F211" s="79"/>
      <c r="G211" s="79"/>
      <c r="H211" s="93"/>
      <c r="I211" s="79"/>
      <c r="J211" s="93"/>
      <c r="K211" s="79"/>
    </row>
    <row r="212" spans="1:11" ht="12.75">
      <c r="A212" s="81">
        <v>1</v>
      </c>
      <c r="B212" s="82" t="s">
        <v>518</v>
      </c>
      <c r="C212" s="42" t="s">
        <v>519</v>
      </c>
      <c r="D212" s="83" t="s">
        <v>241</v>
      </c>
      <c r="E212" s="84">
        <v>18.6</v>
      </c>
      <c r="F212" s="85">
        <v>0.10108</v>
      </c>
      <c r="G212" s="86">
        <f aca="true" t="shared" si="15" ref="G212:G218">E212*F212</f>
        <v>1.8800880000000002</v>
      </c>
      <c r="H212" s="93"/>
      <c r="I212" s="87"/>
      <c r="J212" s="94"/>
      <c r="K212" s="87">
        <f>E212*J212</f>
        <v>0</v>
      </c>
    </row>
    <row r="213" spans="1:11" ht="12.75">
      <c r="A213" s="88" t="s">
        <v>230</v>
      </c>
      <c r="B213" s="89" t="s">
        <v>521</v>
      </c>
      <c r="C213" s="42" t="s">
        <v>522</v>
      </c>
      <c r="D213" s="83" t="s">
        <v>155</v>
      </c>
      <c r="E213" s="84">
        <v>38</v>
      </c>
      <c r="F213" s="85">
        <v>0.024</v>
      </c>
      <c r="G213" s="86">
        <f t="shared" si="15"/>
        <v>0.912</v>
      </c>
      <c r="H213" s="94"/>
      <c r="I213" s="87">
        <f>E213*H213</f>
        <v>0</v>
      </c>
      <c r="J213" s="93"/>
      <c r="K213" s="87"/>
    </row>
    <row r="214" spans="1:11" ht="12.75">
      <c r="A214" s="81">
        <v>2</v>
      </c>
      <c r="B214" s="82" t="s">
        <v>523</v>
      </c>
      <c r="C214" s="42" t="s">
        <v>524</v>
      </c>
      <c r="D214" s="83" t="s">
        <v>241</v>
      </c>
      <c r="E214" s="84">
        <v>6.7</v>
      </c>
      <c r="F214" s="85">
        <v>0.19</v>
      </c>
      <c r="G214" s="86">
        <f t="shared" si="15"/>
        <v>1.2730000000000001</v>
      </c>
      <c r="H214" s="93"/>
      <c r="I214" s="87"/>
      <c r="J214" s="94"/>
      <c r="K214" s="87">
        <f>E214*J214</f>
        <v>0</v>
      </c>
    </row>
    <row r="215" spans="1:11" ht="12.75">
      <c r="A215" s="81">
        <v>3</v>
      </c>
      <c r="B215" s="82" t="s">
        <v>525</v>
      </c>
      <c r="C215" s="42" t="s">
        <v>526</v>
      </c>
      <c r="D215" s="83" t="s">
        <v>117</v>
      </c>
      <c r="E215" s="84">
        <v>78.74</v>
      </c>
      <c r="F215" s="85">
        <v>0</v>
      </c>
      <c r="G215" s="86">
        <f t="shared" si="15"/>
        <v>0</v>
      </c>
      <c r="H215" s="93"/>
      <c r="I215" s="87"/>
      <c r="J215" s="94"/>
      <c r="K215" s="87">
        <f>E215*J215</f>
        <v>0</v>
      </c>
    </row>
    <row r="216" spans="1:11" ht="12.75">
      <c r="A216" s="81">
        <v>4</v>
      </c>
      <c r="B216" s="82" t="s">
        <v>528</v>
      </c>
      <c r="C216" s="42" t="s">
        <v>529</v>
      </c>
      <c r="D216" s="83" t="s">
        <v>117</v>
      </c>
      <c r="E216" s="84">
        <v>1574.8</v>
      </c>
      <c r="F216" s="85">
        <v>0</v>
      </c>
      <c r="G216" s="86">
        <f t="shared" si="15"/>
        <v>0</v>
      </c>
      <c r="H216" s="93"/>
      <c r="I216" s="87"/>
      <c r="J216" s="94"/>
      <c r="K216" s="87">
        <f>E216*J216</f>
        <v>0</v>
      </c>
    </row>
    <row r="217" spans="1:11" ht="12.75">
      <c r="A217" s="81">
        <v>5</v>
      </c>
      <c r="B217" s="82" t="s">
        <v>531</v>
      </c>
      <c r="C217" s="42" t="s">
        <v>532</v>
      </c>
      <c r="D217" s="83" t="s">
        <v>117</v>
      </c>
      <c r="E217" s="84">
        <v>78.74</v>
      </c>
      <c r="F217" s="85">
        <v>0</v>
      </c>
      <c r="G217" s="86">
        <f t="shared" si="15"/>
        <v>0</v>
      </c>
      <c r="H217" s="93"/>
      <c r="I217" s="87"/>
      <c r="J217" s="94"/>
      <c r="K217" s="87">
        <f>E217*J217</f>
        <v>0</v>
      </c>
    </row>
    <row r="218" spans="1:11" ht="12.75">
      <c r="A218" s="81">
        <v>6</v>
      </c>
      <c r="B218" s="82" t="s">
        <v>534</v>
      </c>
      <c r="C218" s="42" t="s">
        <v>535</v>
      </c>
      <c r="D218" s="83" t="s">
        <v>117</v>
      </c>
      <c r="E218" s="84">
        <v>44.22</v>
      </c>
      <c r="F218" s="85">
        <v>3E-05</v>
      </c>
      <c r="G218" s="86">
        <f t="shared" si="15"/>
        <v>0.0013266</v>
      </c>
      <c r="H218" s="93"/>
      <c r="I218" s="87"/>
      <c r="J218" s="94"/>
      <c r="K218" s="87">
        <f>E218*J218</f>
        <v>0</v>
      </c>
    </row>
    <row r="219" spans="1:11" ht="12.75">
      <c r="A219" s="79"/>
      <c r="B219" s="79"/>
      <c r="C219" s="90" t="str">
        <f>CONCATENATE(B210," celkem")</f>
        <v>9 celkem</v>
      </c>
      <c r="D219" s="79"/>
      <c r="E219" s="79"/>
      <c r="F219" s="79"/>
      <c r="G219" s="91">
        <f>SUBTOTAL(9,G212:G218)</f>
        <v>4.0664146</v>
      </c>
      <c r="H219" s="93"/>
      <c r="I219" s="92">
        <f>SUBTOTAL(9,I212:I218)</f>
        <v>0</v>
      </c>
      <c r="J219" s="93"/>
      <c r="K219" s="92">
        <f>SUBTOTAL(9,K212:K218)</f>
        <v>0</v>
      </c>
    </row>
    <row r="220" spans="1:11" ht="12.75">
      <c r="A220" s="79"/>
      <c r="B220" s="79"/>
      <c r="C220" s="79"/>
      <c r="D220" s="79"/>
      <c r="E220" s="79"/>
      <c r="F220" s="79"/>
      <c r="G220" s="79"/>
      <c r="H220" s="93"/>
      <c r="I220" s="79"/>
      <c r="J220" s="93"/>
      <c r="K220" s="79"/>
    </row>
    <row r="221" spans="1:11" ht="15">
      <c r="A221" s="79"/>
      <c r="B221" s="41" t="s">
        <v>536</v>
      </c>
      <c r="C221" s="80" t="s">
        <v>537</v>
      </c>
      <c r="D221" s="79"/>
      <c r="E221" s="79"/>
      <c r="F221" s="79"/>
      <c r="G221" s="79"/>
      <c r="H221" s="93"/>
      <c r="I221" s="79"/>
      <c r="J221" s="93"/>
      <c r="K221" s="79"/>
    </row>
    <row r="222" spans="1:11" ht="12.75">
      <c r="A222" s="79"/>
      <c r="B222" s="79"/>
      <c r="C222" s="79"/>
      <c r="D222" s="79"/>
      <c r="E222" s="79"/>
      <c r="F222" s="79"/>
      <c r="G222" s="79"/>
      <c r="H222" s="93"/>
      <c r="I222" s="79"/>
      <c r="J222" s="93"/>
      <c r="K222" s="79"/>
    </row>
    <row r="223" spans="1:11" ht="12.75">
      <c r="A223" s="81">
        <v>1</v>
      </c>
      <c r="B223" s="82" t="s">
        <v>538</v>
      </c>
      <c r="C223" s="42" t="s">
        <v>539</v>
      </c>
      <c r="D223" s="83" t="s">
        <v>145</v>
      </c>
      <c r="E223" s="84">
        <v>191.723759</v>
      </c>
      <c r="F223" s="85">
        <v>0</v>
      </c>
      <c r="G223" s="86">
        <f>E223*F223</f>
        <v>0</v>
      </c>
      <c r="H223" s="93"/>
      <c r="I223" s="87"/>
      <c r="J223" s="94"/>
      <c r="K223" s="87">
        <f>E223*J223</f>
        <v>0</v>
      </c>
    </row>
    <row r="224" spans="1:11" ht="12.75">
      <c r="A224" s="79"/>
      <c r="B224" s="79"/>
      <c r="C224" s="90" t="str">
        <f>CONCATENATE(B221," celkem")</f>
        <v>99 celkem</v>
      </c>
      <c r="D224" s="79"/>
      <c r="E224" s="79"/>
      <c r="F224" s="79"/>
      <c r="G224" s="91">
        <f>SUBTOTAL(9,G223:G223)</f>
        <v>0</v>
      </c>
      <c r="H224" s="93"/>
      <c r="I224" s="92">
        <f>SUBTOTAL(9,I223:I223)</f>
        <v>0</v>
      </c>
      <c r="J224" s="93"/>
      <c r="K224" s="92">
        <f>SUBTOTAL(9,K223:K223)</f>
        <v>0</v>
      </c>
    </row>
  </sheetData>
  <sheetProtection password="D553" sheet="1"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31"/>
  <sheetViews>
    <sheetView zoomScalePageLayoutView="0" workbookViewId="0" topLeftCell="A1">
      <selection activeCell="A23" sqref="A23:IV23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1:6" ht="12.75">
      <c r="A1" s="79"/>
      <c r="B1" s="100" t="s">
        <v>36</v>
      </c>
      <c r="C1" s="79"/>
      <c r="D1" s="79"/>
      <c r="E1" s="79"/>
      <c r="F1" s="101"/>
    </row>
    <row r="2" spans="1:6" ht="12.75">
      <c r="A2" s="46"/>
      <c r="B2" s="46"/>
      <c r="C2" s="46"/>
      <c r="D2" s="46"/>
      <c r="E2" s="46"/>
      <c r="F2" s="101"/>
    </row>
    <row r="3" spans="1:6" ht="12.75">
      <c r="A3" s="46" t="s">
        <v>17</v>
      </c>
      <c r="B3" s="129" t="str">
        <f>Rozpočet!C2</f>
        <v>Areál ZOO Děčín</v>
      </c>
      <c r="C3" s="129"/>
      <c r="D3" s="129"/>
      <c r="E3" s="129"/>
      <c r="F3" s="101"/>
    </row>
    <row r="4" spans="1:6" ht="12.75">
      <c r="A4" s="46" t="s">
        <v>19</v>
      </c>
      <c r="B4" s="102" t="str">
        <f>Rozpočet!H2</f>
        <v>000009162</v>
      </c>
      <c r="C4" s="101"/>
      <c r="D4" s="103" t="s">
        <v>23</v>
      </c>
      <c r="E4" s="1">
        <f>Rozpočet!C4</f>
        <v>40175</v>
      </c>
      <c r="F4" s="101"/>
    </row>
    <row r="5" spans="1:6" ht="12.75">
      <c r="A5" s="46" t="s">
        <v>22</v>
      </c>
      <c r="B5" s="129" t="str">
        <f>Rozpočet!C3</f>
        <v>SO 04 Rosomák</v>
      </c>
      <c r="C5" s="130"/>
      <c r="D5" s="130"/>
      <c r="E5" s="130"/>
      <c r="F5" s="101"/>
    </row>
    <row r="6" spans="1:6" ht="12.75">
      <c r="A6" s="46" t="s">
        <v>21</v>
      </c>
      <c r="B6" s="129" t="str">
        <f>Rozpočet!H3</f>
        <v>0000001</v>
      </c>
      <c r="C6" s="130"/>
      <c r="D6" s="130"/>
      <c r="E6" s="130"/>
      <c r="F6" s="101"/>
    </row>
    <row r="7" spans="1:6" ht="13.5" thickBot="1">
      <c r="A7" s="46"/>
      <c r="B7" s="46"/>
      <c r="C7" s="46"/>
      <c r="D7" s="46"/>
      <c r="E7" s="46"/>
      <c r="F7" s="101"/>
    </row>
    <row r="8" spans="1:6" ht="12.75">
      <c r="A8" s="104" t="s">
        <v>24</v>
      </c>
      <c r="B8" s="53" t="s">
        <v>25</v>
      </c>
      <c r="C8" s="57" t="s">
        <v>20</v>
      </c>
      <c r="D8" s="57"/>
      <c r="E8" s="58"/>
      <c r="F8" s="105" t="s">
        <v>0</v>
      </c>
    </row>
    <row r="9" spans="1:6" ht="13.5" thickBot="1">
      <c r="A9" s="106"/>
      <c r="B9" s="107"/>
      <c r="C9" s="108" t="s">
        <v>34</v>
      </c>
      <c r="D9" s="108" t="s">
        <v>35</v>
      </c>
      <c r="E9" s="109" t="s">
        <v>26</v>
      </c>
      <c r="F9" s="109"/>
    </row>
    <row r="10" spans="1:6" ht="12.75">
      <c r="A10" s="110"/>
      <c r="B10" s="111"/>
      <c r="C10" s="112"/>
      <c r="D10" s="112"/>
      <c r="E10" s="113"/>
      <c r="F10" s="114"/>
    </row>
    <row r="11" spans="1:6" ht="12.75">
      <c r="A11" s="115" t="str">
        <f>Rozpočet!B9</f>
        <v>1</v>
      </c>
      <c r="B11" s="116" t="str">
        <f>Rozpočet!C9</f>
        <v>Zemní práce</v>
      </c>
      <c r="C11" s="117">
        <f>Rozpočet!I30</f>
        <v>0</v>
      </c>
      <c r="D11" s="117">
        <f>Rozpočet!K30</f>
        <v>0</v>
      </c>
      <c r="E11" s="113">
        <f aca="true" t="shared" si="0" ref="E11:E29">C11+D11</f>
        <v>0</v>
      </c>
      <c r="F11" s="114">
        <f>Rozpočet!G30</f>
        <v>12.439845</v>
      </c>
    </row>
    <row r="12" spans="1:6" ht="12.75">
      <c r="A12" s="115" t="str">
        <f>Rozpočet!B32</f>
        <v>2</v>
      </c>
      <c r="B12" s="116" t="str">
        <f>Rozpočet!C32</f>
        <v>Zvláštní zakládání,základy,zpevňování hornin</v>
      </c>
      <c r="C12" s="117">
        <f>Rozpočet!I47</f>
        <v>0</v>
      </c>
      <c r="D12" s="117">
        <f>Rozpočet!K47</f>
        <v>0</v>
      </c>
      <c r="E12" s="113">
        <f t="shared" si="0"/>
        <v>0</v>
      </c>
      <c r="F12" s="114">
        <f>Rozpočet!G47</f>
        <v>101.680760762</v>
      </c>
    </row>
    <row r="13" spans="1:6" ht="12.75">
      <c r="A13" s="115" t="str">
        <f>Rozpočet!B49</f>
        <v>3</v>
      </c>
      <c r="B13" s="116" t="str">
        <f>Rozpočet!C49</f>
        <v>Svislé a kompletní konstrukce</v>
      </c>
      <c r="C13" s="117">
        <f>Rozpočet!I61</f>
        <v>0</v>
      </c>
      <c r="D13" s="117">
        <f>Rozpočet!K61</f>
        <v>0</v>
      </c>
      <c r="E13" s="113">
        <f t="shared" si="0"/>
        <v>0</v>
      </c>
      <c r="F13" s="114">
        <f>Rozpočet!G61</f>
        <v>44.420281736</v>
      </c>
    </row>
    <row r="14" spans="1:6" ht="12.75">
      <c r="A14" s="115" t="str">
        <f>Rozpočet!B63</f>
        <v>4</v>
      </c>
      <c r="B14" s="116" t="str">
        <f>Rozpočet!C63</f>
        <v>Vodorovné konstrukce</v>
      </c>
      <c r="C14" s="117">
        <f>Rozpočet!I76</f>
        <v>0</v>
      </c>
      <c r="D14" s="117">
        <f>Rozpočet!K76</f>
        <v>0</v>
      </c>
      <c r="E14" s="113">
        <f t="shared" si="0"/>
        <v>0</v>
      </c>
      <c r="F14" s="114">
        <f>Rozpočet!G76</f>
        <v>10.065121666749999</v>
      </c>
    </row>
    <row r="15" spans="1:6" ht="12.75">
      <c r="A15" s="115" t="str">
        <f>Rozpočet!B78</f>
        <v>5</v>
      </c>
      <c r="B15" s="116" t="str">
        <f>Rozpočet!C78</f>
        <v>Komunikace</v>
      </c>
      <c r="C15" s="117">
        <f>Rozpočet!I83</f>
        <v>0</v>
      </c>
      <c r="D15" s="117">
        <f>Rozpočet!K83</f>
        <v>0</v>
      </c>
      <c r="E15" s="113">
        <f t="shared" si="0"/>
        <v>0</v>
      </c>
      <c r="F15" s="114">
        <f>Rozpočet!G83</f>
        <v>2.279472</v>
      </c>
    </row>
    <row r="16" spans="1:6" ht="12.75">
      <c r="A16" s="115" t="str">
        <f>Rozpočet!B85</f>
        <v>61</v>
      </c>
      <c r="B16" s="116" t="str">
        <f>Rozpočet!C85</f>
        <v>Úprava povrchů vnitřní</v>
      </c>
      <c r="C16" s="117">
        <v>0</v>
      </c>
      <c r="D16" s="117">
        <f>Rozpočet!K91</f>
        <v>0</v>
      </c>
      <c r="E16" s="113">
        <f t="shared" si="0"/>
        <v>0</v>
      </c>
      <c r="F16" s="114">
        <f>Rozpočet!G91</f>
        <v>2.7501936</v>
      </c>
    </row>
    <row r="17" spans="1:6" ht="12.75">
      <c r="A17" s="115" t="str">
        <f>Rozpočet!B93</f>
        <v>63</v>
      </c>
      <c r="B17" s="116" t="str">
        <f>Rozpočet!C93</f>
        <v>Podlahy a podlahové konstrukce</v>
      </c>
      <c r="C17" s="117">
        <f>Rozpočet!I96</f>
        <v>0</v>
      </c>
      <c r="D17" s="117">
        <f>Rozpočet!K96</f>
        <v>0</v>
      </c>
      <c r="E17" s="113">
        <f t="shared" si="0"/>
        <v>0</v>
      </c>
      <c r="F17" s="114">
        <f>Rozpočet!G96</f>
        <v>3.70872</v>
      </c>
    </row>
    <row r="18" spans="1:6" ht="12.75">
      <c r="A18" s="115" t="str">
        <f>Rozpočet!B98</f>
        <v>711</v>
      </c>
      <c r="B18" s="116" t="str">
        <f>Rozpočet!C98</f>
        <v>Izolace proti vodě a vlhkosti</v>
      </c>
      <c r="C18" s="117">
        <f>Rozpočet!I106</f>
        <v>0</v>
      </c>
      <c r="D18" s="117">
        <f>Rozpočet!K106</f>
        <v>0</v>
      </c>
      <c r="E18" s="113">
        <f t="shared" si="0"/>
        <v>0</v>
      </c>
      <c r="F18" s="114">
        <f>Rozpočet!G106</f>
        <v>0.5222382</v>
      </c>
    </row>
    <row r="19" spans="1:6" ht="12.75">
      <c r="A19" s="115" t="str">
        <f>Rozpočet!B108</f>
        <v>712</v>
      </c>
      <c r="B19" s="116" t="str">
        <f>Rozpočet!C108</f>
        <v>Povlakové krytiny</v>
      </c>
      <c r="C19" s="117">
        <v>0</v>
      </c>
      <c r="D19" s="117">
        <f>Rozpočet!K121</f>
        <v>0</v>
      </c>
      <c r="E19" s="113">
        <f t="shared" si="0"/>
        <v>0</v>
      </c>
      <c r="F19" s="114">
        <f>Rozpočet!G121</f>
        <v>0.30137939999999996</v>
      </c>
    </row>
    <row r="20" spans="1:6" ht="12.75">
      <c r="A20" s="115" t="str">
        <f>Rozpočet!B123</f>
        <v>713</v>
      </c>
      <c r="B20" s="116" t="str">
        <f>Rozpočet!C123</f>
        <v>Izolace tepelné</v>
      </c>
      <c r="C20" s="117">
        <f>Rozpočet!I130</f>
        <v>0</v>
      </c>
      <c r="D20" s="117">
        <f>Rozpočet!K130</f>
        <v>0</v>
      </c>
      <c r="E20" s="113">
        <f t="shared" si="0"/>
        <v>0</v>
      </c>
      <c r="F20" s="114">
        <f>Rozpočet!G130</f>
        <v>0.28232324999999997</v>
      </c>
    </row>
    <row r="21" spans="1:6" ht="12.75">
      <c r="A21" s="115" t="str">
        <f>Rozpočet!B132</f>
        <v>72</v>
      </c>
      <c r="B21" s="116" t="str">
        <f>Rozpočet!C132</f>
        <v>Zdravotně-technické instalace budov</v>
      </c>
      <c r="C21" s="117">
        <f>Rozpočet!I145</f>
        <v>0</v>
      </c>
      <c r="D21" s="117">
        <f>Rozpočet!K145</f>
        <v>0</v>
      </c>
      <c r="E21" s="113">
        <f t="shared" si="0"/>
        <v>0</v>
      </c>
      <c r="F21" s="114">
        <f>Rozpočet!G145</f>
        <v>0.14072</v>
      </c>
    </row>
    <row r="22" spans="1:6" ht="12.75">
      <c r="A22" s="115" t="str">
        <f>Rozpočet!B147</f>
        <v>764</v>
      </c>
      <c r="B22" s="116" t="str">
        <f>Rozpočet!C147</f>
        <v>Konstrukce klempířské</v>
      </c>
      <c r="C22" s="117">
        <f>Rozpočet!I156</f>
        <v>0</v>
      </c>
      <c r="D22" s="117">
        <f>Rozpočet!K156</f>
        <v>0</v>
      </c>
      <c r="E22" s="113">
        <f t="shared" si="0"/>
        <v>0</v>
      </c>
      <c r="F22" s="114">
        <f>Rozpočet!G156</f>
        <v>0.102324</v>
      </c>
    </row>
    <row r="23" spans="1:6" ht="12.75">
      <c r="A23" s="115" t="str">
        <f>Rozpočet!B159</f>
        <v>767</v>
      </c>
      <c r="B23" s="116" t="str">
        <f>Rozpočet!C159</f>
        <v>Konstrukce zámečnické</v>
      </c>
      <c r="C23" s="117">
        <f>Rozpočet!I175</f>
        <v>0</v>
      </c>
      <c r="D23" s="117">
        <f>Rozpočet!K175</f>
        <v>0</v>
      </c>
      <c r="E23" s="113">
        <f t="shared" si="0"/>
        <v>0</v>
      </c>
      <c r="F23" s="114">
        <f>Rozpočet!G175</f>
        <v>1.5764626000000002</v>
      </c>
    </row>
    <row r="24" spans="1:6" ht="12.75">
      <c r="A24" s="115" t="str">
        <f>Rozpočet!B177</f>
        <v>777</v>
      </c>
      <c r="B24" s="116" t="str">
        <f>Rozpočet!C177</f>
        <v>Podlahy ze syntetických hmot</v>
      </c>
      <c r="C24" s="117">
        <f>Rozpočet!I181</f>
        <v>0</v>
      </c>
      <c r="D24" s="117">
        <f>Rozpočet!K181</f>
        <v>0</v>
      </c>
      <c r="E24" s="113">
        <f t="shared" si="0"/>
        <v>0</v>
      </c>
      <c r="F24" s="114">
        <f>Rozpočet!G181</f>
        <v>0.501432</v>
      </c>
    </row>
    <row r="25" spans="1:6" ht="12.75">
      <c r="A25" s="115" t="str">
        <f>Rozpočet!B183</f>
        <v>784</v>
      </c>
      <c r="B25" s="116" t="str">
        <f>Rozpočet!C183</f>
        <v>Malby</v>
      </c>
      <c r="C25" s="117">
        <f>Rozpočet!I186</f>
        <v>0</v>
      </c>
      <c r="D25" s="117">
        <f>Rozpočet!K186</f>
        <v>0</v>
      </c>
      <c r="E25" s="113">
        <f t="shared" si="0"/>
        <v>0</v>
      </c>
      <c r="F25" s="114">
        <f>Rozpočet!G186</f>
        <v>0.050688000000000004</v>
      </c>
    </row>
    <row r="26" spans="1:6" ht="12.75">
      <c r="A26" s="115" t="str">
        <f>Rozpočet!B188</f>
        <v>787</v>
      </c>
      <c r="B26" s="116" t="str">
        <f>Rozpočet!C188</f>
        <v>Zasklívání</v>
      </c>
      <c r="C26" s="117">
        <f>Rozpočet!I192</f>
        <v>0</v>
      </c>
      <c r="D26" s="117">
        <f>Rozpočet!K192</f>
        <v>0</v>
      </c>
      <c r="E26" s="113">
        <f t="shared" si="0"/>
        <v>0</v>
      </c>
      <c r="F26" s="114">
        <f>Rozpočet!G192</f>
        <v>0.9878840999999999</v>
      </c>
    </row>
    <row r="27" spans="1:6" ht="12.75">
      <c r="A27" s="115" t="str">
        <f>Rozpočet!B194</f>
        <v>8</v>
      </c>
      <c r="B27" s="116" t="str">
        <f>Rozpočet!C194</f>
        <v>Trubní vedení</v>
      </c>
      <c r="C27" s="117">
        <f>Rozpočet!I208</f>
        <v>0</v>
      </c>
      <c r="D27" s="117">
        <f>Rozpočet!K208</f>
        <v>0</v>
      </c>
      <c r="E27" s="113">
        <f t="shared" si="0"/>
        <v>0</v>
      </c>
      <c r="F27" s="114">
        <f>Rozpočet!G208</f>
        <v>10.312949000000001</v>
      </c>
    </row>
    <row r="28" spans="1:6" ht="12.75">
      <c r="A28" s="115" t="str">
        <f>Rozpočet!B210</f>
        <v>9</v>
      </c>
      <c r="B28" s="116" t="str">
        <f>Rozpočet!C210</f>
        <v>Ostatní konstrukce a práce bourací,přesun hmot,lešení</v>
      </c>
      <c r="C28" s="117">
        <f>Rozpočet!I219</f>
        <v>0</v>
      </c>
      <c r="D28" s="117">
        <f>Rozpočet!K219</f>
        <v>0</v>
      </c>
      <c r="E28" s="113">
        <f t="shared" si="0"/>
        <v>0</v>
      </c>
      <c r="F28" s="114">
        <f>Rozpočet!G219</f>
        <v>4.0664146</v>
      </c>
    </row>
    <row r="29" spans="1:6" ht="12.75">
      <c r="A29" s="115" t="str">
        <f>Rozpočet!B221</f>
        <v>99</v>
      </c>
      <c r="B29" s="116" t="str">
        <f>Rozpočet!C221</f>
        <v>Přesun hmot</v>
      </c>
      <c r="C29" s="117">
        <f>Rozpočet!I224</f>
        <v>0</v>
      </c>
      <c r="D29" s="117">
        <f>Rozpočet!K224</f>
        <v>0</v>
      </c>
      <c r="E29" s="113">
        <f t="shared" si="0"/>
        <v>0</v>
      </c>
      <c r="F29" s="114">
        <f>Rozpočet!G224</f>
        <v>0</v>
      </c>
    </row>
    <row r="30" spans="1:6" ht="13.5" thickBot="1">
      <c r="A30" s="118"/>
      <c r="B30" s="119"/>
      <c r="C30" s="119"/>
      <c r="D30" s="119"/>
      <c r="E30" s="113"/>
      <c r="F30" s="114"/>
    </row>
    <row r="31" spans="1:6" ht="13.5" thickTop="1">
      <c r="A31" s="120"/>
      <c r="B31" s="121" t="s">
        <v>26</v>
      </c>
      <c r="C31" s="122">
        <f>SUM(C10:C30)</f>
        <v>0</v>
      </c>
      <c r="D31" s="123">
        <f>SUM(D10:D30)</f>
        <v>0</v>
      </c>
      <c r="E31" s="122">
        <f>SUM(E10:E30)</f>
        <v>0</v>
      </c>
      <c r="F31" s="123">
        <f>SUM(F10:F30)</f>
        <v>196.18920991475002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372"/>
  <sheetViews>
    <sheetView tabSelected="1" zoomScalePageLayoutView="0" workbookViewId="0" topLeftCell="A292">
      <selection activeCell="T327" sqref="T327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spans="1:11" ht="12.75">
      <c r="A1" s="79"/>
      <c r="B1" s="79"/>
      <c r="C1" s="2" t="s">
        <v>37</v>
      </c>
      <c r="D1" s="79"/>
      <c r="E1" s="79"/>
      <c r="F1" s="79"/>
      <c r="G1" s="79"/>
      <c r="H1" s="79"/>
      <c r="I1" s="79"/>
      <c r="J1" s="79"/>
      <c r="K1" s="79"/>
    </row>
    <row r="2" spans="1:11" ht="12.75">
      <c r="A2" s="46" t="s">
        <v>30</v>
      </c>
      <c r="B2" s="46"/>
      <c r="C2" s="47" t="str">
        <f>+Rozpočet!C2</f>
        <v>Areál ZOO Děčín</v>
      </c>
      <c r="D2" s="47"/>
      <c r="E2" s="47"/>
      <c r="F2" s="47"/>
      <c r="G2" s="48" t="s">
        <v>28</v>
      </c>
      <c r="H2" s="126" t="str">
        <f>+Rozpočet!H2</f>
        <v>000009162</v>
      </c>
      <c r="I2" s="126"/>
      <c r="J2" s="126"/>
      <c r="K2" s="126"/>
    </row>
    <row r="3" spans="1:11" ht="12.75">
      <c r="A3" s="46" t="s">
        <v>27</v>
      </c>
      <c r="B3" s="46"/>
      <c r="C3" s="49" t="str">
        <f>+Rozpočet!C3</f>
        <v>SO 04 Rosomák</v>
      </c>
      <c r="D3" s="47"/>
      <c r="E3" s="47"/>
      <c r="F3" s="47"/>
      <c r="G3" s="48" t="s">
        <v>29</v>
      </c>
      <c r="H3" s="127" t="str">
        <f>+Rozpočet!H3</f>
        <v>0000001</v>
      </c>
      <c r="I3" s="127"/>
      <c r="J3" s="127"/>
      <c r="K3" s="127"/>
    </row>
    <row r="4" spans="1:11" ht="13.5" thickBot="1">
      <c r="A4" s="46" t="s">
        <v>1</v>
      </c>
      <c r="B4" s="46"/>
      <c r="C4" s="50">
        <f>+Rozpočet!C4</f>
        <v>40175</v>
      </c>
      <c r="D4" s="46"/>
      <c r="E4" s="46" t="s">
        <v>2</v>
      </c>
      <c r="F4" s="51"/>
      <c r="G4" s="1">
        <f>+Rozpočet!G4</f>
        <v>40175</v>
      </c>
      <c r="H4" s="79"/>
      <c r="I4" s="79"/>
      <c r="J4" s="79"/>
      <c r="K4" s="79"/>
    </row>
    <row r="5" spans="1:11" ht="12.75">
      <c r="A5" s="52" t="s">
        <v>3</v>
      </c>
      <c r="B5" s="53"/>
      <c r="C5" s="53"/>
      <c r="D5" s="54"/>
      <c r="E5" s="54"/>
      <c r="F5" s="55"/>
      <c r="G5" s="56"/>
      <c r="H5" s="57" t="s">
        <v>4</v>
      </c>
      <c r="I5" s="57"/>
      <c r="J5" s="57"/>
      <c r="K5" s="58"/>
    </row>
    <row r="6" spans="1:11" ht="12.75">
      <c r="A6" s="59" t="s">
        <v>5</v>
      </c>
      <c r="B6" s="60" t="s">
        <v>6</v>
      </c>
      <c r="C6" s="60"/>
      <c r="D6" s="61" t="s">
        <v>31</v>
      </c>
      <c r="E6" s="62" t="s">
        <v>32</v>
      </c>
      <c r="F6" s="63" t="s">
        <v>33</v>
      </c>
      <c r="G6" s="64" t="s">
        <v>8</v>
      </c>
      <c r="H6" s="65" t="s">
        <v>9</v>
      </c>
      <c r="I6" s="66"/>
      <c r="J6" s="65" t="s">
        <v>10</v>
      </c>
      <c r="K6" s="67"/>
    </row>
    <row r="7" spans="1:11" ht="12.75">
      <c r="A7" s="68" t="s">
        <v>11</v>
      </c>
      <c r="B7" s="69" t="s">
        <v>12</v>
      </c>
      <c r="C7" s="69" t="s">
        <v>13</v>
      </c>
      <c r="D7" s="69" t="s">
        <v>14</v>
      </c>
      <c r="E7" s="70"/>
      <c r="F7" s="71" t="s">
        <v>15</v>
      </c>
      <c r="G7" s="72" t="s">
        <v>15</v>
      </c>
      <c r="H7" s="69" t="s">
        <v>7</v>
      </c>
      <c r="I7" s="69" t="s">
        <v>18</v>
      </c>
      <c r="J7" s="69" t="s">
        <v>7</v>
      </c>
      <c r="K7" s="73" t="s">
        <v>18</v>
      </c>
    </row>
    <row r="8" spans="1:11" ht="13.5" thickBot="1">
      <c r="A8" s="74"/>
      <c r="B8" s="75">
        <v>1</v>
      </c>
      <c r="C8" s="75">
        <v>2</v>
      </c>
      <c r="D8" s="76">
        <v>3</v>
      </c>
      <c r="E8" s="76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8">
        <v>10</v>
      </c>
    </row>
    <row r="9" spans="1:11" ht="12.75">
      <c r="A9" s="79"/>
      <c r="B9" s="79"/>
      <c r="C9" s="79"/>
      <c r="D9" s="79"/>
      <c r="E9" s="79"/>
      <c r="F9" s="95"/>
      <c r="G9" s="95"/>
      <c r="H9" s="79"/>
      <c r="I9" s="79"/>
      <c r="J9" s="79"/>
      <c r="K9" s="79"/>
    </row>
    <row r="10" spans="1:11" ht="15">
      <c r="A10" s="79"/>
      <c r="B10" s="80" t="s">
        <v>87</v>
      </c>
      <c r="C10" s="80" t="s">
        <v>88</v>
      </c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2.75">
      <c r="A12" s="96">
        <v>1</v>
      </c>
      <c r="B12" s="97" t="s">
        <v>89</v>
      </c>
      <c r="C12" s="42" t="s">
        <v>90</v>
      </c>
      <c r="D12" s="83" t="s">
        <v>91</v>
      </c>
      <c r="E12" s="84">
        <v>17.688</v>
      </c>
      <c r="F12" s="85">
        <v>0</v>
      </c>
      <c r="G12" s="86">
        <f>E12*F12</f>
        <v>0</v>
      </c>
      <c r="H12" s="93"/>
      <c r="I12" s="87"/>
      <c r="J12" s="94"/>
      <c r="K12" s="87">
        <f>E12*J12</f>
        <v>0</v>
      </c>
    </row>
    <row r="13" spans="1:11" ht="12.75">
      <c r="A13" s="79"/>
      <c r="B13" s="79"/>
      <c r="C13" s="98" t="s">
        <v>92</v>
      </c>
      <c r="D13" s="79"/>
      <c r="E13" s="84">
        <v>17.688</v>
      </c>
      <c r="F13" s="79"/>
      <c r="G13" s="86"/>
      <c r="H13" s="93"/>
      <c r="I13" s="87"/>
      <c r="J13" s="93"/>
      <c r="K13" s="87"/>
    </row>
    <row r="14" spans="1:11" ht="12.75">
      <c r="A14" s="96">
        <v>2</v>
      </c>
      <c r="B14" s="97" t="s">
        <v>93</v>
      </c>
      <c r="C14" s="42" t="s">
        <v>94</v>
      </c>
      <c r="D14" s="83" t="s">
        <v>91</v>
      </c>
      <c r="E14" s="84">
        <v>8.844</v>
      </c>
      <c r="F14" s="85">
        <v>0</v>
      </c>
      <c r="G14" s="86">
        <f>E14*F14</f>
        <v>0</v>
      </c>
      <c r="H14" s="93"/>
      <c r="I14" s="87"/>
      <c r="J14" s="94"/>
      <c r="K14" s="87">
        <f>E14*J14</f>
        <v>0</v>
      </c>
    </row>
    <row r="15" spans="1:11" ht="12.75">
      <c r="A15" s="79"/>
      <c r="B15" s="79"/>
      <c r="C15" s="98" t="s">
        <v>95</v>
      </c>
      <c r="D15" s="79"/>
      <c r="E15" s="84">
        <v>8.844</v>
      </c>
      <c r="F15" s="79"/>
      <c r="G15" s="86"/>
      <c r="H15" s="93"/>
      <c r="I15" s="87"/>
      <c r="J15" s="93"/>
      <c r="K15" s="87"/>
    </row>
    <row r="16" spans="1:11" ht="12.75">
      <c r="A16" s="96">
        <v>3</v>
      </c>
      <c r="B16" s="97" t="s">
        <v>96</v>
      </c>
      <c r="C16" s="42" t="s">
        <v>97</v>
      </c>
      <c r="D16" s="83" t="s">
        <v>91</v>
      </c>
      <c r="E16" s="84">
        <v>31.312</v>
      </c>
      <c r="F16" s="85">
        <v>0</v>
      </c>
      <c r="G16" s="86">
        <f>E16*F16</f>
        <v>0</v>
      </c>
      <c r="H16" s="93"/>
      <c r="I16" s="87"/>
      <c r="J16" s="94"/>
      <c r="K16" s="87">
        <f>E16*J16</f>
        <v>0</v>
      </c>
    </row>
    <row r="17" spans="1:11" ht="12.75">
      <c r="A17" s="79"/>
      <c r="B17" s="79"/>
      <c r="C17" s="98" t="s">
        <v>98</v>
      </c>
      <c r="D17" s="79"/>
      <c r="E17" s="84">
        <v>0</v>
      </c>
      <c r="F17" s="79"/>
      <c r="G17" s="86"/>
      <c r="H17" s="93"/>
      <c r="I17" s="87"/>
      <c r="J17" s="93"/>
      <c r="K17" s="87"/>
    </row>
    <row r="18" spans="1:11" ht="12.75">
      <c r="A18" s="79"/>
      <c r="B18" s="79"/>
      <c r="C18" s="98" t="s">
        <v>99</v>
      </c>
      <c r="D18" s="79"/>
      <c r="E18" s="84">
        <v>4.2</v>
      </c>
      <c r="F18" s="79"/>
      <c r="G18" s="86"/>
      <c r="H18" s="93"/>
      <c r="I18" s="87"/>
      <c r="J18" s="93"/>
      <c r="K18" s="87"/>
    </row>
    <row r="19" spans="1:11" ht="12.75">
      <c r="A19" s="79"/>
      <c r="B19" s="79"/>
      <c r="C19" s="98" t="s">
        <v>100</v>
      </c>
      <c r="D19" s="79"/>
      <c r="E19" s="84">
        <v>9.52</v>
      </c>
      <c r="F19" s="79"/>
      <c r="G19" s="86"/>
      <c r="H19" s="93"/>
      <c r="I19" s="87"/>
      <c r="J19" s="93"/>
      <c r="K19" s="87"/>
    </row>
    <row r="20" spans="1:11" ht="12.75">
      <c r="A20" s="79"/>
      <c r="B20" s="79"/>
      <c r="C20" s="98" t="s">
        <v>101</v>
      </c>
      <c r="D20" s="79"/>
      <c r="E20" s="84">
        <v>0</v>
      </c>
      <c r="F20" s="79"/>
      <c r="G20" s="86"/>
      <c r="H20" s="93"/>
      <c r="I20" s="87"/>
      <c r="J20" s="93"/>
      <c r="K20" s="87"/>
    </row>
    <row r="21" spans="1:11" ht="12.75">
      <c r="A21" s="79"/>
      <c r="B21" s="79"/>
      <c r="C21" s="98" t="s">
        <v>102</v>
      </c>
      <c r="D21" s="79"/>
      <c r="E21" s="84">
        <v>3.192</v>
      </c>
      <c r="F21" s="79"/>
      <c r="G21" s="86"/>
      <c r="H21" s="93"/>
      <c r="I21" s="87"/>
      <c r="J21" s="93"/>
      <c r="K21" s="87"/>
    </row>
    <row r="22" spans="1:11" ht="12.75">
      <c r="A22" s="79"/>
      <c r="B22" s="79"/>
      <c r="C22" s="98" t="s">
        <v>103</v>
      </c>
      <c r="D22" s="79"/>
      <c r="E22" s="84">
        <v>0</v>
      </c>
      <c r="F22" s="79"/>
      <c r="G22" s="86"/>
      <c r="H22" s="93"/>
      <c r="I22" s="87"/>
      <c r="J22" s="93"/>
      <c r="K22" s="87"/>
    </row>
    <row r="23" spans="1:11" ht="12.75">
      <c r="A23" s="79"/>
      <c r="B23" s="79"/>
      <c r="C23" s="98" t="s">
        <v>104</v>
      </c>
      <c r="D23" s="79"/>
      <c r="E23" s="84">
        <v>14.4</v>
      </c>
      <c r="F23" s="79"/>
      <c r="G23" s="86"/>
      <c r="H23" s="93"/>
      <c r="I23" s="87"/>
      <c r="J23" s="93"/>
      <c r="K23" s="87"/>
    </row>
    <row r="24" spans="1:11" ht="12.75">
      <c r="A24" s="96">
        <v>4</v>
      </c>
      <c r="B24" s="97" t="s">
        <v>105</v>
      </c>
      <c r="C24" s="42" t="s">
        <v>106</v>
      </c>
      <c r="D24" s="83" t="s">
        <v>91</v>
      </c>
      <c r="E24" s="84">
        <v>15.656</v>
      </c>
      <c r="F24" s="85">
        <v>0</v>
      </c>
      <c r="G24" s="86">
        <f>E24*F24</f>
        <v>0</v>
      </c>
      <c r="H24" s="93"/>
      <c r="I24" s="87"/>
      <c r="J24" s="94"/>
      <c r="K24" s="87">
        <f>E24*J24</f>
        <v>0</v>
      </c>
    </row>
    <row r="25" spans="1:11" ht="12.75">
      <c r="A25" s="79"/>
      <c r="B25" s="79"/>
      <c r="C25" s="98" t="s">
        <v>107</v>
      </c>
      <c r="D25" s="79"/>
      <c r="E25" s="84">
        <v>15.656</v>
      </c>
      <c r="F25" s="79"/>
      <c r="G25" s="86"/>
      <c r="H25" s="93"/>
      <c r="I25" s="87"/>
      <c r="J25" s="93"/>
      <c r="K25" s="87"/>
    </row>
    <row r="26" spans="1:11" ht="12.75">
      <c r="A26" s="96">
        <v>5</v>
      </c>
      <c r="B26" s="97" t="s">
        <v>108</v>
      </c>
      <c r="C26" s="42" t="s">
        <v>109</v>
      </c>
      <c r="D26" s="83" t="s">
        <v>91</v>
      </c>
      <c r="E26" s="84">
        <v>14.85</v>
      </c>
      <c r="F26" s="85">
        <v>0</v>
      </c>
      <c r="G26" s="86">
        <f>E26*F26</f>
        <v>0</v>
      </c>
      <c r="H26" s="93"/>
      <c r="I26" s="87"/>
      <c r="J26" s="94"/>
      <c r="K26" s="87">
        <f>E26*J26</f>
        <v>0</v>
      </c>
    </row>
    <row r="27" spans="1:11" ht="12.75">
      <c r="A27" s="79"/>
      <c r="B27" s="79"/>
      <c r="C27" s="98" t="s">
        <v>110</v>
      </c>
      <c r="D27" s="79"/>
      <c r="E27" s="84">
        <v>0</v>
      </c>
      <c r="F27" s="79"/>
      <c r="G27" s="86"/>
      <c r="H27" s="93"/>
      <c r="I27" s="87"/>
      <c r="J27" s="93"/>
      <c r="K27" s="87"/>
    </row>
    <row r="28" spans="1:11" ht="12.75">
      <c r="A28" s="79"/>
      <c r="B28" s="79"/>
      <c r="C28" s="98" t="s">
        <v>111</v>
      </c>
      <c r="D28" s="79"/>
      <c r="E28" s="84">
        <v>14.85</v>
      </c>
      <c r="F28" s="79"/>
      <c r="G28" s="86"/>
      <c r="H28" s="93"/>
      <c r="I28" s="87"/>
      <c r="J28" s="93"/>
      <c r="K28" s="87"/>
    </row>
    <row r="29" spans="1:11" ht="12.75">
      <c r="A29" s="96">
        <v>6</v>
      </c>
      <c r="B29" s="97" t="s">
        <v>112</v>
      </c>
      <c r="C29" s="42" t="s">
        <v>113</v>
      </c>
      <c r="D29" s="83" t="s">
        <v>91</v>
      </c>
      <c r="E29" s="84">
        <v>7.425</v>
      </c>
      <c r="F29" s="85">
        <v>0</v>
      </c>
      <c r="G29" s="86">
        <f>E29*F29</f>
        <v>0</v>
      </c>
      <c r="H29" s="93"/>
      <c r="I29" s="87"/>
      <c r="J29" s="94"/>
      <c r="K29" s="87">
        <f>E29*J29</f>
        <v>0</v>
      </c>
    </row>
    <row r="30" spans="1:11" ht="12.75">
      <c r="A30" s="79"/>
      <c r="B30" s="79"/>
      <c r="C30" s="98" t="s">
        <v>114</v>
      </c>
      <c r="D30" s="79"/>
      <c r="E30" s="84">
        <v>7.425</v>
      </c>
      <c r="F30" s="79"/>
      <c r="G30" s="86"/>
      <c r="H30" s="93"/>
      <c r="I30" s="87"/>
      <c r="J30" s="93"/>
      <c r="K30" s="87"/>
    </row>
    <row r="31" spans="1:11" ht="12.75">
      <c r="A31" s="96">
        <v>7</v>
      </c>
      <c r="B31" s="97" t="s">
        <v>115</v>
      </c>
      <c r="C31" s="42" t="s">
        <v>116</v>
      </c>
      <c r="D31" s="83" t="s">
        <v>117</v>
      </c>
      <c r="E31" s="84">
        <v>33</v>
      </c>
      <c r="F31" s="85">
        <v>0.00084</v>
      </c>
      <c r="G31" s="86">
        <f>E31*F31</f>
        <v>0.02772</v>
      </c>
      <c r="H31" s="93"/>
      <c r="I31" s="87"/>
      <c r="J31" s="94"/>
      <c r="K31" s="87">
        <f>E31*J31</f>
        <v>0</v>
      </c>
    </row>
    <row r="32" spans="1:11" ht="12.75">
      <c r="A32" s="79"/>
      <c r="B32" s="79"/>
      <c r="C32" s="98" t="s">
        <v>118</v>
      </c>
      <c r="D32" s="79"/>
      <c r="E32" s="84">
        <v>0</v>
      </c>
      <c r="F32" s="79"/>
      <c r="G32" s="86"/>
      <c r="H32" s="93"/>
      <c r="I32" s="87"/>
      <c r="J32" s="93"/>
      <c r="K32" s="87"/>
    </row>
    <row r="33" spans="1:11" ht="12.75">
      <c r="A33" s="79"/>
      <c r="B33" s="79"/>
      <c r="C33" s="98" t="s">
        <v>119</v>
      </c>
      <c r="D33" s="79"/>
      <c r="E33" s="84">
        <v>33</v>
      </c>
      <c r="F33" s="79"/>
      <c r="G33" s="86"/>
      <c r="H33" s="93"/>
      <c r="I33" s="87"/>
      <c r="J33" s="93"/>
      <c r="K33" s="87"/>
    </row>
    <row r="34" spans="1:11" ht="12.75">
      <c r="A34" s="96">
        <v>8</v>
      </c>
      <c r="B34" s="97" t="s">
        <v>120</v>
      </c>
      <c r="C34" s="42" t="s">
        <v>121</v>
      </c>
      <c r="D34" s="83" t="s">
        <v>117</v>
      </c>
      <c r="E34" s="84">
        <v>33</v>
      </c>
      <c r="F34" s="85">
        <v>0</v>
      </c>
      <c r="G34" s="86">
        <f>E34*F34</f>
        <v>0</v>
      </c>
      <c r="H34" s="93"/>
      <c r="I34" s="87"/>
      <c r="J34" s="94"/>
      <c r="K34" s="87">
        <f>E34*J34</f>
        <v>0</v>
      </c>
    </row>
    <row r="35" spans="1:11" ht="12.75">
      <c r="A35" s="79"/>
      <c r="B35" s="79"/>
      <c r="C35" s="98" t="s">
        <v>122</v>
      </c>
      <c r="D35" s="79"/>
      <c r="E35" s="84">
        <v>33</v>
      </c>
      <c r="F35" s="79"/>
      <c r="G35" s="86"/>
      <c r="H35" s="93"/>
      <c r="I35" s="87"/>
      <c r="J35" s="93"/>
      <c r="K35" s="87"/>
    </row>
    <row r="36" spans="1:11" ht="12.75">
      <c r="A36" s="96">
        <v>9</v>
      </c>
      <c r="B36" s="97" t="s">
        <v>123</v>
      </c>
      <c r="C36" s="42" t="s">
        <v>124</v>
      </c>
      <c r="D36" s="83" t="s">
        <v>91</v>
      </c>
      <c r="E36" s="84">
        <v>14.85</v>
      </c>
      <c r="F36" s="85">
        <v>0</v>
      </c>
      <c r="G36" s="86">
        <f>E36*F36</f>
        <v>0</v>
      </c>
      <c r="H36" s="93"/>
      <c r="I36" s="87"/>
      <c r="J36" s="94"/>
      <c r="K36" s="87">
        <f>E36*J36</f>
        <v>0</v>
      </c>
    </row>
    <row r="37" spans="1:11" ht="12.75">
      <c r="A37" s="79"/>
      <c r="B37" s="79"/>
      <c r="C37" s="98" t="s">
        <v>125</v>
      </c>
      <c r="D37" s="79"/>
      <c r="E37" s="84">
        <v>14.85</v>
      </c>
      <c r="F37" s="79"/>
      <c r="G37" s="86"/>
      <c r="H37" s="93"/>
      <c r="I37" s="87"/>
      <c r="J37" s="93"/>
      <c r="K37" s="87"/>
    </row>
    <row r="38" spans="1:11" ht="12.75">
      <c r="A38" s="96">
        <v>10</v>
      </c>
      <c r="B38" s="97" t="s">
        <v>126</v>
      </c>
      <c r="C38" s="42" t="s">
        <v>127</v>
      </c>
      <c r="D38" s="83" t="s">
        <v>91</v>
      </c>
      <c r="E38" s="84">
        <v>54.445</v>
      </c>
      <c r="F38" s="85">
        <v>0</v>
      </c>
      <c r="G38" s="86">
        <f>E38*F38</f>
        <v>0</v>
      </c>
      <c r="H38" s="93"/>
      <c r="I38" s="87"/>
      <c r="J38" s="94"/>
      <c r="K38" s="87">
        <f>E38*J38</f>
        <v>0</v>
      </c>
    </row>
    <row r="39" spans="1:11" ht="12.75">
      <c r="A39" s="79"/>
      <c r="B39" s="79"/>
      <c r="C39" s="98" t="s">
        <v>128</v>
      </c>
      <c r="D39" s="79"/>
      <c r="E39" s="84">
        <v>0</v>
      </c>
      <c r="F39" s="79"/>
      <c r="G39" s="86"/>
      <c r="H39" s="93"/>
      <c r="I39" s="87"/>
      <c r="J39" s="93"/>
      <c r="K39" s="87"/>
    </row>
    <row r="40" spans="1:11" ht="12.75">
      <c r="A40" s="79"/>
      <c r="B40" s="79"/>
      <c r="C40" s="98" t="s">
        <v>129</v>
      </c>
      <c r="D40" s="79"/>
      <c r="E40" s="84">
        <v>17.688</v>
      </c>
      <c r="F40" s="79"/>
      <c r="G40" s="86"/>
      <c r="H40" s="93"/>
      <c r="I40" s="87"/>
      <c r="J40" s="93"/>
      <c r="K40" s="87"/>
    </row>
    <row r="41" spans="1:11" ht="12.75">
      <c r="A41" s="79"/>
      <c r="B41" s="79"/>
      <c r="C41" s="98" t="s">
        <v>130</v>
      </c>
      <c r="D41" s="79"/>
      <c r="E41" s="84">
        <v>31.312</v>
      </c>
      <c r="F41" s="79"/>
      <c r="G41" s="86"/>
      <c r="H41" s="93"/>
      <c r="I41" s="87"/>
      <c r="J41" s="93"/>
      <c r="K41" s="87"/>
    </row>
    <row r="42" spans="1:11" ht="12.75">
      <c r="A42" s="79"/>
      <c r="B42" s="79"/>
      <c r="C42" s="98" t="s">
        <v>125</v>
      </c>
      <c r="D42" s="79"/>
      <c r="E42" s="84">
        <v>14.85</v>
      </c>
      <c r="F42" s="79"/>
      <c r="G42" s="86"/>
      <c r="H42" s="93"/>
      <c r="I42" s="87"/>
      <c r="J42" s="93"/>
      <c r="K42" s="87"/>
    </row>
    <row r="43" spans="1:11" ht="12.75">
      <c r="A43" s="79"/>
      <c r="B43" s="79"/>
      <c r="C43" s="98" t="s">
        <v>131</v>
      </c>
      <c r="D43" s="79"/>
      <c r="E43" s="84">
        <v>-9.405</v>
      </c>
      <c r="F43" s="79"/>
      <c r="G43" s="86"/>
      <c r="H43" s="93"/>
      <c r="I43" s="87"/>
      <c r="J43" s="93"/>
      <c r="K43" s="87"/>
    </row>
    <row r="44" spans="1:11" ht="12.75">
      <c r="A44" s="96">
        <v>11</v>
      </c>
      <c r="B44" s="97" t="s">
        <v>132</v>
      </c>
      <c r="C44" s="42" t="s">
        <v>133</v>
      </c>
      <c r="D44" s="83" t="s">
        <v>91</v>
      </c>
      <c r="E44" s="84">
        <v>54.445</v>
      </c>
      <c r="F44" s="85">
        <v>0</v>
      </c>
      <c r="G44" s="86">
        <f>E44*F44</f>
        <v>0</v>
      </c>
      <c r="H44" s="93"/>
      <c r="I44" s="87"/>
      <c r="J44" s="94"/>
      <c r="K44" s="87">
        <f>E44*J44</f>
        <v>0</v>
      </c>
    </row>
    <row r="45" spans="1:11" ht="12.75">
      <c r="A45" s="79"/>
      <c r="B45" s="79"/>
      <c r="C45" s="98" t="s">
        <v>134</v>
      </c>
      <c r="D45" s="79"/>
      <c r="E45" s="84">
        <v>54.445</v>
      </c>
      <c r="F45" s="79"/>
      <c r="G45" s="86"/>
      <c r="H45" s="93"/>
      <c r="I45" s="87"/>
      <c r="J45" s="93"/>
      <c r="K45" s="87"/>
    </row>
    <row r="46" spans="1:11" ht="12.75">
      <c r="A46" s="96">
        <v>12</v>
      </c>
      <c r="B46" s="97" t="s">
        <v>135</v>
      </c>
      <c r="C46" s="42" t="s">
        <v>136</v>
      </c>
      <c r="D46" s="83" t="s">
        <v>91</v>
      </c>
      <c r="E46" s="84">
        <v>9.405</v>
      </c>
      <c r="F46" s="85">
        <v>0</v>
      </c>
      <c r="G46" s="86">
        <f>E46*F46</f>
        <v>0</v>
      </c>
      <c r="H46" s="93"/>
      <c r="I46" s="87"/>
      <c r="J46" s="94"/>
      <c r="K46" s="87">
        <f>E46*J46</f>
        <v>0</v>
      </c>
    </row>
    <row r="47" spans="1:11" ht="12.75">
      <c r="A47" s="79"/>
      <c r="B47" s="79"/>
      <c r="C47" s="98" t="s">
        <v>137</v>
      </c>
      <c r="D47" s="79"/>
      <c r="E47" s="84">
        <v>0</v>
      </c>
      <c r="F47" s="79"/>
      <c r="G47" s="86"/>
      <c r="H47" s="93"/>
      <c r="I47" s="87"/>
      <c r="J47" s="93"/>
      <c r="K47" s="87"/>
    </row>
    <row r="48" spans="1:11" ht="12.75">
      <c r="A48" s="79"/>
      <c r="B48" s="79"/>
      <c r="C48" s="98" t="s">
        <v>138</v>
      </c>
      <c r="D48" s="79"/>
      <c r="E48" s="84">
        <v>9.405</v>
      </c>
      <c r="F48" s="79"/>
      <c r="G48" s="86"/>
      <c r="H48" s="93"/>
      <c r="I48" s="87"/>
      <c r="J48" s="93"/>
      <c r="K48" s="87"/>
    </row>
    <row r="49" spans="1:11" ht="12.75">
      <c r="A49" s="96">
        <v>13</v>
      </c>
      <c r="B49" s="97" t="s">
        <v>139</v>
      </c>
      <c r="C49" s="42" t="s">
        <v>140</v>
      </c>
      <c r="D49" s="83" t="s">
        <v>91</v>
      </c>
      <c r="E49" s="84">
        <v>3.96</v>
      </c>
      <c r="F49" s="85">
        <v>0</v>
      </c>
      <c r="G49" s="86">
        <f>E49*F49</f>
        <v>0</v>
      </c>
      <c r="H49" s="93"/>
      <c r="I49" s="87"/>
      <c r="J49" s="94"/>
      <c r="K49" s="87">
        <f>E49*J49</f>
        <v>0</v>
      </c>
    </row>
    <row r="50" spans="1:11" ht="12.75">
      <c r="A50" s="79"/>
      <c r="B50" s="79"/>
      <c r="C50" s="98" t="s">
        <v>118</v>
      </c>
      <c r="D50" s="79"/>
      <c r="E50" s="84">
        <v>0</v>
      </c>
      <c r="F50" s="79"/>
      <c r="G50" s="86"/>
      <c r="H50" s="93"/>
      <c r="I50" s="87"/>
      <c r="J50" s="93"/>
      <c r="K50" s="87"/>
    </row>
    <row r="51" spans="1:11" ht="12.75">
      <c r="A51" s="79"/>
      <c r="B51" s="79"/>
      <c r="C51" s="98" t="s">
        <v>141</v>
      </c>
      <c r="D51" s="79"/>
      <c r="E51" s="84">
        <v>3.96</v>
      </c>
      <c r="F51" s="79"/>
      <c r="G51" s="86"/>
      <c r="H51" s="93"/>
      <c r="I51" s="87"/>
      <c r="J51" s="93"/>
      <c r="K51" s="87"/>
    </row>
    <row r="52" spans="1:11" ht="12.75">
      <c r="A52" s="88" t="s">
        <v>142</v>
      </c>
      <c r="B52" s="89" t="s">
        <v>143</v>
      </c>
      <c r="C52" s="42" t="s">
        <v>144</v>
      </c>
      <c r="D52" s="83" t="s">
        <v>145</v>
      </c>
      <c r="E52" s="84">
        <v>7.128</v>
      </c>
      <c r="F52" s="85">
        <v>1</v>
      </c>
      <c r="G52" s="86">
        <f>E52*F52</f>
        <v>7.128</v>
      </c>
      <c r="H52" s="94"/>
      <c r="I52" s="87">
        <f>E52*H52</f>
        <v>0</v>
      </c>
      <c r="J52" s="93"/>
      <c r="K52" s="87"/>
    </row>
    <row r="53" spans="1:11" ht="12.75">
      <c r="A53" s="96">
        <v>14</v>
      </c>
      <c r="B53" s="97" t="s">
        <v>146</v>
      </c>
      <c r="C53" s="42" t="s">
        <v>147</v>
      </c>
      <c r="D53" s="83" t="s">
        <v>117</v>
      </c>
      <c r="E53" s="84">
        <v>20.13</v>
      </c>
      <c r="F53" s="85">
        <v>0</v>
      </c>
      <c r="G53" s="86">
        <f>E53*F53</f>
        <v>0</v>
      </c>
      <c r="H53" s="93"/>
      <c r="I53" s="87"/>
      <c r="J53" s="94"/>
      <c r="K53" s="87">
        <f>E53*J53</f>
        <v>0</v>
      </c>
    </row>
    <row r="54" spans="1:11" ht="12.75">
      <c r="A54" s="79"/>
      <c r="B54" s="79"/>
      <c r="C54" s="98" t="s">
        <v>148</v>
      </c>
      <c r="D54" s="79"/>
      <c r="E54" s="84">
        <v>0</v>
      </c>
      <c r="F54" s="79"/>
      <c r="G54" s="86"/>
      <c r="H54" s="93"/>
      <c r="I54" s="87"/>
      <c r="J54" s="93"/>
      <c r="K54" s="87"/>
    </row>
    <row r="55" spans="1:11" ht="12.75">
      <c r="A55" s="79"/>
      <c r="B55" s="79"/>
      <c r="C55" s="98" t="s">
        <v>149</v>
      </c>
      <c r="D55" s="79"/>
      <c r="E55" s="84">
        <v>20.13</v>
      </c>
      <c r="F55" s="79"/>
      <c r="G55" s="86"/>
      <c r="H55" s="93"/>
      <c r="I55" s="87"/>
      <c r="J55" s="93"/>
      <c r="K55" s="87"/>
    </row>
    <row r="56" spans="1:11" ht="12.75">
      <c r="A56" s="88" t="s">
        <v>150</v>
      </c>
      <c r="B56" s="89" t="s">
        <v>151</v>
      </c>
      <c r="C56" s="42" t="s">
        <v>152</v>
      </c>
      <c r="D56" s="83" t="s">
        <v>91</v>
      </c>
      <c r="E56" s="84">
        <v>3.0195</v>
      </c>
      <c r="F56" s="85">
        <v>1.75</v>
      </c>
      <c r="G56" s="86">
        <f>E56*F56</f>
        <v>5.2841249999999995</v>
      </c>
      <c r="H56" s="94"/>
      <c r="I56" s="87">
        <f>E56*H56</f>
        <v>0</v>
      </c>
      <c r="J56" s="93"/>
      <c r="K56" s="87"/>
    </row>
    <row r="57" spans="1:11" ht="12.75">
      <c r="A57" s="96">
        <v>15</v>
      </c>
      <c r="B57" s="97" t="s">
        <v>153</v>
      </c>
      <c r="C57" s="42" t="s">
        <v>154</v>
      </c>
      <c r="D57" s="83" t="s">
        <v>155</v>
      </c>
      <c r="E57" s="84">
        <v>300</v>
      </c>
      <c r="F57" s="85">
        <v>0</v>
      </c>
      <c r="G57" s="86">
        <f>E57*F57</f>
        <v>0</v>
      </c>
      <c r="H57" s="93"/>
      <c r="I57" s="87"/>
      <c r="J57" s="94"/>
      <c r="K57" s="87">
        <f>E57*J57</f>
        <v>0</v>
      </c>
    </row>
    <row r="58" spans="1:11" ht="12.75">
      <c r="A58" s="88" t="s">
        <v>156</v>
      </c>
      <c r="B58" s="89" t="s">
        <v>157</v>
      </c>
      <c r="C58" s="42" t="s">
        <v>158</v>
      </c>
      <c r="D58" s="83" t="s">
        <v>155</v>
      </c>
      <c r="E58" s="84">
        <v>300</v>
      </c>
      <c r="F58" s="85">
        <v>0</v>
      </c>
      <c r="G58" s="86">
        <f>E58*F58</f>
        <v>0</v>
      </c>
      <c r="H58" s="94"/>
      <c r="I58" s="87">
        <f>E58*H58</f>
        <v>0</v>
      </c>
      <c r="J58" s="93"/>
      <c r="K58" s="87"/>
    </row>
    <row r="59" spans="1:11" ht="12.75">
      <c r="A59" s="96">
        <v>16</v>
      </c>
      <c r="B59" s="97" t="s">
        <v>159</v>
      </c>
      <c r="C59" s="42" t="s">
        <v>160</v>
      </c>
      <c r="D59" s="83" t="s">
        <v>145</v>
      </c>
      <c r="E59" s="84">
        <v>72.081</v>
      </c>
      <c r="F59" s="85">
        <v>0</v>
      </c>
      <c r="G59" s="86">
        <f>E59*F59</f>
        <v>0</v>
      </c>
      <c r="H59" s="93"/>
      <c r="I59" s="87"/>
      <c r="J59" s="94"/>
      <c r="K59" s="87">
        <f>E59*J59</f>
        <v>0</v>
      </c>
    </row>
    <row r="60" spans="1:11" ht="12.75">
      <c r="A60" s="79"/>
      <c r="B60" s="79"/>
      <c r="C60" s="98" t="s">
        <v>161</v>
      </c>
      <c r="D60" s="79"/>
      <c r="E60" s="84">
        <v>72.081</v>
      </c>
      <c r="F60" s="79"/>
      <c r="G60" s="86"/>
      <c r="H60" s="93"/>
      <c r="I60" s="87"/>
      <c r="J60" s="93"/>
      <c r="K60" s="87"/>
    </row>
    <row r="61" spans="1:11" ht="12.75">
      <c r="A61" s="79"/>
      <c r="B61" s="79"/>
      <c r="C61" s="79"/>
      <c r="D61" s="79"/>
      <c r="E61" s="79"/>
      <c r="F61" s="79"/>
      <c r="G61" s="79"/>
      <c r="H61" s="93"/>
      <c r="I61" s="79"/>
      <c r="J61" s="93"/>
      <c r="K61" s="79"/>
    </row>
    <row r="62" spans="1:11" ht="15">
      <c r="A62" s="79"/>
      <c r="B62" s="80" t="s">
        <v>162</v>
      </c>
      <c r="C62" s="80" t="s">
        <v>163</v>
      </c>
      <c r="D62" s="79"/>
      <c r="E62" s="79"/>
      <c r="F62" s="79"/>
      <c r="G62" s="79"/>
      <c r="H62" s="93"/>
      <c r="I62" s="79"/>
      <c r="J62" s="93"/>
      <c r="K62" s="79"/>
    </row>
    <row r="63" spans="1:11" ht="12.75">
      <c r="A63" s="79"/>
      <c r="B63" s="79"/>
      <c r="C63" s="79"/>
      <c r="D63" s="79"/>
      <c r="E63" s="79"/>
      <c r="F63" s="79"/>
      <c r="G63" s="79"/>
      <c r="H63" s="93"/>
      <c r="I63" s="79"/>
      <c r="J63" s="93"/>
      <c r="K63" s="79"/>
    </row>
    <row r="64" spans="1:11" ht="12.75">
      <c r="A64" s="96">
        <v>1</v>
      </c>
      <c r="B64" s="97" t="s">
        <v>164</v>
      </c>
      <c r="C64" s="42" t="s">
        <v>165</v>
      </c>
      <c r="D64" s="83" t="s">
        <v>91</v>
      </c>
      <c r="E64" s="84">
        <v>4.1505</v>
      </c>
      <c r="F64" s="85">
        <v>1.93971</v>
      </c>
      <c r="G64" s="86">
        <f>E64*F64</f>
        <v>8.050766355</v>
      </c>
      <c r="H64" s="93"/>
      <c r="I64" s="87"/>
      <c r="J64" s="94"/>
      <c r="K64" s="87">
        <f>E64*J64</f>
        <v>0</v>
      </c>
    </row>
    <row r="65" spans="1:11" ht="12.75">
      <c r="A65" s="79"/>
      <c r="B65" s="79"/>
      <c r="C65" s="98" t="s">
        <v>166</v>
      </c>
      <c r="D65" s="79"/>
      <c r="E65" s="84">
        <v>0</v>
      </c>
      <c r="F65" s="79"/>
      <c r="G65" s="86"/>
      <c r="H65" s="93"/>
      <c r="I65" s="87"/>
      <c r="J65" s="93"/>
      <c r="K65" s="87"/>
    </row>
    <row r="66" spans="1:11" ht="12.75">
      <c r="A66" s="79"/>
      <c r="B66" s="79"/>
      <c r="C66" s="98" t="s">
        <v>167</v>
      </c>
      <c r="D66" s="79"/>
      <c r="E66" s="84">
        <v>1.248</v>
      </c>
      <c r="F66" s="79"/>
      <c r="G66" s="86"/>
      <c r="H66" s="93"/>
      <c r="I66" s="87"/>
      <c r="J66" s="93"/>
      <c r="K66" s="87"/>
    </row>
    <row r="67" spans="1:11" ht="12.75">
      <c r="A67" s="79"/>
      <c r="B67" s="79"/>
      <c r="C67" s="98" t="s">
        <v>168</v>
      </c>
      <c r="D67" s="79"/>
      <c r="E67" s="84">
        <v>0.675</v>
      </c>
      <c r="F67" s="79"/>
      <c r="G67" s="86"/>
      <c r="H67" s="93"/>
      <c r="I67" s="87"/>
      <c r="J67" s="93"/>
      <c r="K67" s="87"/>
    </row>
    <row r="68" spans="1:11" ht="12.75">
      <c r="A68" s="79"/>
      <c r="B68" s="79"/>
      <c r="C68" s="98" t="s">
        <v>169</v>
      </c>
      <c r="D68" s="79"/>
      <c r="E68" s="84">
        <v>0</v>
      </c>
      <c r="F68" s="79"/>
      <c r="G68" s="86"/>
      <c r="H68" s="93"/>
      <c r="I68" s="87"/>
      <c r="J68" s="93"/>
      <c r="K68" s="87"/>
    </row>
    <row r="69" spans="1:11" ht="12.75">
      <c r="A69" s="79"/>
      <c r="B69" s="79"/>
      <c r="C69" s="98" t="s">
        <v>170</v>
      </c>
      <c r="D69" s="79"/>
      <c r="E69" s="84">
        <v>1.62</v>
      </c>
      <c r="F69" s="79"/>
      <c r="G69" s="86"/>
      <c r="H69" s="93"/>
      <c r="I69" s="87"/>
      <c r="J69" s="93"/>
      <c r="K69" s="87"/>
    </row>
    <row r="70" spans="1:11" ht="12.75">
      <c r="A70" s="79"/>
      <c r="B70" s="79"/>
      <c r="C70" s="98" t="s">
        <v>171</v>
      </c>
      <c r="D70" s="79"/>
      <c r="E70" s="84">
        <v>0.28125</v>
      </c>
      <c r="F70" s="79"/>
      <c r="G70" s="86"/>
      <c r="H70" s="93"/>
      <c r="I70" s="87"/>
      <c r="J70" s="93"/>
      <c r="K70" s="87"/>
    </row>
    <row r="71" spans="1:11" ht="12.75">
      <c r="A71" s="79"/>
      <c r="B71" s="79"/>
      <c r="C71" s="98" t="s">
        <v>172</v>
      </c>
      <c r="D71" s="79"/>
      <c r="E71" s="84">
        <v>0.32625</v>
      </c>
      <c r="F71" s="79"/>
      <c r="G71" s="86"/>
      <c r="H71" s="93"/>
      <c r="I71" s="87"/>
      <c r="J71" s="93"/>
      <c r="K71" s="87"/>
    </row>
    <row r="72" spans="1:11" ht="12.75">
      <c r="A72" s="96">
        <v>2</v>
      </c>
      <c r="B72" s="97" t="s">
        <v>173</v>
      </c>
      <c r="C72" s="42" t="s">
        <v>174</v>
      </c>
      <c r="D72" s="83" t="s">
        <v>91</v>
      </c>
      <c r="E72" s="84">
        <v>4.422</v>
      </c>
      <c r="F72" s="85">
        <v>2.45329</v>
      </c>
      <c r="G72" s="86">
        <f>E72*F72</f>
        <v>10.848448379999999</v>
      </c>
      <c r="H72" s="93"/>
      <c r="I72" s="87"/>
      <c r="J72" s="94"/>
      <c r="K72" s="87">
        <f>E72*J72</f>
        <v>0</v>
      </c>
    </row>
    <row r="73" spans="1:11" ht="12.75">
      <c r="A73" s="79"/>
      <c r="B73" s="79"/>
      <c r="C73" s="98" t="s">
        <v>175</v>
      </c>
      <c r="D73" s="79"/>
      <c r="E73" s="84">
        <v>0</v>
      </c>
      <c r="F73" s="79"/>
      <c r="G73" s="86"/>
      <c r="H73" s="93"/>
      <c r="I73" s="87"/>
      <c r="J73" s="93"/>
      <c r="K73" s="87"/>
    </row>
    <row r="74" spans="1:11" ht="12.75">
      <c r="A74" s="79"/>
      <c r="B74" s="79"/>
      <c r="C74" s="98" t="s">
        <v>176</v>
      </c>
      <c r="D74" s="79"/>
      <c r="E74" s="84">
        <v>2.412</v>
      </c>
      <c r="F74" s="79"/>
      <c r="G74" s="86"/>
      <c r="H74" s="93"/>
      <c r="I74" s="87"/>
      <c r="J74" s="93"/>
      <c r="K74" s="87"/>
    </row>
    <row r="75" spans="1:11" ht="12.75">
      <c r="A75" s="79"/>
      <c r="B75" s="79"/>
      <c r="C75" s="98" t="s">
        <v>177</v>
      </c>
      <c r="D75" s="79"/>
      <c r="E75" s="84">
        <v>0</v>
      </c>
      <c r="F75" s="79"/>
      <c r="G75" s="86"/>
      <c r="H75" s="93"/>
      <c r="I75" s="87"/>
      <c r="J75" s="93"/>
      <c r="K75" s="87"/>
    </row>
    <row r="76" spans="1:11" ht="12.75">
      <c r="A76" s="79"/>
      <c r="B76" s="79"/>
      <c r="C76" s="98" t="s">
        <v>178</v>
      </c>
      <c r="D76" s="79"/>
      <c r="E76" s="84">
        <v>2.01</v>
      </c>
      <c r="F76" s="79"/>
      <c r="G76" s="86"/>
      <c r="H76" s="93"/>
      <c r="I76" s="87"/>
      <c r="J76" s="93"/>
      <c r="K76" s="87"/>
    </row>
    <row r="77" spans="1:11" ht="12.75">
      <c r="A77" s="96">
        <v>3</v>
      </c>
      <c r="B77" s="97" t="s">
        <v>179</v>
      </c>
      <c r="C77" s="42" t="s">
        <v>180</v>
      </c>
      <c r="D77" s="83" t="s">
        <v>117</v>
      </c>
      <c r="E77" s="84">
        <v>4</v>
      </c>
      <c r="F77" s="85">
        <v>0.00115</v>
      </c>
      <c r="G77" s="86">
        <f>E77*F77</f>
        <v>0.0046</v>
      </c>
      <c r="H77" s="93"/>
      <c r="I77" s="87"/>
      <c r="J77" s="94"/>
      <c r="K77" s="87">
        <f>E77*J77</f>
        <v>0</v>
      </c>
    </row>
    <row r="78" spans="1:11" ht="12.75">
      <c r="A78" s="79"/>
      <c r="B78" s="79"/>
      <c r="C78" s="98" t="s">
        <v>175</v>
      </c>
      <c r="D78" s="79"/>
      <c r="E78" s="84">
        <v>0</v>
      </c>
      <c r="F78" s="79"/>
      <c r="G78" s="86"/>
      <c r="H78" s="93"/>
      <c r="I78" s="87"/>
      <c r="J78" s="93"/>
      <c r="K78" s="87"/>
    </row>
    <row r="79" spans="1:11" ht="12.75">
      <c r="A79" s="79"/>
      <c r="B79" s="79"/>
      <c r="C79" s="98" t="s">
        <v>181</v>
      </c>
      <c r="D79" s="79"/>
      <c r="E79" s="84">
        <v>2.06</v>
      </c>
      <c r="F79" s="79"/>
      <c r="G79" s="86"/>
      <c r="H79" s="93"/>
      <c r="I79" s="87"/>
      <c r="J79" s="93"/>
      <c r="K79" s="87"/>
    </row>
    <row r="80" spans="1:11" ht="12.75">
      <c r="A80" s="79"/>
      <c r="B80" s="79"/>
      <c r="C80" s="98" t="s">
        <v>177</v>
      </c>
      <c r="D80" s="79"/>
      <c r="E80" s="84">
        <v>0</v>
      </c>
      <c r="F80" s="79"/>
      <c r="G80" s="86"/>
      <c r="H80" s="93"/>
      <c r="I80" s="87"/>
      <c r="J80" s="93"/>
      <c r="K80" s="87"/>
    </row>
    <row r="81" spans="1:11" ht="12.75">
      <c r="A81" s="79"/>
      <c r="B81" s="79"/>
      <c r="C81" s="98" t="s">
        <v>182</v>
      </c>
      <c r="D81" s="79"/>
      <c r="E81" s="84">
        <v>1.94</v>
      </c>
      <c r="F81" s="79"/>
      <c r="G81" s="86"/>
      <c r="H81" s="93"/>
      <c r="I81" s="87"/>
      <c r="J81" s="93"/>
      <c r="K81" s="87"/>
    </row>
    <row r="82" spans="1:11" ht="12.75">
      <c r="A82" s="96">
        <v>4</v>
      </c>
      <c r="B82" s="97" t="s">
        <v>183</v>
      </c>
      <c r="C82" s="42" t="s">
        <v>184</v>
      </c>
      <c r="D82" s="83" t="s">
        <v>117</v>
      </c>
      <c r="E82" s="84">
        <v>4</v>
      </c>
      <c r="F82" s="85">
        <v>0</v>
      </c>
      <c r="G82" s="86">
        <f>E82*F82</f>
        <v>0</v>
      </c>
      <c r="H82" s="93"/>
      <c r="I82" s="87"/>
      <c r="J82" s="94"/>
      <c r="K82" s="87">
        <f>E82*J82</f>
        <v>0</v>
      </c>
    </row>
    <row r="83" spans="1:11" ht="12.75">
      <c r="A83" s="79"/>
      <c r="B83" s="79"/>
      <c r="C83" s="98" t="s">
        <v>185</v>
      </c>
      <c r="D83" s="79"/>
      <c r="E83" s="84">
        <v>4</v>
      </c>
      <c r="F83" s="79"/>
      <c r="G83" s="86"/>
      <c r="H83" s="93"/>
      <c r="I83" s="87"/>
      <c r="J83" s="93"/>
      <c r="K83" s="87"/>
    </row>
    <row r="84" spans="1:11" ht="12.75">
      <c r="A84" s="96">
        <v>5</v>
      </c>
      <c r="B84" s="97" t="s">
        <v>186</v>
      </c>
      <c r="C84" s="42" t="s">
        <v>187</v>
      </c>
      <c r="D84" s="83" t="s">
        <v>145</v>
      </c>
      <c r="E84" s="84">
        <v>0.42009</v>
      </c>
      <c r="F84" s="85">
        <v>1.06017</v>
      </c>
      <c r="G84" s="86">
        <f>E84*F84</f>
        <v>0.44536681530000005</v>
      </c>
      <c r="H84" s="93"/>
      <c r="I84" s="87"/>
      <c r="J84" s="94"/>
      <c r="K84" s="87">
        <f>E84*J84</f>
        <v>0</v>
      </c>
    </row>
    <row r="85" spans="1:11" ht="12.75">
      <c r="A85" s="79"/>
      <c r="B85" s="79"/>
      <c r="C85" s="98" t="s">
        <v>188</v>
      </c>
      <c r="D85" s="79"/>
      <c r="E85" s="84">
        <v>0.42009</v>
      </c>
      <c r="F85" s="79"/>
      <c r="G85" s="86"/>
      <c r="H85" s="93"/>
      <c r="I85" s="87"/>
      <c r="J85" s="93"/>
      <c r="K85" s="87"/>
    </row>
    <row r="86" spans="1:11" ht="12.75">
      <c r="A86" s="96">
        <v>6</v>
      </c>
      <c r="B86" s="97" t="s">
        <v>189</v>
      </c>
      <c r="C86" s="42" t="s">
        <v>190</v>
      </c>
      <c r="D86" s="83" t="s">
        <v>91</v>
      </c>
      <c r="E86" s="84">
        <v>10.71</v>
      </c>
      <c r="F86" s="85">
        <v>2.45329</v>
      </c>
      <c r="G86" s="86">
        <f>E86*F86</f>
        <v>26.274735900000003</v>
      </c>
      <c r="H86" s="93"/>
      <c r="I86" s="87"/>
      <c r="J86" s="94"/>
      <c r="K86" s="87">
        <f>E86*J86</f>
        <v>0</v>
      </c>
    </row>
    <row r="87" spans="1:11" ht="12.75">
      <c r="A87" s="79"/>
      <c r="B87" s="79"/>
      <c r="C87" s="98" t="s">
        <v>175</v>
      </c>
      <c r="D87" s="79"/>
      <c r="E87" s="84">
        <v>0</v>
      </c>
      <c r="F87" s="79"/>
      <c r="G87" s="86"/>
      <c r="H87" s="93"/>
      <c r="I87" s="87"/>
      <c r="J87" s="93"/>
      <c r="K87" s="87"/>
    </row>
    <row r="88" spans="1:11" ht="12.75">
      <c r="A88" s="79"/>
      <c r="B88" s="79"/>
      <c r="C88" s="98" t="s">
        <v>191</v>
      </c>
      <c r="D88" s="79"/>
      <c r="E88" s="84">
        <v>10.71</v>
      </c>
      <c r="F88" s="79"/>
      <c r="G88" s="86"/>
      <c r="H88" s="93"/>
      <c r="I88" s="87"/>
      <c r="J88" s="93"/>
      <c r="K88" s="87"/>
    </row>
    <row r="89" spans="1:11" ht="12.75">
      <c r="A89" s="96">
        <v>7</v>
      </c>
      <c r="B89" s="97" t="s">
        <v>192</v>
      </c>
      <c r="C89" s="42" t="s">
        <v>193</v>
      </c>
      <c r="D89" s="83" t="s">
        <v>117</v>
      </c>
      <c r="E89" s="84">
        <v>9.28</v>
      </c>
      <c r="F89" s="85">
        <v>0.00115</v>
      </c>
      <c r="G89" s="86">
        <f>E89*F89</f>
        <v>0.010672</v>
      </c>
      <c r="H89" s="93"/>
      <c r="I89" s="87"/>
      <c r="J89" s="94"/>
      <c r="K89" s="87">
        <f>E89*J89</f>
        <v>0</v>
      </c>
    </row>
    <row r="90" spans="1:11" ht="12.75">
      <c r="A90" s="79"/>
      <c r="B90" s="79"/>
      <c r="C90" s="98" t="s">
        <v>175</v>
      </c>
      <c r="D90" s="79"/>
      <c r="E90" s="84">
        <v>0</v>
      </c>
      <c r="F90" s="79"/>
      <c r="G90" s="86"/>
      <c r="H90" s="93"/>
      <c r="I90" s="87"/>
      <c r="J90" s="93"/>
      <c r="K90" s="87"/>
    </row>
    <row r="91" spans="1:11" ht="12.75">
      <c r="A91" s="79"/>
      <c r="B91" s="79"/>
      <c r="C91" s="98" t="s">
        <v>194</v>
      </c>
      <c r="D91" s="79"/>
      <c r="E91" s="84">
        <v>4.12</v>
      </c>
      <c r="F91" s="79"/>
      <c r="G91" s="86"/>
      <c r="H91" s="93"/>
      <c r="I91" s="87"/>
      <c r="J91" s="93"/>
      <c r="K91" s="87"/>
    </row>
    <row r="92" spans="1:11" ht="12.75">
      <c r="A92" s="79"/>
      <c r="B92" s="79"/>
      <c r="C92" s="98" t="s">
        <v>195</v>
      </c>
      <c r="D92" s="79"/>
      <c r="E92" s="84">
        <v>1.68</v>
      </c>
      <c r="F92" s="79"/>
      <c r="G92" s="86"/>
      <c r="H92" s="93"/>
      <c r="I92" s="87"/>
      <c r="J92" s="93"/>
      <c r="K92" s="87"/>
    </row>
    <row r="93" spans="1:11" ht="12.75">
      <c r="A93" s="79"/>
      <c r="B93" s="79"/>
      <c r="C93" s="98" t="s">
        <v>196</v>
      </c>
      <c r="D93" s="79"/>
      <c r="E93" s="84">
        <v>1.8</v>
      </c>
      <c r="F93" s="79"/>
      <c r="G93" s="86"/>
      <c r="H93" s="93"/>
      <c r="I93" s="87"/>
      <c r="J93" s="93"/>
      <c r="K93" s="87"/>
    </row>
    <row r="94" spans="1:11" ht="12.75">
      <c r="A94" s="79"/>
      <c r="B94" s="79"/>
      <c r="C94" s="98" t="s">
        <v>195</v>
      </c>
      <c r="D94" s="79"/>
      <c r="E94" s="84">
        <v>1.68</v>
      </c>
      <c r="F94" s="79"/>
      <c r="G94" s="86"/>
      <c r="H94" s="93"/>
      <c r="I94" s="87"/>
      <c r="J94" s="93"/>
      <c r="K94" s="87"/>
    </row>
    <row r="95" spans="1:11" ht="12.75">
      <c r="A95" s="96">
        <v>8</v>
      </c>
      <c r="B95" s="97" t="s">
        <v>197</v>
      </c>
      <c r="C95" s="42" t="s">
        <v>198</v>
      </c>
      <c r="D95" s="83" t="s">
        <v>117</v>
      </c>
      <c r="E95" s="84">
        <v>9.28</v>
      </c>
      <c r="F95" s="85">
        <v>0</v>
      </c>
      <c r="G95" s="86">
        <f>E95*F95</f>
        <v>0</v>
      </c>
      <c r="H95" s="93"/>
      <c r="I95" s="87"/>
      <c r="J95" s="94"/>
      <c r="K95" s="87">
        <f>E95*J95</f>
        <v>0</v>
      </c>
    </row>
    <row r="96" spans="1:11" ht="12.75">
      <c r="A96" s="79"/>
      <c r="B96" s="79"/>
      <c r="C96" s="98" t="s">
        <v>199</v>
      </c>
      <c r="D96" s="79"/>
      <c r="E96" s="84">
        <v>9.28</v>
      </c>
      <c r="F96" s="79"/>
      <c r="G96" s="86"/>
      <c r="H96" s="93"/>
      <c r="I96" s="87"/>
      <c r="J96" s="93"/>
      <c r="K96" s="87"/>
    </row>
    <row r="97" spans="1:11" ht="12.75">
      <c r="A97" s="96">
        <v>9</v>
      </c>
      <c r="B97" s="97" t="s">
        <v>200</v>
      </c>
      <c r="C97" s="42" t="s">
        <v>201</v>
      </c>
      <c r="D97" s="83" t="s">
        <v>145</v>
      </c>
      <c r="E97" s="84">
        <v>0.37485</v>
      </c>
      <c r="F97" s="85">
        <v>1.06017</v>
      </c>
      <c r="G97" s="86">
        <f>E97*F97</f>
        <v>0.39740472450000003</v>
      </c>
      <c r="H97" s="93"/>
      <c r="I97" s="87"/>
      <c r="J97" s="94"/>
      <c r="K97" s="87">
        <f>E97*J97</f>
        <v>0</v>
      </c>
    </row>
    <row r="98" spans="1:11" ht="12.75">
      <c r="A98" s="79"/>
      <c r="B98" s="79"/>
      <c r="C98" s="98" t="s">
        <v>202</v>
      </c>
      <c r="D98" s="79"/>
      <c r="E98" s="84">
        <v>0.37485</v>
      </c>
      <c r="F98" s="79"/>
      <c r="G98" s="86"/>
      <c r="H98" s="93"/>
      <c r="I98" s="87"/>
      <c r="J98" s="93"/>
      <c r="K98" s="87"/>
    </row>
    <row r="99" spans="1:11" ht="12.75">
      <c r="A99" s="96">
        <v>10</v>
      </c>
      <c r="B99" s="97" t="s">
        <v>203</v>
      </c>
      <c r="C99" s="42" t="s">
        <v>204</v>
      </c>
      <c r="D99" s="83" t="s">
        <v>91</v>
      </c>
      <c r="E99" s="84">
        <v>21.792</v>
      </c>
      <c r="F99" s="85">
        <v>2.45329</v>
      </c>
      <c r="G99" s="86">
        <f>E99*F99</f>
        <v>53.462095680000004</v>
      </c>
      <c r="H99" s="93"/>
      <c r="I99" s="87"/>
      <c r="J99" s="94"/>
      <c r="K99" s="87">
        <f>E99*J99</f>
        <v>0</v>
      </c>
    </row>
    <row r="100" spans="1:11" ht="12.75">
      <c r="A100" s="79"/>
      <c r="B100" s="79"/>
      <c r="C100" s="98" t="s">
        <v>177</v>
      </c>
      <c r="D100" s="79"/>
      <c r="E100" s="84">
        <v>0</v>
      </c>
      <c r="F100" s="79"/>
      <c r="G100" s="86"/>
      <c r="H100" s="93"/>
      <c r="I100" s="87"/>
      <c r="J100" s="93"/>
      <c r="K100" s="87"/>
    </row>
    <row r="101" spans="1:11" ht="12.75">
      <c r="A101" s="79"/>
      <c r="B101" s="79"/>
      <c r="C101" s="98" t="s">
        <v>99</v>
      </c>
      <c r="D101" s="79"/>
      <c r="E101" s="84">
        <v>4.2</v>
      </c>
      <c r="F101" s="79"/>
      <c r="G101" s="86"/>
      <c r="H101" s="93"/>
      <c r="I101" s="87"/>
      <c r="J101" s="93"/>
      <c r="K101" s="87"/>
    </row>
    <row r="102" spans="1:11" ht="12.75">
      <c r="A102" s="79"/>
      <c r="B102" s="79"/>
      <c r="C102" s="98" t="s">
        <v>205</v>
      </c>
      <c r="D102" s="79"/>
      <c r="E102" s="84">
        <v>0</v>
      </c>
      <c r="F102" s="79"/>
      <c r="G102" s="86"/>
      <c r="H102" s="93"/>
      <c r="I102" s="87"/>
      <c r="J102" s="93"/>
      <c r="K102" s="87"/>
    </row>
    <row r="103" spans="1:11" ht="12.75">
      <c r="A103" s="79"/>
      <c r="B103" s="79"/>
      <c r="C103" s="98" t="s">
        <v>102</v>
      </c>
      <c r="D103" s="79"/>
      <c r="E103" s="84">
        <v>3.192</v>
      </c>
      <c r="F103" s="79"/>
      <c r="G103" s="86"/>
      <c r="H103" s="93"/>
      <c r="I103" s="87"/>
      <c r="J103" s="93"/>
      <c r="K103" s="87"/>
    </row>
    <row r="104" spans="1:11" ht="12.75">
      <c r="A104" s="79"/>
      <c r="B104" s="79"/>
      <c r="C104" s="98" t="s">
        <v>206</v>
      </c>
      <c r="D104" s="79"/>
      <c r="E104" s="84">
        <v>0</v>
      </c>
      <c r="F104" s="79"/>
      <c r="G104" s="86"/>
      <c r="H104" s="93"/>
      <c r="I104" s="87"/>
      <c r="J104" s="93"/>
      <c r="K104" s="87"/>
    </row>
    <row r="105" spans="1:11" ht="12.75">
      <c r="A105" s="79"/>
      <c r="B105" s="79"/>
      <c r="C105" s="98" t="s">
        <v>104</v>
      </c>
      <c r="D105" s="79"/>
      <c r="E105" s="84">
        <v>14.4</v>
      </c>
      <c r="F105" s="79"/>
      <c r="G105" s="86"/>
      <c r="H105" s="93"/>
      <c r="I105" s="87"/>
      <c r="J105" s="93"/>
      <c r="K105" s="87"/>
    </row>
    <row r="106" spans="1:11" ht="12.75">
      <c r="A106" s="96">
        <v>11</v>
      </c>
      <c r="B106" s="97" t="s">
        <v>207</v>
      </c>
      <c r="C106" s="42" t="s">
        <v>208</v>
      </c>
      <c r="D106" s="83" t="s">
        <v>117</v>
      </c>
      <c r="E106" s="84">
        <v>75.96</v>
      </c>
      <c r="F106" s="85">
        <v>0.00297</v>
      </c>
      <c r="G106" s="86">
        <f>E106*F106</f>
        <v>0.22560119999999997</v>
      </c>
      <c r="H106" s="93"/>
      <c r="I106" s="87"/>
      <c r="J106" s="94"/>
      <c r="K106" s="87">
        <f>E106*J106</f>
        <v>0</v>
      </c>
    </row>
    <row r="107" spans="1:11" ht="12.75">
      <c r="A107" s="79"/>
      <c r="B107" s="79"/>
      <c r="C107" s="98" t="s">
        <v>177</v>
      </c>
      <c r="D107" s="79"/>
      <c r="E107" s="84">
        <v>0</v>
      </c>
      <c r="F107" s="79"/>
      <c r="G107" s="86"/>
      <c r="H107" s="93"/>
      <c r="I107" s="87"/>
      <c r="J107" s="93"/>
      <c r="K107" s="87"/>
    </row>
    <row r="108" spans="1:11" ht="12.75">
      <c r="A108" s="79"/>
      <c r="B108" s="79"/>
      <c r="C108" s="98" t="s">
        <v>209</v>
      </c>
      <c r="D108" s="79"/>
      <c r="E108" s="84">
        <v>7.76</v>
      </c>
      <c r="F108" s="79"/>
      <c r="G108" s="86"/>
      <c r="H108" s="93"/>
      <c r="I108" s="87"/>
      <c r="J108" s="93"/>
      <c r="K108" s="87"/>
    </row>
    <row r="109" spans="1:11" ht="12.75">
      <c r="A109" s="79"/>
      <c r="B109" s="79"/>
      <c r="C109" s="98" t="s">
        <v>210</v>
      </c>
      <c r="D109" s="79"/>
      <c r="E109" s="84">
        <v>3.44</v>
      </c>
      <c r="F109" s="79"/>
      <c r="G109" s="86"/>
      <c r="H109" s="93"/>
      <c r="I109" s="87"/>
      <c r="J109" s="93"/>
      <c r="K109" s="87"/>
    </row>
    <row r="110" spans="1:11" ht="12.75">
      <c r="A110" s="79"/>
      <c r="B110" s="79"/>
      <c r="C110" s="98" t="s">
        <v>211</v>
      </c>
      <c r="D110" s="79"/>
      <c r="E110" s="84">
        <v>2.2</v>
      </c>
      <c r="F110" s="79"/>
      <c r="G110" s="86"/>
      <c r="H110" s="93"/>
      <c r="I110" s="87"/>
      <c r="J110" s="93"/>
      <c r="K110" s="87"/>
    </row>
    <row r="111" spans="1:11" ht="12.75">
      <c r="A111" s="79"/>
      <c r="B111" s="79"/>
      <c r="C111" s="98" t="s">
        <v>210</v>
      </c>
      <c r="D111" s="79"/>
      <c r="E111" s="84">
        <v>3.44</v>
      </c>
      <c r="F111" s="79"/>
      <c r="G111" s="86"/>
      <c r="H111" s="93"/>
      <c r="I111" s="87"/>
      <c r="J111" s="93"/>
      <c r="K111" s="87"/>
    </row>
    <row r="112" spans="1:11" ht="12.75">
      <c r="A112" s="79"/>
      <c r="B112" s="79"/>
      <c r="C112" s="98" t="s">
        <v>205</v>
      </c>
      <c r="D112" s="79"/>
      <c r="E112" s="84">
        <v>0</v>
      </c>
      <c r="F112" s="79"/>
      <c r="G112" s="86"/>
      <c r="H112" s="93"/>
      <c r="I112" s="87"/>
      <c r="J112" s="93"/>
      <c r="K112" s="87"/>
    </row>
    <row r="113" spans="1:11" ht="12.75">
      <c r="A113" s="79"/>
      <c r="B113" s="79"/>
      <c r="C113" s="98" t="s">
        <v>212</v>
      </c>
      <c r="D113" s="79"/>
      <c r="E113" s="84">
        <v>10.88</v>
      </c>
      <c r="F113" s="79"/>
      <c r="G113" s="86"/>
      <c r="H113" s="93"/>
      <c r="I113" s="87"/>
      <c r="J113" s="93"/>
      <c r="K113" s="87"/>
    </row>
    <row r="114" spans="1:11" ht="12.75">
      <c r="A114" s="79"/>
      <c r="B114" s="79"/>
      <c r="C114" s="98" t="s">
        <v>206</v>
      </c>
      <c r="D114" s="79"/>
      <c r="E114" s="84">
        <v>0</v>
      </c>
      <c r="F114" s="79"/>
      <c r="G114" s="86"/>
      <c r="H114" s="93"/>
      <c r="I114" s="87"/>
      <c r="J114" s="93"/>
      <c r="K114" s="87"/>
    </row>
    <row r="115" spans="1:11" ht="12.75">
      <c r="A115" s="79"/>
      <c r="B115" s="79"/>
      <c r="C115" s="98" t="s">
        <v>213</v>
      </c>
      <c r="D115" s="79"/>
      <c r="E115" s="84">
        <v>48.24</v>
      </c>
      <c r="F115" s="79"/>
      <c r="G115" s="86"/>
      <c r="H115" s="93"/>
      <c r="I115" s="87"/>
      <c r="J115" s="93"/>
      <c r="K115" s="87"/>
    </row>
    <row r="116" spans="1:11" ht="12.75">
      <c r="A116" s="96">
        <v>12</v>
      </c>
      <c r="B116" s="97" t="s">
        <v>214</v>
      </c>
      <c r="C116" s="42" t="s">
        <v>215</v>
      </c>
      <c r="D116" s="83" t="s">
        <v>117</v>
      </c>
      <c r="E116" s="84">
        <v>75.96</v>
      </c>
      <c r="F116" s="85">
        <v>0</v>
      </c>
      <c r="G116" s="86">
        <f>E116*F116</f>
        <v>0</v>
      </c>
      <c r="H116" s="93"/>
      <c r="I116" s="87"/>
      <c r="J116" s="94"/>
      <c r="K116" s="87">
        <f>E116*J116</f>
        <v>0</v>
      </c>
    </row>
    <row r="117" spans="1:11" ht="12.75">
      <c r="A117" s="79"/>
      <c r="B117" s="79"/>
      <c r="C117" s="98" t="s">
        <v>216</v>
      </c>
      <c r="D117" s="79"/>
      <c r="E117" s="84">
        <v>75.96</v>
      </c>
      <c r="F117" s="79"/>
      <c r="G117" s="86"/>
      <c r="H117" s="93"/>
      <c r="I117" s="87"/>
      <c r="J117" s="93"/>
      <c r="K117" s="87"/>
    </row>
    <row r="118" spans="1:11" ht="12.75">
      <c r="A118" s="96">
        <v>13</v>
      </c>
      <c r="B118" s="97" t="s">
        <v>217</v>
      </c>
      <c r="C118" s="42" t="s">
        <v>218</v>
      </c>
      <c r="D118" s="83" t="s">
        <v>145</v>
      </c>
      <c r="E118" s="84">
        <v>1.85232</v>
      </c>
      <c r="F118" s="85">
        <v>1.05871</v>
      </c>
      <c r="G118" s="86">
        <f>E118*F118</f>
        <v>1.9610697072</v>
      </c>
      <c r="H118" s="93"/>
      <c r="I118" s="87"/>
      <c r="J118" s="94"/>
      <c r="K118" s="87">
        <f>E118*J118</f>
        <v>0</v>
      </c>
    </row>
    <row r="119" spans="1:11" ht="12.75">
      <c r="A119" s="79"/>
      <c r="B119" s="79"/>
      <c r="C119" s="98" t="s">
        <v>219</v>
      </c>
      <c r="D119" s="79"/>
      <c r="E119" s="84">
        <v>1.85232</v>
      </c>
      <c r="F119" s="79"/>
      <c r="G119" s="86"/>
      <c r="H119" s="93"/>
      <c r="I119" s="87"/>
      <c r="J119" s="93"/>
      <c r="K119" s="87"/>
    </row>
    <row r="120" spans="1:11" ht="12.75">
      <c r="A120" s="79"/>
      <c r="B120" s="79"/>
      <c r="C120" s="79"/>
      <c r="D120" s="79"/>
      <c r="E120" s="79"/>
      <c r="F120" s="79"/>
      <c r="G120" s="79"/>
      <c r="H120" s="93"/>
      <c r="I120" s="79"/>
      <c r="J120" s="93"/>
      <c r="K120" s="79"/>
    </row>
    <row r="121" spans="1:11" ht="15">
      <c r="A121" s="79"/>
      <c r="B121" s="80" t="s">
        <v>220</v>
      </c>
      <c r="C121" s="80" t="s">
        <v>221</v>
      </c>
      <c r="D121" s="79"/>
      <c r="E121" s="79"/>
      <c r="F121" s="79"/>
      <c r="G121" s="79"/>
      <c r="H121" s="93"/>
      <c r="I121" s="79"/>
      <c r="J121" s="93"/>
      <c r="K121" s="79"/>
    </row>
    <row r="122" spans="1:11" ht="12.75">
      <c r="A122" s="79"/>
      <c r="B122" s="79"/>
      <c r="C122" s="79"/>
      <c r="D122" s="79"/>
      <c r="E122" s="79"/>
      <c r="F122" s="79"/>
      <c r="G122" s="79"/>
      <c r="H122" s="93"/>
      <c r="I122" s="79"/>
      <c r="J122" s="93"/>
      <c r="K122" s="79"/>
    </row>
    <row r="123" spans="1:11" ht="12.75">
      <c r="A123" s="96">
        <v>1</v>
      </c>
      <c r="B123" s="97" t="s">
        <v>222</v>
      </c>
      <c r="C123" s="42" t="s">
        <v>223</v>
      </c>
      <c r="D123" s="83" t="s">
        <v>155</v>
      </c>
      <c r="E123" s="84">
        <v>34</v>
      </c>
      <c r="F123" s="85">
        <v>0.1215</v>
      </c>
      <c r="G123" s="86">
        <f>E123*F123</f>
        <v>4.131</v>
      </c>
      <c r="H123" s="93"/>
      <c r="I123" s="87"/>
      <c r="J123" s="94"/>
      <c r="K123" s="87">
        <f>E123*J123</f>
        <v>0</v>
      </c>
    </row>
    <row r="124" spans="1:11" ht="12.75">
      <c r="A124" s="79"/>
      <c r="B124" s="79"/>
      <c r="C124" s="98" t="s">
        <v>224</v>
      </c>
      <c r="D124" s="79"/>
      <c r="E124" s="84">
        <v>0</v>
      </c>
      <c r="F124" s="79"/>
      <c r="G124" s="86"/>
      <c r="H124" s="93"/>
      <c r="I124" s="87"/>
      <c r="J124" s="93"/>
      <c r="K124" s="87"/>
    </row>
    <row r="125" spans="1:11" ht="12.75">
      <c r="A125" s="79"/>
      <c r="B125" s="79"/>
      <c r="C125" s="98" t="s">
        <v>225</v>
      </c>
      <c r="D125" s="79"/>
      <c r="E125" s="84">
        <v>10</v>
      </c>
      <c r="F125" s="79"/>
      <c r="G125" s="86"/>
      <c r="H125" s="93"/>
      <c r="I125" s="87"/>
      <c r="J125" s="93"/>
      <c r="K125" s="87"/>
    </row>
    <row r="126" spans="1:11" ht="12.75">
      <c r="A126" s="79"/>
      <c r="B126" s="79"/>
      <c r="C126" s="98" t="s">
        <v>226</v>
      </c>
      <c r="D126" s="79"/>
      <c r="E126" s="84">
        <v>0</v>
      </c>
      <c r="F126" s="79"/>
      <c r="G126" s="86"/>
      <c r="H126" s="93"/>
      <c r="I126" s="87"/>
      <c r="J126" s="93"/>
      <c r="K126" s="87"/>
    </row>
    <row r="127" spans="1:11" ht="12.75">
      <c r="A127" s="79"/>
      <c r="B127" s="79"/>
      <c r="C127" s="98" t="s">
        <v>227</v>
      </c>
      <c r="D127" s="79"/>
      <c r="E127" s="84">
        <v>4</v>
      </c>
      <c r="F127" s="79"/>
      <c r="G127" s="86"/>
      <c r="H127" s="93"/>
      <c r="I127" s="87"/>
      <c r="J127" s="93"/>
      <c r="K127" s="87"/>
    </row>
    <row r="128" spans="1:11" ht="12.75">
      <c r="A128" s="79"/>
      <c r="B128" s="79"/>
      <c r="C128" s="98" t="s">
        <v>228</v>
      </c>
      <c r="D128" s="79"/>
      <c r="E128" s="84">
        <v>0</v>
      </c>
      <c r="F128" s="79"/>
      <c r="G128" s="86"/>
      <c r="H128" s="93"/>
      <c r="I128" s="87"/>
      <c r="J128" s="93"/>
      <c r="K128" s="87"/>
    </row>
    <row r="129" spans="1:11" ht="12.75">
      <c r="A129" s="79"/>
      <c r="B129" s="79"/>
      <c r="C129" s="98" t="s">
        <v>229</v>
      </c>
      <c r="D129" s="79"/>
      <c r="E129" s="84">
        <v>20</v>
      </c>
      <c r="F129" s="79"/>
      <c r="G129" s="86"/>
      <c r="H129" s="93"/>
      <c r="I129" s="87"/>
      <c r="J129" s="93"/>
      <c r="K129" s="87"/>
    </row>
    <row r="130" spans="1:11" ht="12.75">
      <c r="A130" s="88" t="s">
        <v>230</v>
      </c>
      <c r="B130" s="89" t="s">
        <v>231</v>
      </c>
      <c r="C130" s="42" t="s">
        <v>232</v>
      </c>
      <c r="D130" s="83" t="s">
        <v>155</v>
      </c>
      <c r="E130" s="84">
        <v>10</v>
      </c>
      <c r="F130" s="85">
        <v>0.0077</v>
      </c>
      <c r="G130" s="86">
        <f>E130*F130</f>
        <v>0.077</v>
      </c>
      <c r="H130" s="94"/>
      <c r="I130" s="87">
        <f>E130*H130</f>
        <v>0</v>
      </c>
      <c r="J130" s="93"/>
      <c r="K130" s="87"/>
    </row>
    <row r="131" spans="1:11" ht="12.75">
      <c r="A131" s="88" t="s">
        <v>233</v>
      </c>
      <c r="B131" s="89" t="s">
        <v>234</v>
      </c>
      <c r="C131" s="42" t="s">
        <v>235</v>
      </c>
      <c r="D131" s="83" t="s">
        <v>155</v>
      </c>
      <c r="E131" s="84">
        <v>4</v>
      </c>
      <c r="F131" s="85">
        <v>0.02305</v>
      </c>
      <c r="G131" s="86">
        <f>E131*F131</f>
        <v>0.0922</v>
      </c>
      <c r="H131" s="94"/>
      <c r="I131" s="87">
        <f>E131*H131</f>
        <v>0</v>
      </c>
      <c r="J131" s="93"/>
      <c r="K131" s="87"/>
    </row>
    <row r="132" spans="1:11" ht="12.75">
      <c r="A132" s="88" t="s">
        <v>236</v>
      </c>
      <c r="B132" s="89" t="s">
        <v>237</v>
      </c>
      <c r="C132" s="42" t="s">
        <v>238</v>
      </c>
      <c r="D132" s="83" t="s">
        <v>155</v>
      </c>
      <c r="E132" s="84">
        <v>20</v>
      </c>
      <c r="F132" s="85">
        <v>0.0084</v>
      </c>
      <c r="G132" s="86">
        <f>E132*F132</f>
        <v>0.16799999999999998</v>
      </c>
      <c r="H132" s="94"/>
      <c r="I132" s="87">
        <f>E132*H132</f>
        <v>0</v>
      </c>
      <c r="J132" s="93"/>
      <c r="K132" s="87"/>
    </row>
    <row r="133" spans="1:11" ht="12.75">
      <c r="A133" s="96">
        <v>2</v>
      </c>
      <c r="B133" s="97" t="s">
        <v>239</v>
      </c>
      <c r="C133" s="42" t="s">
        <v>240</v>
      </c>
      <c r="D133" s="83" t="s">
        <v>241</v>
      </c>
      <c r="E133" s="84">
        <v>9.3</v>
      </c>
      <c r="F133" s="85">
        <v>0.17034</v>
      </c>
      <c r="G133" s="86">
        <f>E133*F133</f>
        <v>1.584162</v>
      </c>
      <c r="H133" s="93"/>
      <c r="I133" s="87"/>
      <c r="J133" s="94"/>
      <c r="K133" s="87">
        <f>E133*J133</f>
        <v>0</v>
      </c>
    </row>
    <row r="134" spans="1:11" ht="12.75">
      <c r="A134" s="79"/>
      <c r="B134" s="79"/>
      <c r="C134" s="98" t="s">
        <v>242</v>
      </c>
      <c r="D134" s="79"/>
      <c r="E134" s="84">
        <v>0</v>
      </c>
      <c r="F134" s="79"/>
      <c r="G134" s="86"/>
      <c r="H134" s="93"/>
      <c r="I134" s="87"/>
      <c r="J134" s="93"/>
      <c r="K134" s="87"/>
    </row>
    <row r="135" spans="1:11" ht="12.75">
      <c r="A135" s="79"/>
      <c r="B135" s="79"/>
      <c r="C135" s="98" t="s">
        <v>243</v>
      </c>
      <c r="D135" s="79"/>
      <c r="E135" s="84">
        <v>9.3</v>
      </c>
      <c r="F135" s="79"/>
      <c r="G135" s="86"/>
      <c r="H135" s="93"/>
      <c r="I135" s="87"/>
      <c r="J135" s="93"/>
      <c r="K135" s="87"/>
    </row>
    <row r="136" spans="1:11" ht="12.75">
      <c r="A136" s="96">
        <v>3</v>
      </c>
      <c r="B136" s="97" t="s">
        <v>244</v>
      </c>
      <c r="C136" s="42" t="s">
        <v>245</v>
      </c>
      <c r="D136" s="83" t="s">
        <v>91</v>
      </c>
      <c r="E136" s="84">
        <v>18.418</v>
      </c>
      <c r="F136" s="85">
        <v>0.33187</v>
      </c>
      <c r="G136" s="86">
        <f>E136*F136</f>
        <v>6.11238166</v>
      </c>
      <c r="H136" s="93"/>
      <c r="I136" s="87"/>
      <c r="J136" s="94"/>
      <c r="K136" s="87">
        <f>E136*J136</f>
        <v>0</v>
      </c>
    </row>
    <row r="137" spans="1:11" ht="12.75">
      <c r="A137" s="79"/>
      <c r="B137" s="79"/>
      <c r="C137" s="98" t="s">
        <v>246</v>
      </c>
      <c r="D137" s="79"/>
      <c r="E137" s="84">
        <v>0</v>
      </c>
      <c r="F137" s="79"/>
      <c r="G137" s="86"/>
      <c r="H137" s="93"/>
      <c r="I137" s="87"/>
      <c r="J137" s="93"/>
      <c r="K137" s="87"/>
    </row>
    <row r="138" spans="1:11" ht="12.75">
      <c r="A138" s="79"/>
      <c r="B138" s="79"/>
      <c r="C138" s="98" t="s">
        <v>247</v>
      </c>
      <c r="D138" s="79"/>
      <c r="E138" s="84">
        <v>22.86</v>
      </c>
      <c r="F138" s="79"/>
      <c r="G138" s="86"/>
      <c r="H138" s="93"/>
      <c r="I138" s="87"/>
      <c r="J138" s="93"/>
      <c r="K138" s="87"/>
    </row>
    <row r="139" spans="1:11" ht="12.75">
      <c r="A139" s="79"/>
      <c r="B139" s="79"/>
      <c r="C139" s="98" t="s">
        <v>248</v>
      </c>
      <c r="D139" s="79"/>
      <c r="E139" s="84">
        <v>0</v>
      </c>
      <c r="F139" s="79"/>
      <c r="G139" s="86"/>
      <c r="H139" s="93"/>
      <c r="I139" s="87"/>
      <c r="J139" s="93"/>
      <c r="K139" s="87"/>
    </row>
    <row r="140" spans="1:11" ht="12.75">
      <c r="A140" s="79"/>
      <c r="B140" s="79"/>
      <c r="C140" s="98" t="s">
        <v>249</v>
      </c>
      <c r="D140" s="79"/>
      <c r="E140" s="84">
        <v>-0.396</v>
      </c>
      <c r="F140" s="79"/>
      <c r="G140" s="86"/>
      <c r="H140" s="93"/>
      <c r="I140" s="87"/>
      <c r="J140" s="93"/>
      <c r="K140" s="87"/>
    </row>
    <row r="141" spans="1:11" ht="12.75">
      <c r="A141" s="79"/>
      <c r="B141" s="79"/>
      <c r="C141" s="98" t="s">
        <v>250</v>
      </c>
      <c r="D141" s="79"/>
      <c r="E141" s="84">
        <v>-0.588</v>
      </c>
      <c r="F141" s="79"/>
      <c r="G141" s="86"/>
      <c r="H141" s="93"/>
      <c r="I141" s="87"/>
      <c r="J141" s="93"/>
      <c r="K141" s="87"/>
    </row>
    <row r="142" spans="1:11" ht="12.75">
      <c r="A142" s="79"/>
      <c r="B142" s="79"/>
      <c r="C142" s="98" t="s">
        <v>251</v>
      </c>
      <c r="D142" s="79"/>
      <c r="E142" s="84">
        <v>-0.648</v>
      </c>
      <c r="F142" s="79"/>
      <c r="G142" s="86"/>
      <c r="H142" s="93"/>
      <c r="I142" s="87"/>
      <c r="J142" s="93"/>
      <c r="K142" s="87"/>
    </row>
    <row r="143" spans="1:11" ht="12.75">
      <c r="A143" s="79"/>
      <c r="B143" s="79"/>
      <c r="C143" s="98" t="s">
        <v>252</v>
      </c>
      <c r="D143" s="79"/>
      <c r="E143" s="84">
        <v>-1.2</v>
      </c>
      <c r="F143" s="79"/>
      <c r="G143" s="86"/>
      <c r="H143" s="93"/>
      <c r="I143" s="87"/>
      <c r="J143" s="93"/>
      <c r="K143" s="87"/>
    </row>
    <row r="144" spans="1:11" ht="12.75">
      <c r="A144" s="79"/>
      <c r="B144" s="79"/>
      <c r="C144" s="98" t="s">
        <v>253</v>
      </c>
      <c r="D144" s="79"/>
      <c r="E144" s="84">
        <v>-1.8</v>
      </c>
      <c r="F144" s="79"/>
      <c r="G144" s="86"/>
      <c r="H144" s="93"/>
      <c r="I144" s="87"/>
      <c r="J144" s="93"/>
      <c r="K144" s="87"/>
    </row>
    <row r="145" spans="1:11" ht="12.75">
      <c r="A145" s="79"/>
      <c r="B145" s="79"/>
      <c r="C145" s="99" t="s">
        <v>254</v>
      </c>
      <c r="D145" s="79"/>
      <c r="E145" s="84">
        <v>18.228</v>
      </c>
      <c r="F145" s="79"/>
      <c r="G145" s="86"/>
      <c r="H145" s="93"/>
      <c r="I145" s="87"/>
      <c r="J145" s="93"/>
      <c r="K145" s="87"/>
    </row>
    <row r="146" spans="1:11" ht="12.75">
      <c r="A146" s="79"/>
      <c r="B146" s="79"/>
      <c r="C146" s="98" t="s">
        <v>255</v>
      </c>
      <c r="D146" s="79"/>
      <c r="E146" s="84">
        <v>0</v>
      </c>
      <c r="F146" s="79"/>
      <c r="G146" s="86"/>
      <c r="H146" s="93"/>
      <c r="I146" s="87"/>
      <c r="J146" s="93"/>
      <c r="K146" s="87"/>
    </row>
    <row r="147" spans="1:11" ht="12.75">
      <c r="A147" s="79"/>
      <c r="B147" s="79"/>
      <c r="C147" s="98" t="s">
        <v>256</v>
      </c>
      <c r="D147" s="79"/>
      <c r="E147" s="84">
        <v>0.39</v>
      </c>
      <c r="F147" s="79"/>
      <c r="G147" s="86"/>
      <c r="H147" s="93"/>
      <c r="I147" s="87"/>
      <c r="J147" s="93"/>
      <c r="K147" s="87"/>
    </row>
    <row r="148" spans="1:11" ht="12.75">
      <c r="A148" s="79"/>
      <c r="B148" s="79"/>
      <c r="C148" s="98" t="s">
        <v>257</v>
      </c>
      <c r="D148" s="79"/>
      <c r="E148" s="84">
        <v>0</v>
      </c>
      <c r="F148" s="79"/>
      <c r="G148" s="86"/>
      <c r="H148" s="93"/>
      <c r="I148" s="87"/>
      <c r="J148" s="93"/>
      <c r="K148" s="87"/>
    </row>
    <row r="149" spans="1:11" ht="12.75">
      <c r="A149" s="79"/>
      <c r="B149" s="79"/>
      <c r="C149" s="98" t="s">
        <v>258</v>
      </c>
      <c r="D149" s="79"/>
      <c r="E149" s="84">
        <v>-0.2</v>
      </c>
      <c r="F149" s="79"/>
      <c r="G149" s="86"/>
      <c r="H149" s="93"/>
      <c r="I149" s="87"/>
      <c r="J149" s="93"/>
      <c r="K149" s="87"/>
    </row>
    <row r="150" spans="1:11" ht="12.75">
      <c r="A150" s="79"/>
      <c r="B150" s="79"/>
      <c r="C150" s="99" t="s">
        <v>254</v>
      </c>
      <c r="D150" s="79"/>
      <c r="E150" s="84">
        <v>0.19</v>
      </c>
      <c r="F150" s="79"/>
      <c r="G150" s="86"/>
      <c r="H150" s="93"/>
      <c r="I150" s="87"/>
      <c r="J150" s="93"/>
      <c r="K150" s="87"/>
    </row>
    <row r="151" spans="1:11" ht="12.75">
      <c r="A151" s="88" t="s">
        <v>259</v>
      </c>
      <c r="B151" s="89" t="s">
        <v>260</v>
      </c>
      <c r="C151" s="42" t="s">
        <v>261</v>
      </c>
      <c r="D151" s="83" t="s">
        <v>155</v>
      </c>
      <c r="E151" s="84">
        <v>32</v>
      </c>
      <c r="F151" s="85">
        <v>0.0153</v>
      </c>
      <c r="G151" s="86">
        <f>E151*F151</f>
        <v>0.4896</v>
      </c>
      <c r="H151" s="94"/>
      <c r="I151" s="87">
        <f>E151*H151</f>
        <v>0</v>
      </c>
      <c r="J151" s="93"/>
      <c r="K151" s="87"/>
    </row>
    <row r="152" spans="1:11" ht="12.75">
      <c r="A152" s="88" t="s">
        <v>262</v>
      </c>
      <c r="B152" s="89" t="s">
        <v>263</v>
      </c>
      <c r="C152" s="42" t="s">
        <v>264</v>
      </c>
      <c r="D152" s="83" t="s">
        <v>155</v>
      </c>
      <c r="E152" s="84">
        <v>760</v>
      </c>
      <c r="F152" s="85">
        <v>0.0252</v>
      </c>
      <c r="G152" s="86">
        <f>E152*F152</f>
        <v>19.152</v>
      </c>
      <c r="H152" s="94"/>
      <c r="I152" s="87">
        <f>E152*H152</f>
        <v>0</v>
      </c>
      <c r="J152" s="93"/>
      <c r="K152" s="87"/>
    </row>
    <row r="153" spans="1:11" ht="12.75">
      <c r="A153" s="96">
        <v>4</v>
      </c>
      <c r="B153" s="97" t="s">
        <v>265</v>
      </c>
      <c r="C153" s="42" t="s">
        <v>266</v>
      </c>
      <c r="D153" s="83" t="s">
        <v>91</v>
      </c>
      <c r="E153" s="84">
        <v>5.1072</v>
      </c>
      <c r="F153" s="85">
        <v>2.42198</v>
      </c>
      <c r="G153" s="86">
        <f>E153*F153</f>
        <v>12.369536256</v>
      </c>
      <c r="H153" s="93"/>
      <c r="I153" s="87"/>
      <c r="J153" s="94"/>
      <c r="K153" s="87">
        <f>E153*J153</f>
        <v>0</v>
      </c>
    </row>
    <row r="154" spans="1:11" ht="12.75">
      <c r="A154" s="79"/>
      <c r="B154" s="79"/>
      <c r="C154" s="98" t="s">
        <v>267</v>
      </c>
      <c r="D154" s="79"/>
      <c r="E154" s="84">
        <v>5.1072</v>
      </c>
      <c r="F154" s="79"/>
      <c r="G154" s="86"/>
      <c r="H154" s="93"/>
      <c r="I154" s="87"/>
      <c r="J154" s="93"/>
      <c r="K154" s="87"/>
    </row>
    <row r="155" spans="1:11" ht="12.75">
      <c r="A155" s="96">
        <v>5</v>
      </c>
      <c r="B155" s="97" t="s">
        <v>268</v>
      </c>
      <c r="C155" s="42" t="s">
        <v>269</v>
      </c>
      <c r="D155" s="83" t="s">
        <v>145</v>
      </c>
      <c r="E155" s="84">
        <v>0.241982</v>
      </c>
      <c r="F155" s="85">
        <v>1.01</v>
      </c>
      <c r="G155" s="86">
        <f>E155*F155</f>
        <v>0.24440182</v>
      </c>
      <c r="H155" s="93"/>
      <c r="I155" s="87"/>
      <c r="J155" s="94"/>
      <c r="K155" s="87">
        <f>E155*J155</f>
        <v>0</v>
      </c>
    </row>
    <row r="156" spans="1:11" ht="12.75">
      <c r="A156" s="79"/>
      <c r="B156" s="79"/>
      <c r="C156" s="98" t="s">
        <v>270</v>
      </c>
      <c r="D156" s="79"/>
      <c r="E156" s="84">
        <v>0.241982</v>
      </c>
      <c r="F156" s="79"/>
      <c r="G156" s="86"/>
      <c r="H156" s="93"/>
      <c r="I156" s="87"/>
      <c r="J156" s="93"/>
      <c r="K156" s="87"/>
    </row>
    <row r="157" spans="1:11" ht="12.75">
      <c r="A157" s="79"/>
      <c r="B157" s="79"/>
      <c r="C157" s="79"/>
      <c r="D157" s="79"/>
      <c r="E157" s="79"/>
      <c r="F157" s="79"/>
      <c r="G157" s="79"/>
      <c r="H157" s="93"/>
      <c r="I157" s="79"/>
      <c r="J157" s="93"/>
      <c r="K157" s="79"/>
    </row>
    <row r="158" spans="1:11" ht="15">
      <c r="A158" s="79"/>
      <c r="B158" s="80" t="s">
        <v>227</v>
      </c>
      <c r="C158" s="80" t="s">
        <v>271</v>
      </c>
      <c r="D158" s="79"/>
      <c r="E158" s="79"/>
      <c r="F158" s="79"/>
      <c r="G158" s="79"/>
      <c r="H158" s="93"/>
      <c r="I158" s="79"/>
      <c r="J158" s="93"/>
      <c r="K158" s="79"/>
    </row>
    <row r="159" spans="1:11" ht="12.75">
      <c r="A159" s="79"/>
      <c r="B159" s="79"/>
      <c r="C159" s="79"/>
      <c r="D159" s="79"/>
      <c r="E159" s="79"/>
      <c r="F159" s="79"/>
      <c r="G159" s="79"/>
      <c r="H159" s="93"/>
      <c r="I159" s="79"/>
      <c r="J159" s="93"/>
      <c r="K159" s="79"/>
    </row>
    <row r="160" spans="1:11" ht="12.75">
      <c r="A160" s="96">
        <v>1</v>
      </c>
      <c r="B160" s="97" t="s">
        <v>272</v>
      </c>
      <c r="C160" s="42" t="s">
        <v>273</v>
      </c>
      <c r="D160" s="83" t="s">
        <v>91</v>
      </c>
      <c r="E160" s="84">
        <v>3.8592</v>
      </c>
      <c r="F160" s="85">
        <v>2.25648</v>
      </c>
      <c r="G160" s="86">
        <f>E160*F160</f>
        <v>8.708207616</v>
      </c>
      <c r="H160" s="93"/>
      <c r="I160" s="87"/>
      <c r="J160" s="94"/>
      <c r="K160" s="87">
        <f>E160*J160</f>
        <v>0</v>
      </c>
    </row>
    <row r="161" spans="1:11" ht="12.75">
      <c r="A161" s="79"/>
      <c r="B161" s="79"/>
      <c r="C161" s="98" t="s">
        <v>274</v>
      </c>
      <c r="D161" s="79"/>
      <c r="E161" s="84">
        <v>3.8592</v>
      </c>
      <c r="F161" s="79"/>
      <c r="G161" s="86"/>
      <c r="H161" s="93"/>
      <c r="I161" s="87"/>
      <c r="J161" s="93"/>
      <c r="K161" s="87"/>
    </row>
    <row r="162" spans="1:11" ht="12.75">
      <c r="A162" s="96">
        <v>2</v>
      </c>
      <c r="B162" s="97" t="s">
        <v>275</v>
      </c>
      <c r="C162" s="42" t="s">
        <v>276</v>
      </c>
      <c r="D162" s="83" t="s">
        <v>117</v>
      </c>
      <c r="E162" s="84">
        <v>19.796</v>
      </c>
      <c r="F162" s="85">
        <v>0.00297</v>
      </c>
      <c r="G162" s="86">
        <f>E162*F162</f>
        <v>0.05879412</v>
      </c>
      <c r="H162" s="93"/>
      <c r="I162" s="87"/>
      <c r="J162" s="94"/>
      <c r="K162" s="87">
        <f>E162*J162</f>
        <v>0</v>
      </c>
    </row>
    <row r="163" spans="1:11" ht="12.75">
      <c r="A163" s="79"/>
      <c r="B163" s="79"/>
      <c r="C163" s="98" t="s">
        <v>277</v>
      </c>
      <c r="D163" s="79"/>
      <c r="E163" s="84">
        <v>12</v>
      </c>
      <c r="F163" s="79"/>
      <c r="G163" s="86"/>
      <c r="H163" s="93"/>
      <c r="I163" s="87"/>
      <c r="J163" s="93"/>
      <c r="K163" s="87"/>
    </row>
    <row r="164" spans="1:11" ht="12.75">
      <c r="A164" s="79"/>
      <c r="B164" s="79"/>
      <c r="C164" s="98" t="s">
        <v>278</v>
      </c>
      <c r="D164" s="79"/>
      <c r="E164" s="84">
        <v>4.5</v>
      </c>
      <c r="F164" s="79"/>
      <c r="G164" s="86"/>
      <c r="H164" s="93"/>
      <c r="I164" s="87"/>
      <c r="J164" s="93"/>
      <c r="K164" s="87"/>
    </row>
    <row r="165" spans="1:11" ht="12.75">
      <c r="A165" s="79"/>
      <c r="B165" s="79"/>
      <c r="C165" s="98" t="s">
        <v>279</v>
      </c>
      <c r="D165" s="79"/>
      <c r="E165" s="84">
        <v>3.296</v>
      </c>
      <c r="F165" s="79"/>
      <c r="G165" s="86"/>
      <c r="H165" s="93"/>
      <c r="I165" s="87"/>
      <c r="J165" s="93"/>
      <c r="K165" s="87"/>
    </row>
    <row r="166" spans="1:11" ht="12.75">
      <c r="A166" s="96">
        <v>3</v>
      </c>
      <c r="B166" s="97" t="s">
        <v>280</v>
      </c>
      <c r="C166" s="42" t="s">
        <v>281</v>
      </c>
      <c r="D166" s="83" t="s">
        <v>117</v>
      </c>
      <c r="E166" s="84">
        <v>19.796</v>
      </c>
      <c r="F166" s="85">
        <v>0</v>
      </c>
      <c r="G166" s="86">
        <f>E166*F166</f>
        <v>0</v>
      </c>
      <c r="H166" s="93"/>
      <c r="I166" s="87"/>
      <c r="J166" s="94"/>
      <c r="K166" s="87">
        <f>E166*J166</f>
        <v>0</v>
      </c>
    </row>
    <row r="167" spans="1:11" ht="12.75">
      <c r="A167" s="79"/>
      <c r="B167" s="79"/>
      <c r="C167" s="98" t="s">
        <v>282</v>
      </c>
      <c r="D167" s="79"/>
      <c r="E167" s="84">
        <v>19.796</v>
      </c>
      <c r="F167" s="79"/>
      <c r="G167" s="86"/>
      <c r="H167" s="93"/>
      <c r="I167" s="87"/>
      <c r="J167" s="93"/>
      <c r="K167" s="87"/>
    </row>
    <row r="168" spans="1:11" ht="12.75">
      <c r="A168" s="96">
        <v>4</v>
      </c>
      <c r="B168" s="97" t="s">
        <v>283</v>
      </c>
      <c r="C168" s="42" t="s">
        <v>284</v>
      </c>
      <c r="D168" s="83" t="s">
        <v>117</v>
      </c>
      <c r="E168" s="84">
        <v>16.5</v>
      </c>
      <c r="F168" s="85">
        <v>0.0031</v>
      </c>
      <c r="G168" s="86">
        <f>E168*F168</f>
        <v>0.05115</v>
      </c>
      <c r="H168" s="93"/>
      <c r="I168" s="87"/>
      <c r="J168" s="94"/>
      <c r="K168" s="87">
        <f>E168*J168</f>
        <v>0</v>
      </c>
    </row>
    <row r="169" spans="1:11" ht="12.75">
      <c r="A169" s="79"/>
      <c r="B169" s="79"/>
      <c r="C169" s="98" t="s">
        <v>277</v>
      </c>
      <c r="D169" s="79"/>
      <c r="E169" s="84">
        <v>12</v>
      </c>
      <c r="F169" s="79"/>
      <c r="G169" s="86"/>
      <c r="H169" s="93"/>
      <c r="I169" s="87"/>
      <c r="J169" s="93"/>
      <c r="K169" s="87"/>
    </row>
    <row r="170" spans="1:11" ht="12.75">
      <c r="A170" s="79"/>
      <c r="B170" s="79"/>
      <c r="C170" s="98" t="s">
        <v>278</v>
      </c>
      <c r="D170" s="79"/>
      <c r="E170" s="84">
        <v>4.5</v>
      </c>
      <c r="F170" s="79"/>
      <c r="G170" s="86"/>
      <c r="H170" s="93"/>
      <c r="I170" s="87"/>
      <c r="J170" s="93"/>
      <c r="K170" s="87"/>
    </row>
    <row r="171" spans="1:11" ht="12.75">
      <c r="A171" s="96">
        <v>5</v>
      </c>
      <c r="B171" s="97" t="s">
        <v>285</v>
      </c>
      <c r="C171" s="42" t="s">
        <v>286</v>
      </c>
      <c r="D171" s="83" t="s">
        <v>117</v>
      </c>
      <c r="E171" s="84">
        <v>16.5</v>
      </c>
      <c r="F171" s="85">
        <v>0</v>
      </c>
      <c r="G171" s="86">
        <f>E171*F171</f>
        <v>0</v>
      </c>
      <c r="H171" s="93"/>
      <c r="I171" s="87"/>
      <c r="J171" s="94"/>
      <c r="K171" s="87">
        <f>E171*J171</f>
        <v>0</v>
      </c>
    </row>
    <row r="172" spans="1:11" ht="12.75">
      <c r="A172" s="79"/>
      <c r="B172" s="79"/>
      <c r="C172" s="98" t="s">
        <v>287</v>
      </c>
      <c r="D172" s="79"/>
      <c r="E172" s="84">
        <v>16.5</v>
      </c>
      <c r="F172" s="79"/>
      <c r="G172" s="86"/>
      <c r="H172" s="93"/>
      <c r="I172" s="87"/>
      <c r="J172" s="93"/>
      <c r="K172" s="87"/>
    </row>
    <row r="173" spans="1:11" ht="12.75">
      <c r="A173" s="96">
        <v>6</v>
      </c>
      <c r="B173" s="97" t="s">
        <v>288</v>
      </c>
      <c r="C173" s="42" t="s">
        <v>289</v>
      </c>
      <c r="D173" s="83" t="s">
        <v>145</v>
      </c>
      <c r="E173" s="84">
        <v>0.46308</v>
      </c>
      <c r="F173" s="85">
        <v>1.05516</v>
      </c>
      <c r="G173" s="86">
        <f>E173*F173</f>
        <v>0.48862349280000006</v>
      </c>
      <c r="H173" s="93"/>
      <c r="I173" s="87"/>
      <c r="J173" s="94"/>
      <c r="K173" s="87">
        <f>E173*J173</f>
        <v>0</v>
      </c>
    </row>
    <row r="174" spans="1:11" ht="12.75">
      <c r="A174" s="79"/>
      <c r="B174" s="79"/>
      <c r="C174" s="98" t="s">
        <v>290</v>
      </c>
      <c r="D174" s="79"/>
      <c r="E174" s="84">
        <v>0.46308</v>
      </c>
      <c r="F174" s="79"/>
      <c r="G174" s="86"/>
      <c r="H174" s="93"/>
      <c r="I174" s="87"/>
      <c r="J174" s="93"/>
      <c r="K174" s="87"/>
    </row>
    <row r="175" spans="1:11" ht="12.75">
      <c r="A175" s="96">
        <v>7</v>
      </c>
      <c r="B175" s="97" t="s">
        <v>291</v>
      </c>
      <c r="C175" s="42" t="s">
        <v>292</v>
      </c>
      <c r="D175" s="83" t="s">
        <v>91</v>
      </c>
      <c r="E175" s="84">
        <v>0.1215</v>
      </c>
      <c r="F175" s="85">
        <v>2.25642</v>
      </c>
      <c r="G175" s="86">
        <f>E175*F175</f>
        <v>0.27415502999999997</v>
      </c>
      <c r="H175" s="93"/>
      <c r="I175" s="87"/>
      <c r="J175" s="94"/>
      <c r="K175" s="87">
        <f>E175*J175</f>
        <v>0</v>
      </c>
    </row>
    <row r="176" spans="1:11" ht="12.75">
      <c r="A176" s="79"/>
      <c r="B176" s="79"/>
      <c r="C176" s="98" t="s">
        <v>293</v>
      </c>
      <c r="D176" s="79"/>
      <c r="E176" s="84">
        <v>0</v>
      </c>
      <c r="F176" s="79"/>
      <c r="G176" s="86"/>
      <c r="H176" s="93"/>
      <c r="I176" s="87"/>
      <c r="J176" s="93"/>
      <c r="K176" s="87"/>
    </row>
    <row r="177" spans="1:11" ht="12.75">
      <c r="A177" s="79"/>
      <c r="B177" s="79"/>
      <c r="C177" s="98" t="s">
        <v>294</v>
      </c>
      <c r="D177" s="79"/>
      <c r="E177" s="84">
        <v>0.1215</v>
      </c>
      <c r="F177" s="79"/>
      <c r="G177" s="86"/>
      <c r="H177" s="93"/>
      <c r="I177" s="87"/>
      <c r="J177" s="93"/>
      <c r="K177" s="87"/>
    </row>
    <row r="178" spans="1:11" ht="12.75">
      <c r="A178" s="96">
        <v>8</v>
      </c>
      <c r="B178" s="97" t="s">
        <v>295</v>
      </c>
      <c r="C178" s="42" t="s">
        <v>296</v>
      </c>
      <c r="D178" s="83" t="s">
        <v>145</v>
      </c>
      <c r="E178" s="84">
        <v>0.010285</v>
      </c>
      <c r="F178" s="85">
        <v>1.04887</v>
      </c>
      <c r="G178" s="86">
        <f>E178*F178</f>
        <v>0.01078762795</v>
      </c>
      <c r="H178" s="93"/>
      <c r="I178" s="87"/>
      <c r="J178" s="94"/>
      <c r="K178" s="87">
        <f>E178*J178</f>
        <v>0</v>
      </c>
    </row>
    <row r="179" spans="1:11" ht="12.75">
      <c r="A179" s="79"/>
      <c r="B179" s="79"/>
      <c r="C179" s="98" t="s">
        <v>297</v>
      </c>
      <c r="D179" s="79"/>
      <c r="E179" s="84">
        <v>0.010285</v>
      </c>
      <c r="F179" s="79"/>
      <c r="G179" s="86"/>
      <c r="H179" s="93"/>
      <c r="I179" s="87"/>
      <c r="J179" s="93"/>
      <c r="K179" s="87"/>
    </row>
    <row r="180" spans="1:11" ht="12.75">
      <c r="A180" s="96">
        <v>9</v>
      </c>
      <c r="B180" s="97" t="s">
        <v>298</v>
      </c>
      <c r="C180" s="42" t="s">
        <v>299</v>
      </c>
      <c r="D180" s="83" t="s">
        <v>241</v>
      </c>
      <c r="E180" s="84">
        <v>4.5</v>
      </c>
      <c r="F180" s="85">
        <v>0.1016</v>
      </c>
      <c r="G180" s="86">
        <f>E180*F180</f>
        <v>0.4572</v>
      </c>
      <c r="H180" s="93"/>
      <c r="I180" s="87"/>
      <c r="J180" s="94"/>
      <c r="K180" s="87">
        <f>E180*J180</f>
        <v>0</v>
      </c>
    </row>
    <row r="181" spans="1:11" ht="12.75">
      <c r="A181" s="79"/>
      <c r="B181" s="79"/>
      <c r="C181" s="98" t="s">
        <v>300</v>
      </c>
      <c r="D181" s="79"/>
      <c r="E181" s="84">
        <v>0</v>
      </c>
      <c r="F181" s="79"/>
      <c r="G181" s="86"/>
      <c r="H181" s="93"/>
      <c r="I181" s="87"/>
      <c r="J181" s="93"/>
      <c r="K181" s="87"/>
    </row>
    <row r="182" spans="1:11" ht="12.75">
      <c r="A182" s="79"/>
      <c r="B182" s="79"/>
      <c r="C182" s="98" t="s">
        <v>301</v>
      </c>
      <c r="D182" s="79"/>
      <c r="E182" s="84">
        <v>4.5</v>
      </c>
      <c r="F182" s="79"/>
      <c r="G182" s="86"/>
      <c r="H182" s="93"/>
      <c r="I182" s="87"/>
      <c r="J182" s="93"/>
      <c r="K182" s="87"/>
    </row>
    <row r="183" spans="1:11" ht="12.75">
      <c r="A183" s="96">
        <v>10</v>
      </c>
      <c r="B183" s="97" t="s">
        <v>302</v>
      </c>
      <c r="C183" s="42" t="s">
        <v>303</v>
      </c>
      <c r="D183" s="83" t="s">
        <v>117</v>
      </c>
      <c r="E183" s="84">
        <v>1.998</v>
      </c>
      <c r="F183" s="85">
        <v>0.00811</v>
      </c>
      <c r="G183" s="86">
        <f>E183*F183</f>
        <v>0.016203779999999997</v>
      </c>
      <c r="H183" s="93"/>
      <c r="I183" s="87"/>
      <c r="J183" s="94"/>
      <c r="K183" s="87">
        <f>E183*J183</f>
        <v>0</v>
      </c>
    </row>
    <row r="184" spans="1:11" ht="12.75">
      <c r="A184" s="79"/>
      <c r="B184" s="79"/>
      <c r="C184" s="98" t="s">
        <v>300</v>
      </c>
      <c r="D184" s="79"/>
      <c r="E184" s="84">
        <v>0</v>
      </c>
      <c r="F184" s="79"/>
      <c r="G184" s="86"/>
      <c r="H184" s="93"/>
      <c r="I184" s="87"/>
      <c r="J184" s="93"/>
      <c r="K184" s="87"/>
    </row>
    <row r="185" spans="1:11" ht="12.75">
      <c r="A185" s="79"/>
      <c r="B185" s="79"/>
      <c r="C185" s="98" t="s">
        <v>304</v>
      </c>
      <c r="D185" s="79"/>
      <c r="E185" s="84">
        <v>1.998</v>
      </c>
      <c r="F185" s="79"/>
      <c r="G185" s="86"/>
      <c r="H185" s="93"/>
      <c r="I185" s="87"/>
      <c r="J185" s="93"/>
      <c r="K185" s="87"/>
    </row>
    <row r="186" spans="1:11" ht="12.75">
      <c r="A186" s="96">
        <v>11</v>
      </c>
      <c r="B186" s="97" t="s">
        <v>305</v>
      </c>
      <c r="C186" s="42" t="s">
        <v>306</v>
      </c>
      <c r="D186" s="83" t="s">
        <v>117</v>
      </c>
      <c r="E186" s="84">
        <v>1.998</v>
      </c>
      <c r="F186" s="85">
        <v>0</v>
      </c>
      <c r="G186" s="86">
        <f>E186*F186</f>
        <v>0</v>
      </c>
      <c r="H186" s="93"/>
      <c r="I186" s="87"/>
      <c r="J186" s="94"/>
      <c r="K186" s="87">
        <f>E186*J186</f>
        <v>0</v>
      </c>
    </row>
    <row r="187" spans="1:11" ht="12.75">
      <c r="A187" s="79"/>
      <c r="B187" s="79"/>
      <c r="C187" s="98" t="s">
        <v>307</v>
      </c>
      <c r="D187" s="79"/>
      <c r="E187" s="84">
        <v>1.998</v>
      </c>
      <c r="F187" s="79"/>
      <c r="G187" s="86"/>
      <c r="H187" s="93"/>
      <c r="I187" s="87"/>
      <c r="J187" s="93"/>
      <c r="K187" s="87"/>
    </row>
    <row r="188" spans="1:11" ht="12.75">
      <c r="A188" s="79"/>
      <c r="B188" s="79"/>
      <c r="C188" s="79"/>
      <c r="D188" s="79"/>
      <c r="E188" s="79"/>
      <c r="F188" s="79"/>
      <c r="G188" s="79"/>
      <c r="H188" s="93"/>
      <c r="I188" s="79"/>
      <c r="J188" s="93"/>
      <c r="K188" s="79"/>
    </row>
    <row r="189" spans="1:11" ht="15">
      <c r="A189" s="79"/>
      <c r="B189" s="80" t="s">
        <v>308</v>
      </c>
      <c r="C189" s="80" t="s">
        <v>309</v>
      </c>
      <c r="D189" s="79"/>
      <c r="E189" s="79"/>
      <c r="F189" s="79"/>
      <c r="G189" s="79"/>
      <c r="H189" s="93"/>
      <c r="I189" s="79"/>
      <c r="J189" s="93"/>
      <c r="K189" s="79"/>
    </row>
    <row r="190" spans="1:11" ht="12.75">
      <c r="A190" s="79"/>
      <c r="B190" s="79"/>
      <c r="C190" s="79"/>
      <c r="D190" s="79"/>
      <c r="E190" s="79"/>
      <c r="F190" s="79"/>
      <c r="G190" s="79"/>
      <c r="H190" s="93"/>
      <c r="I190" s="79"/>
      <c r="J190" s="93"/>
      <c r="K190" s="79"/>
    </row>
    <row r="191" spans="1:11" ht="12.75">
      <c r="A191" s="96">
        <v>1</v>
      </c>
      <c r="B191" s="97" t="s">
        <v>310</v>
      </c>
      <c r="C191" s="42" t="s">
        <v>311</v>
      </c>
      <c r="D191" s="83" t="s">
        <v>117</v>
      </c>
      <c r="E191" s="84">
        <v>10.4</v>
      </c>
      <c r="F191" s="85">
        <v>0</v>
      </c>
      <c r="G191" s="86">
        <f>E191*F191</f>
        <v>0</v>
      </c>
      <c r="H191" s="93"/>
      <c r="I191" s="87"/>
      <c r="J191" s="94"/>
      <c r="K191" s="87">
        <f>E191*J191</f>
        <v>0</v>
      </c>
    </row>
    <row r="192" spans="1:11" ht="12.75">
      <c r="A192" s="79"/>
      <c r="B192" s="79"/>
      <c r="C192" s="98" t="s">
        <v>242</v>
      </c>
      <c r="D192" s="79"/>
      <c r="E192" s="84">
        <v>0</v>
      </c>
      <c r="F192" s="79"/>
      <c r="G192" s="86"/>
      <c r="H192" s="93"/>
      <c r="I192" s="87"/>
      <c r="J192" s="93"/>
      <c r="K192" s="87"/>
    </row>
    <row r="193" spans="1:11" ht="12.75">
      <c r="A193" s="79"/>
      <c r="B193" s="79"/>
      <c r="C193" s="98" t="s">
        <v>312</v>
      </c>
      <c r="D193" s="79"/>
      <c r="E193" s="84">
        <v>10.4</v>
      </c>
      <c r="F193" s="79"/>
      <c r="G193" s="86"/>
      <c r="H193" s="93"/>
      <c r="I193" s="87"/>
      <c r="J193" s="93"/>
      <c r="K193" s="87"/>
    </row>
    <row r="194" spans="1:11" ht="12.75">
      <c r="A194" s="96">
        <v>2</v>
      </c>
      <c r="B194" s="97" t="s">
        <v>313</v>
      </c>
      <c r="C194" s="42" t="s">
        <v>314</v>
      </c>
      <c r="D194" s="83" t="s">
        <v>117</v>
      </c>
      <c r="E194" s="84">
        <v>10.4</v>
      </c>
      <c r="F194" s="85">
        <v>0.08425</v>
      </c>
      <c r="G194" s="86">
        <f>E194*F194</f>
        <v>0.8762000000000001</v>
      </c>
      <c r="H194" s="93"/>
      <c r="I194" s="87"/>
      <c r="J194" s="94"/>
      <c r="K194" s="87">
        <f>E194*J194</f>
        <v>0</v>
      </c>
    </row>
    <row r="195" spans="1:11" ht="12.75">
      <c r="A195" s="79"/>
      <c r="B195" s="79"/>
      <c r="C195" s="98" t="s">
        <v>242</v>
      </c>
      <c r="D195" s="79"/>
      <c r="E195" s="84">
        <v>0</v>
      </c>
      <c r="F195" s="79"/>
      <c r="G195" s="86"/>
      <c r="H195" s="93"/>
      <c r="I195" s="87"/>
      <c r="J195" s="93"/>
      <c r="K195" s="87"/>
    </row>
    <row r="196" spans="1:11" ht="12.75">
      <c r="A196" s="79"/>
      <c r="B196" s="79"/>
      <c r="C196" s="98" t="s">
        <v>312</v>
      </c>
      <c r="D196" s="79"/>
      <c r="E196" s="84">
        <v>10.4</v>
      </c>
      <c r="F196" s="79"/>
      <c r="G196" s="86"/>
      <c r="H196" s="93"/>
      <c r="I196" s="87"/>
      <c r="J196" s="93"/>
      <c r="K196" s="87"/>
    </row>
    <row r="197" spans="1:11" ht="12.75">
      <c r="A197" s="88" t="s">
        <v>315</v>
      </c>
      <c r="B197" s="89" t="s">
        <v>316</v>
      </c>
      <c r="C197" s="42" t="s">
        <v>317</v>
      </c>
      <c r="D197" s="83" t="s">
        <v>117</v>
      </c>
      <c r="E197" s="84">
        <v>10.712</v>
      </c>
      <c r="F197" s="85">
        <v>0.131</v>
      </c>
      <c r="G197" s="86">
        <f>E197*F197</f>
        <v>1.403272</v>
      </c>
      <c r="H197" s="94"/>
      <c r="I197" s="87">
        <f>E197*H197</f>
        <v>0</v>
      </c>
      <c r="J197" s="93"/>
      <c r="K197" s="87"/>
    </row>
    <row r="198" spans="1:11" ht="12.75">
      <c r="A198" s="79"/>
      <c r="B198" s="79"/>
      <c r="C198" s="79"/>
      <c r="D198" s="79"/>
      <c r="E198" s="79"/>
      <c r="F198" s="79"/>
      <c r="G198" s="79"/>
      <c r="H198" s="93"/>
      <c r="I198" s="79"/>
      <c r="J198" s="93"/>
      <c r="K198" s="79"/>
    </row>
    <row r="199" spans="1:11" ht="15">
      <c r="A199" s="79"/>
      <c r="B199" s="80" t="s">
        <v>318</v>
      </c>
      <c r="C199" s="80" t="s">
        <v>319</v>
      </c>
      <c r="D199" s="79"/>
      <c r="E199" s="79"/>
      <c r="F199" s="79"/>
      <c r="G199" s="79"/>
      <c r="H199" s="93"/>
      <c r="I199" s="79"/>
      <c r="J199" s="93"/>
      <c r="K199" s="79"/>
    </row>
    <row r="200" spans="1:11" ht="12.75">
      <c r="A200" s="79"/>
      <c r="B200" s="79"/>
      <c r="C200" s="79"/>
      <c r="D200" s="79"/>
      <c r="E200" s="79"/>
      <c r="F200" s="79"/>
      <c r="G200" s="79"/>
      <c r="H200" s="93"/>
      <c r="I200" s="79"/>
      <c r="J200" s="93"/>
      <c r="K200" s="79"/>
    </row>
    <row r="201" spans="1:11" ht="12.75">
      <c r="A201" s="96">
        <v>1</v>
      </c>
      <c r="B201" s="97" t="s">
        <v>320</v>
      </c>
      <c r="C201" s="42" t="s">
        <v>321</v>
      </c>
      <c r="D201" s="83" t="s">
        <v>117</v>
      </c>
      <c r="E201" s="84">
        <v>20.4</v>
      </c>
      <c r="F201" s="85">
        <v>0.05127</v>
      </c>
      <c r="G201" s="86">
        <f>E201*F201</f>
        <v>1.045908</v>
      </c>
      <c r="H201" s="93"/>
      <c r="I201" s="87"/>
      <c r="J201" s="94"/>
      <c r="K201" s="87">
        <f>E201*J201</f>
        <v>0</v>
      </c>
    </row>
    <row r="202" spans="1:11" ht="12.75">
      <c r="A202" s="79"/>
      <c r="B202" s="79"/>
      <c r="C202" s="98" t="s">
        <v>322</v>
      </c>
      <c r="D202" s="79"/>
      <c r="E202" s="84">
        <v>20.4</v>
      </c>
      <c r="F202" s="79"/>
      <c r="G202" s="86"/>
      <c r="H202" s="93"/>
      <c r="I202" s="87"/>
      <c r="J202" s="93"/>
      <c r="K202" s="87"/>
    </row>
    <row r="203" spans="1:11" ht="12.75">
      <c r="A203" s="96">
        <v>2</v>
      </c>
      <c r="B203" s="97" t="s">
        <v>323</v>
      </c>
      <c r="C203" s="42" t="s">
        <v>324</v>
      </c>
      <c r="D203" s="83" t="s">
        <v>117</v>
      </c>
      <c r="E203" s="84">
        <v>20.4</v>
      </c>
      <c r="F203" s="85">
        <v>0.00469</v>
      </c>
      <c r="G203" s="86">
        <f>E203*F203</f>
        <v>0.09567599999999998</v>
      </c>
      <c r="H203" s="93"/>
      <c r="I203" s="87"/>
      <c r="J203" s="94"/>
      <c r="K203" s="87">
        <f>E203*J203</f>
        <v>0</v>
      </c>
    </row>
    <row r="204" spans="1:11" ht="12.75">
      <c r="A204" s="79"/>
      <c r="B204" s="79"/>
      <c r="C204" s="98" t="s">
        <v>325</v>
      </c>
      <c r="D204" s="79"/>
      <c r="E204" s="84">
        <v>20.4</v>
      </c>
      <c r="F204" s="79"/>
      <c r="G204" s="86"/>
      <c r="H204" s="93"/>
      <c r="I204" s="87"/>
      <c r="J204" s="93"/>
      <c r="K204" s="87"/>
    </row>
    <row r="205" spans="1:11" ht="12.75">
      <c r="A205" s="96">
        <v>3</v>
      </c>
      <c r="B205" s="97" t="s">
        <v>326</v>
      </c>
      <c r="C205" s="42" t="s">
        <v>327</v>
      </c>
      <c r="D205" s="83" t="s">
        <v>117</v>
      </c>
      <c r="E205" s="84">
        <v>40.56</v>
      </c>
      <c r="F205" s="85">
        <v>0.03497</v>
      </c>
      <c r="G205" s="86">
        <f>E205*F205</f>
        <v>1.4183832</v>
      </c>
      <c r="H205" s="93"/>
      <c r="I205" s="87"/>
      <c r="J205" s="94"/>
      <c r="K205" s="87">
        <f>E205*J205</f>
        <v>0</v>
      </c>
    </row>
    <row r="206" spans="1:11" ht="12.75">
      <c r="A206" s="79"/>
      <c r="B206" s="79"/>
      <c r="C206" s="98" t="s">
        <v>328</v>
      </c>
      <c r="D206" s="79"/>
      <c r="E206" s="84">
        <v>50</v>
      </c>
      <c r="F206" s="79"/>
      <c r="G206" s="86"/>
      <c r="H206" s="93"/>
      <c r="I206" s="87"/>
      <c r="J206" s="93"/>
      <c r="K206" s="87"/>
    </row>
    <row r="207" spans="1:11" ht="12.75">
      <c r="A207" s="79"/>
      <c r="B207" s="79"/>
      <c r="C207" s="98" t="s">
        <v>248</v>
      </c>
      <c r="D207" s="79"/>
      <c r="E207" s="84">
        <v>0</v>
      </c>
      <c r="F207" s="79"/>
      <c r="G207" s="86"/>
      <c r="H207" s="93"/>
      <c r="I207" s="87"/>
      <c r="J207" s="93"/>
      <c r="K207" s="87"/>
    </row>
    <row r="208" spans="1:11" ht="12.75">
      <c r="A208" s="79"/>
      <c r="B208" s="79"/>
      <c r="C208" s="98" t="s">
        <v>329</v>
      </c>
      <c r="D208" s="79"/>
      <c r="E208" s="84">
        <v>-1.32</v>
      </c>
      <c r="F208" s="79"/>
      <c r="G208" s="86"/>
      <c r="H208" s="93"/>
      <c r="I208" s="87"/>
      <c r="J208" s="93"/>
      <c r="K208" s="87"/>
    </row>
    <row r="209" spans="1:11" ht="12.75">
      <c r="A209" s="79"/>
      <c r="B209" s="79"/>
      <c r="C209" s="98" t="s">
        <v>330</v>
      </c>
      <c r="D209" s="79"/>
      <c r="E209" s="84">
        <v>-1.96</v>
      </c>
      <c r="F209" s="79"/>
      <c r="G209" s="86"/>
      <c r="H209" s="93"/>
      <c r="I209" s="87"/>
      <c r="J209" s="93"/>
      <c r="K209" s="87"/>
    </row>
    <row r="210" spans="1:11" ht="12.75">
      <c r="A210" s="79"/>
      <c r="B210" s="79"/>
      <c r="C210" s="98" t="s">
        <v>331</v>
      </c>
      <c r="D210" s="79"/>
      <c r="E210" s="84">
        <v>-2.16</v>
      </c>
      <c r="F210" s="79"/>
      <c r="G210" s="86"/>
      <c r="H210" s="93"/>
      <c r="I210" s="87"/>
      <c r="J210" s="93"/>
      <c r="K210" s="87"/>
    </row>
    <row r="211" spans="1:11" ht="12.75">
      <c r="A211" s="79"/>
      <c r="B211" s="79"/>
      <c r="C211" s="98" t="s">
        <v>332</v>
      </c>
      <c r="D211" s="79"/>
      <c r="E211" s="84">
        <v>-4</v>
      </c>
      <c r="F211" s="79"/>
      <c r="G211" s="86"/>
      <c r="H211" s="93"/>
      <c r="I211" s="87"/>
      <c r="J211" s="93"/>
      <c r="K211" s="87"/>
    </row>
    <row r="212" spans="1:11" ht="12.75">
      <c r="A212" s="96">
        <v>4</v>
      </c>
      <c r="B212" s="97" t="s">
        <v>333</v>
      </c>
      <c r="C212" s="42" t="s">
        <v>334</v>
      </c>
      <c r="D212" s="83" t="s">
        <v>117</v>
      </c>
      <c r="E212" s="84">
        <v>40.56</v>
      </c>
      <c r="F212" s="85">
        <v>0.00469</v>
      </c>
      <c r="G212" s="86">
        <f>E212*F212</f>
        <v>0.1902264</v>
      </c>
      <c r="H212" s="93"/>
      <c r="I212" s="87"/>
      <c r="J212" s="94"/>
      <c r="K212" s="87">
        <f>E212*J212</f>
        <v>0</v>
      </c>
    </row>
    <row r="213" spans="1:11" ht="12.75">
      <c r="A213" s="79"/>
      <c r="B213" s="79"/>
      <c r="C213" s="98" t="s">
        <v>335</v>
      </c>
      <c r="D213" s="79"/>
      <c r="E213" s="84">
        <v>40.56</v>
      </c>
      <c r="F213" s="79"/>
      <c r="G213" s="86"/>
      <c r="H213" s="93"/>
      <c r="I213" s="87"/>
      <c r="J213" s="93"/>
      <c r="K213" s="87"/>
    </row>
    <row r="214" spans="1:11" ht="12.75">
      <c r="A214" s="79"/>
      <c r="B214" s="79"/>
      <c r="C214" s="79"/>
      <c r="D214" s="79"/>
      <c r="E214" s="79"/>
      <c r="F214" s="79"/>
      <c r="G214" s="79"/>
      <c r="H214" s="93"/>
      <c r="I214" s="79"/>
      <c r="J214" s="93"/>
      <c r="K214" s="79"/>
    </row>
    <row r="215" spans="1:11" ht="15">
      <c r="A215" s="79"/>
      <c r="B215" s="80" t="s">
        <v>336</v>
      </c>
      <c r="C215" s="80" t="s">
        <v>337</v>
      </c>
      <c r="D215" s="79"/>
      <c r="E215" s="79"/>
      <c r="F215" s="79"/>
      <c r="G215" s="79"/>
      <c r="H215" s="93"/>
      <c r="I215" s="79"/>
      <c r="J215" s="93"/>
      <c r="K215" s="79"/>
    </row>
    <row r="216" spans="1:11" ht="12.75">
      <c r="A216" s="79"/>
      <c r="B216" s="79"/>
      <c r="C216" s="79"/>
      <c r="D216" s="79"/>
      <c r="E216" s="79"/>
      <c r="F216" s="79"/>
      <c r="G216" s="79"/>
      <c r="H216" s="93"/>
      <c r="I216" s="79"/>
      <c r="J216" s="93"/>
      <c r="K216" s="79"/>
    </row>
    <row r="217" spans="1:11" ht="12.75">
      <c r="A217" s="96">
        <v>1</v>
      </c>
      <c r="B217" s="97" t="s">
        <v>338</v>
      </c>
      <c r="C217" s="42" t="s">
        <v>339</v>
      </c>
      <c r="D217" s="83" t="s">
        <v>91</v>
      </c>
      <c r="E217" s="84">
        <v>3.06</v>
      </c>
      <c r="F217" s="85">
        <v>1.212</v>
      </c>
      <c r="G217" s="86">
        <f>E217*F217</f>
        <v>3.70872</v>
      </c>
      <c r="H217" s="93"/>
      <c r="I217" s="87"/>
      <c r="J217" s="94"/>
      <c r="K217" s="87">
        <f>E217*J217</f>
        <v>0</v>
      </c>
    </row>
    <row r="218" spans="1:11" ht="12.75">
      <c r="A218" s="79"/>
      <c r="B218" s="79"/>
      <c r="C218" s="98" t="s">
        <v>340</v>
      </c>
      <c r="D218" s="79"/>
      <c r="E218" s="84">
        <v>3.06</v>
      </c>
      <c r="F218" s="79"/>
      <c r="G218" s="86"/>
      <c r="H218" s="93"/>
      <c r="I218" s="87"/>
      <c r="J218" s="93"/>
      <c r="K218" s="87"/>
    </row>
    <row r="219" spans="1:11" ht="12.75">
      <c r="A219" s="79"/>
      <c r="B219" s="79"/>
      <c r="C219" s="79"/>
      <c r="D219" s="79"/>
      <c r="E219" s="79"/>
      <c r="F219" s="79"/>
      <c r="G219" s="79"/>
      <c r="H219" s="93"/>
      <c r="I219" s="79"/>
      <c r="J219" s="93"/>
      <c r="K219" s="79"/>
    </row>
    <row r="220" spans="1:11" ht="15">
      <c r="A220" s="79"/>
      <c r="B220" s="80" t="s">
        <v>341</v>
      </c>
      <c r="C220" s="80" t="s">
        <v>342</v>
      </c>
      <c r="D220" s="79"/>
      <c r="E220" s="79"/>
      <c r="F220" s="79"/>
      <c r="G220" s="79"/>
      <c r="H220" s="93"/>
      <c r="I220" s="79"/>
      <c r="J220" s="93"/>
      <c r="K220" s="79"/>
    </row>
    <row r="221" spans="1:11" ht="12.75">
      <c r="A221" s="79"/>
      <c r="B221" s="79"/>
      <c r="C221" s="79"/>
      <c r="D221" s="79"/>
      <c r="E221" s="79"/>
      <c r="F221" s="79"/>
      <c r="G221" s="79"/>
      <c r="H221" s="93"/>
      <c r="I221" s="79"/>
      <c r="J221" s="93"/>
      <c r="K221" s="79"/>
    </row>
    <row r="222" spans="1:11" ht="12.75">
      <c r="A222" s="96">
        <v>1</v>
      </c>
      <c r="B222" s="97" t="s">
        <v>343</v>
      </c>
      <c r="C222" s="42" t="s">
        <v>344</v>
      </c>
      <c r="D222" s="83" t="s">
        <v>117</v>
      </c>
      <c r="E222" s="84">
        <v>44.22</v>
      </c>
      <c r="F222" s="85">
        <v>0</v>
      </c>
      <c r="G222" s="86">
        <f>E222*F222</f>
        <v>0</v>
      </c>
      <c r="H222" s="93"/>
      <c r="I222" s="87"/>
      <c r="J222" s="94"/>
      <c r="K222" s="87">
        <f>E222*J222</f>
        <v>0</v>
      </c>
    </row>
    <row r="223" spans="1:11" ht="12.75">
      <c r="A223" s="79"/>
      <c r="B223" s="79"/>
      <c r="C223" s="98" t="s">
        <v>345</v>
      </c>
      <c r="D223" s="79"/>
      <c r="E223" s="84">
        <v>44.22</v>
      </c>
      <c r="F223" s="79"/>
      <c r="G223" s="86"/>
      <c r="H223" s="93"/>
      <c r="I223" s="87"/>
      <c r="J223" s="93"/>
      <c r="K223" s="87"/>
    </row>
    <row r="224" spans="1:11" ht="12.75">
      <c r="A224" s="88" t="s">
        <v>230</v>
      </c>
      <c r="B224" s="89" t="s">
        <v>346</v>
      </c>
      <c r="C224" s="42" t="s">
        <v>347</v>
      </c>
      <c r="D224" s="83" t="s">
        <v>145</v>
      </c>
      <c r="E224" s="84">
        <v>0.008844</v>
      </c>
      <c r="F224" s="85">
        <v>1</v>
      </c>
      <c r="G224" s="86">
        <f>E224*F224</f>
        <v>0.008844</v>
      </c>
      <c r="H224" s="94"/>
      <c r="I224" s="87">
        <f>E224*H224</f>
        <v>0</v>
      </c>
      <c r="J224" s="93"/>
      <c r="K224" s="87"/>
    </row>
    <row r="225" spans="1:11" ht="12.75">
      <c r="A225" s="96">
        <v>2</v>
      </c>
      <c r="B225" s="97" t="s">
        <v>348</v>
      </c>
      <c r="C225" s="42" t="s">
        <v>349</v>
      </c>
      <c r="D225" s="83" t="s">
        <v>117</v>
      </c>
      <c r="E225" s="84">
        <v>88.44</v>
      </c>
      <c r="F225" s="85">
        <v>0.0004</v>
      </c>
      <c r="G225" s="86">
        <f>E225*F225</f>
        <v>0.035376</v>
      </c>
      <c r="H225" s="93"/>
      <c r="I225" s="87"/>
      <c r="J225" s="94"/>
      <c r="K225" s="87">
        <f>E225*J225</f>
        <v>0</v>
      </c>
    </row>
    <row r="226" spans="1:11" ht="12.75">
      <c r="A226" s="79"/>
      <c r="B226" s="79"/>
      <c r="C226" s="98" t="s">
        <v>350</v>
      </c>
      <c r="D226" s="79"/>
      <c r="E226" s="84">
        <v>88.44</v>
      </c>
      <c r="F226" s="79"/>
      <c r="G226" s="86"/>
      <c r="H226" s="93"/>
      <c r="I226" s="87"/>
      <c r="J226" s="93"/>
      <c r="K226" s="87"/>
    </row>
    <row r="227" spans="1:11" ht="12.75">
      <c r="A227" s="88" t="s">
        <v>315</v>
      </c>
      <c r="B227" s="89" t="s">
        <v>351</v>
      </c>
      <c r="C227" s="42" t="s">
        <v>352</v>
      </c>
      <c r="D227" s="83" t="s">
        <v>117</v>
      </c>
      <c r="E227" s="84">
        <v>50.853</v>
      </c>
      <c r="F227" s="85">
        <v>0.0049</v>
      </c>
      <c r="G227" s="86">
        <f>E227*F227</f>
        <v>0.2491797</v>
      </c>
      <c r="H227" s="94"/>
      <c r="I227" s="87">
        <f>E227*H227</f>
        <v>0</v>
      </c>
      <c r="J227" s="93"/>
      <c r="K227" s="87"/>
    </row>
    <row r="228" spans="1:11" ht="12.75">
      <c r="A228" s="88" t="s">
        <v>353</v>
      </c>
      <c r="B228" s="89" t="s">
        <v>354</v>
      </c>
      <c r="C228" s="42" t="s">
        <v>355</v>
      </c>
      <c r="D228" s="83" t="s">
        <v>117</v>
      </c>
      <c r="E228" s="84">
        <v>50.853</v>
      </c>
      <c r="F228" s="85">
        <v>0.0045</v>
      </c>
      <c r="G228" s="86">
        <f>E228*F228</f>
        <v>0.2288385</v>
      </c>
      <c r="H228" s="94"/>
      <c r="I228" s="87">
        <f>E228*H228</f>
        <v>0</v>
      </c>
      <c r="J228" s="93"/>
      <c r="K228" s="87"/>
    </row>
    <row r="229" spans="1:11" ht="12.75">
      <c r="A229" s="96">
        <v>3</v>
      </c>
      <c r="B229" s="97" t="s">
        <v>356</v>
      </c>
      <c r="C229" s="42" t="s">
        <v>357</v>
      </c>
      <c r="D229" s="83" t="s">
        <v>145</v>
      </c>
      <c r="E229" s="84">
        <v>0.522238</v>
      </c>
      <c r="F229" s="85">
        <v>0</v>
      </c>
      <c r="G229" s="86">
        <f>E229*F229</f>
        <v>0</v>
      </c>
      <c r="H229" s="93"/>
      <c r="I229" s="87"/>
      <c r="J229" s="94"/>
      <c r="K229" s="87">
        <f>E229*J229</f>
        <v>0</v>
      </c>
    </row>
    <row r="230" spans="1:11" ht="12.75">
      <c r="A230" s="79"/>
      <c r="B230" s="79"/>
      <c r="C230" s="79"/>
      <c r="D230" s="79"/>
      <c r="E230" s="79"/>
      <c r="F230" s="79"/>
      <c r="G230" s="79"/>
      <c r="H230" s="93"/>
      <c r="I230" s="79"/>
      <c r="J230" s="93"/>
      <c r="K230" s="79"/>
    </row>
    <row r="231" spans="1:11" ht="15">
      <c r="A231" s="79"/>
      <c r="B231" s="80" t="s">
        <v>358</v>
      </c>
      <c r="C231" s="80" t="s">
        <v>359</v>
      </c>
      <c r="D231" s="79"/>
      <c r="E231" s="79"/>
      <c r="F231" s="79"/>
      <c r="G231" s="79"/>
      <c r="H231" s="93"/>
      <c r="I231" s="79"/>
      <c r="J231" s="93"/>
      <c r="K231" s="79"/>
    </row>
    <row r="232" spans="1:11" ht="12.75">
      <c r="A232" s="79"/>
      <c r="B232" s="79"/>
      <c r="C232" s="79"/>
      <c r="D232" s="79"/>
      <c r="E232" s="79"/>
      <c r="F232" s="79"/>
      <c r="G232" s="79"/>
      <c r="H232" s="93"/>
      <c r="I232" s="79"/>
      <c r="J232" s="93"/>
      <c r="K232" s="79"/>
    </row>
    <row r="233" spans="1:11" ht="12.75">
      <c r="A233" s="96">
        <v>1</v>
      </c>
      <c r="B233" s="97" t="s">
        <v>360</v>
      </c>
      <c r="C233" s="42" t="s">
        <v>361</v>
      </c>
      <c r="D233" s="83" t="s">
        <v>117</v>
      </c>
      <c r="E233" s="84">
        <v>24.12</v>
      </c>
      <c r="F233" s="85">
        <v>0</v>
      </c>
      <c r="G233" s="86">
        <f>E233*F233</f>
        <v>0</v>
      </c>
      <c r="H233" s="93"/>
      <c r="I233" s="87"/>
      <c r="J233" s="94"/>
      <c r="K233" s="87">
        <f>E233*J233</f>
        <v>0</v>
      </c>
    </row>
    <row r="234" spans="1:11" ht="12.75">
      <c r="A234" s="79"/>
      <c r="B234" s="79"/>
      <c r="C234" s="98" t="s">
        <v>148</v>
      </c>
      <c r="D234" s="79"/>
      <c r="E234" s="84">
        <v>0</v>
      </c>
      <c r="F234" s="79"/>
      <c r="G234" s="86"/>
      <c r="H234" s="93"/>
      <c r="I234" s="87"/>
      <c r="J234" s="93"/>
      <c r="K234" s="87"/>
    </row>
    <row r="235" spans="1:11" ht="12.75">
      <c r="A235" s="79"/>
      <c r="B235" s="79"/>
      <c r="C235" s="98" t="s">
        <v>362</v>
      </c>
      <c r="D235" s="79"/>
      <c r="E235" s="84">
        <v>24.12</v>
      </c>
      <c r="F235" s="79"/>
      <c r="G235" s="86"/>
      <c r="H235" s="93"/>
      <c r="I235" s="87"/>
      <c r="J235" s="93"/>
      <c r="K235" s="87"/>
    </row>
    <row r="236" spans="1:11" ht="12.75">
      <c r="A236" s="88" t="s">
        <v>230</v>
      </c>
      <c r="B236" s="89" t="s">
        <v>346</v>
      </c>
      <c r="C236" s="42" t="s">
        <v>347</v>
      </c>
      <c r="D236" s="83" t="s">
        <v>145</v>
      </c>
      <c r="E236" s="84">
        <v>0.004824</v>
      </c>
      <c r="F236" s="85">
        <v>1</v>
      </c>
      <c r="G236" s="86">
        <f>E236*F236</f>
        <v>0.004824</v>
      </c>
      <c r="H236" s="94"/>
      <c r="I236" s="87">
        <f>E236*H236</f>
        <v>0</v>
      </c>
      <c r="J236" s="93"/>
      <c r="K236" s="87"/>
    </row>
    <row r="237" spans="1:11" ht="12.75">
      <c r="A237" s="96">
        <v>2</v>
      </c>
      <c r="B237" s="97" t="s">
        <v>363</v>
      </c>
      <c r="C237" s="42" t="s">
        <v>364</v>
      </c>
      <c r="D237" s="83" t="s">
        <v>117</v>
      </c>
      <c r="E237" s="84">
        <v>24.12</v>
      </c>
      <c r="F237" s="85">
        <v>0.00077</v>
      </c>
      <c r="G237" s="86">
        <f>E237*F237</f>
        <v>0.0185724</v>
      </c>
      <c r="H237" s="93"/>
      <c r="I237" s="87"/>
      <c r="J237" s="94"/>
      <c r="K237" s="87">
        <f>E237*J237</f>
        <v>0</v>
      </c>
    </row>
    <row r="238" spans="1:11" ht="12.75">
      <c r="A238" s="79"/>
      <c r="B238" s="79"/>
      <c r="C238" s="98" t="s">
        <v>365</v>
      </c>
      <c r="D238" s="79"/>
      <c r="E238" s="84">
        <v>24.12</v>
      </c>
      <c r="F238" s="79"/>
      <c r="G238" s="86"/>
      <c r="H238" s="93"/>
      <c r="I238" s="87"/>
      <c r="J238" s="93"/>
      <c r="K238" s="87"/>
    </row>
    <row r="239" spans="1:11" ht="12.75">
      <c r="A239" s="96">
        <v>3</v>
      </c>
      <c r="B239" s="97" t="s">
        <v>366</v>
      </c>
      <c r="C239" s="42" t="s">
        <v>367</v>
      </c>
      <c r="D239" s="83" t="s">
        <v>117</v>
      </c>
      <c r="E239" s="84">
        <v>48.24</v>
      </c>
      <c r="F239" s="85">
        <v>0.00088</v>
      </c>
      <c r="G239" s="86">
        <f>E239*F239</f>
        <v>0.0424512</v>
      </c>
      <c r="H239" s="93"/>
      <c r="I239" s="87"/>
      <c r="J239" s="94"/>
      <c r="K239" s="87">
        <f>E239*J239</f>
        <v>0</v>
      </c>
    </row>
    <row r="240" spans="1:11" ht="12.75">
      <c r="A240" s="79"/>
      <c r="B240" s="79"/>
      <c r="C240" s="98" t="s">
        <v>368</v>
      </c>
      <c r="D240" s="79"/>
      <c r="E240" s="84">
        <v>48.24</v>
      </c>
      <c r="F240" s="79"/>
      <c r="G240" s="86"/>
      <c r="H240" s="93"/>
      <c r="I240" s="87"/>
      <c r="J240" s="93"/>
      <c r="K240" s="87"/>
    </row>
    <row r="241" spans="1:11" ht="12.75">
      <c r="A241" s="88" t="s">
        <v>259</v>
      </c>
      <c r="B241" s="89" t="s">
        <v>369</v>
      </c>
      <c r="C241" s="42" t="s">
        <v>370</v>
      </c>
      <c r="D241" s="83" t="s">
        <v>117</v>
      </c>
      <c r="E241" s="84">
        <v>27.738</v>
      </c>
      <c r="F241" s="85">
        <v>0.0035</v>
      </c>
      <c r="G241" s="86">
        <f>E241*F241</f>
        <v>0.097083</v>
      </c>
      <c r="H241" s="94"/>
      <c r="I241" s="87">
        <f>E241*H241</f>
        <v>0</v>
      </c>
      <c r="J241" s="93"/>
      <c r="K241" s="87"/>
    </row>
    <row r="242" spans="1:11" ht="12.75">
      <c r="A242" s="88" t="s">
        <v>262</v>
      </c>
      <c r="B242" s="89" t="s">
        <v>371</v>
      </c>
      <c r="C242" s="42" t="s">
        <v>372</v>
      </c>
      <c r="D242" s="83" t="s">
        <v>117</v>
      </c>
      <c r="E242" s="84">
        <v>27.738</v>
      </c>
      <c r="F242" s="85">
        <v>0.0045</v>
      </c>
      <c r="G242" s="86">
        <f>E242*F242</f>
        <v>0.12482099999999999</v>
      </c>
      <c r="H242" s="94"/>
      <c r="I242" s="87">
        <f>E242*H242</f>
        <v>0</v>
      </c>
      <c r="J242" s="93"/>
      <c r="K242" s="87"/>
    </row>
    <row r="243" spans="1:11" ht="12.75">
      <c r="A243" s="96">
        <v>4</v>
      </c>
      <c r="B243" s="97" t="s">
        <v>373</v>
      </c>
      <c r="C243" s="42" t="s">
        <v>374</v>
      </c>
      <c r="D243" s="83" t="s">
        <v>117</v>
      </c>
      <c r="E243" s="84">
        <v>24.12</v>
      </c>
      <c r="F243" s="85">
        <v>0</v>
      </c>
      <c r="G243" s="86">
        <f>E243*F243</f>
        <v>0</v>
      </c>
      <c r="H243" s="93"/>
      <c r="I243" s="87"/>
      <c r="J243" s="94"/>
      <c r="K243" s="87">
        <f>E243*J243</f>
        <v>0</v>
      </c>
    </row>
    <row r="244" spans="1:11" ht="12.75">
      <c r="A244" s="79"/>
      <c r="B244" s="79"/>
      <c r="C244" s="98" t="s">
        <v>365</v>
      </c>
      <c r="D244" s="79"/>
      <c r="E244" s="84">
        <v>24.12</v>
      </c>
      <c r="F244" s="79"/>
      <c r="G244" s="86"/>
      <c r="H244" s="93"/>
      <c r="I244" s="87"/>
      <c r="J244" s="93"/>
      <c r="K244" s="87"/>
    </row>
    <row r="245" spans="1:11" ht="12.75">
      <c r="A245" s="88" t="s">
        <v>375</v>
      </c>
      <c r="B245" s="89" t="s">
        <v>376</v>
      </c>
      <c r="C245" s="42" t="s">
        <v>377</v>
      </c>
      <c r="D245" s="83" t="s">
        <v>117</v>
      </c>
      <c r="E245" s="84">
        <v>27.2556</v>
      </c>
      <c r="F245" s="85">
        <v>0.0002</v>
      </c>
      <c r="G245" s="86">
        <f>E245*F245</f>
        <v>0.00545112</v>
      </c>
      <c r="H245" s="94"/>
      <c r="I245" s="87">
        <f>E245*H245</f>
        <v>0</v>
      </c>
      <c r="J245" s="93"/>
      <c r="K245" s="87"/>
    </row>
    <row r="246" spans="1:11" ht="12.75">
      <c r="A246" s="96">
        <v>5</v>
      </c>
      <c r="B246" s="97" t="s">
        <v>378</v>
      </c>
      <c r="C246" s="42" t="s">
        <v>379</v>
      </c>
      <c r="D246" s="83" t="s">
        <v>117</v>
      </c>
      <c r="E246" s="84">
        <v>24.12</v>
      </c>
      <c r="F246" s="85">
        <v>0</v>
      </c>
      <c r="G246" s="86">
        <f>E246*F246</f>
        <v>0</v>
      </c>
      <c r="H246" s="93"/>
      <c r="I246" s="87"/>
      <c r="J246" s="94"/>
      <c r="K246" s="87">
        <f>E246*J246</f>
        <v>0</v>
      </c>
    </row>
    <row r="247" spans="1:11" ht="12.75">
      <c r="A247" s="79"/>
      <c r="B247" s="79"/>
      <c r="C247" s="98" t="s">
        <v>365</v>
      </c>
      <c r="D247" s="79"/>
      <c r="E247" s="84">
        <v>24.12</v>
      </c>
      <c r="F247" s="79"/>
      <c r="G247" s="86"/>
      <c r="H247" s="93"/>
      <c r="I247" s="87"/>
      <c r="J247" s="93"/>
      <c r="K247" s="87"/>
    </row>
    <row r="248" spans="1:11" ht="12.75">
      <c r="A248" s="88" t="s">
        <v>380</v>
      </c>
      <c r="B248" s="89" t="s">
        <v>381</v>
      </c>
      <c r="C248" s="42" t="s">
        <v>382</v>
      </c>
      <c r="D248" s="83" t="s">
        <v>117</v>
      </c>
      <c r="E248" s="84">
        <v>27.2556</v>
      </c>
      <c r="F248" s="85">
        <v>0.0003</v>
      </c>
      <c r="G248" s="86">
        <f>E248*F248</f>
        <v>0.00817668</v>
      </c>
      <c r="H248" s="94"/>
      <c r="I248" s="87">
        <f>E248*H248</f>
        <v>0</v>
      </c>
      <c r="J248" s="93"/>
      <c r="K248" s="87"/>
    </row>
    <row r="249" spans="1:11" ht="12.75">
      <c r="A249" s="96">
        <v>6</v>
      </c>
      <c r="B249" s="97" t="s">
        <v>383</v>
      </c>
      <c r="C249" s="42" t="s">
        <v>384</v>
      </c>
      <c r="D249" s="83" t="s">
        <v>145</v>
      </c>
      <c r="E249" s="84">
        <v>0.301379</v>
      </c>
      <c r="F249" s="85">
        <v>0</v>
      </c>
      <c r="G249" s="86">
        <f>E249*F249</f>
        <v>0</v>
      </c>
      <c r="H249" s="93"/>
      <c r="I249" s="87"/>
      <c r="J249" s="94"/>
      <c r="K249" s="87">
        <f>E249*J249</f>
        <v>0</v>
      </c>
    </row>
    <row r="250" spans="1:11" ht="12.75">
      <c r="A250" s="79"/>
      <c r="B250" s="79"/>
      <c r="C250" s="79"/>
      <c r="D250" s="79"/>
      <c r="E250" s="79"/>
      <c r="F250" s="79"/>
      <c r="G250" s="79"/>
      <c r="H250" s="93"/>
      <c r="I250" s="79"/>
      <c r="J250" s="93"/>
      <c r="K250" s="79"/>
    </row>
    <row r="251" spans="1:11" ht="15">
      <c r="A251" s="79"/>
      <c r="B251" s="80" t="s">
        <v>385</v>
      </c>
      <c r="C251" s="80" t="s">
        <v>386</v>
      </c>
      <c r="D251" s="79"/>
      <c r="E251" s="79"/>
      <c r="F251" s="79"/>
      <c r="G251" s="79"/>
      <c r="H251" s="93"/>
      <c r="I251" s="79"/>
      <c r="J251" s="93"/>
      <c r="K251" s="79"/>
    </row>
    <row r="252" spans="1:11" ht="12.75">
      <c r="A252" s="79"/>
      <c r="B252" s="79"/>
      <c r="C252" s="79"/>
      <c r="D252" s="79"/>
      <c r="E252" s="79"/>
      <c r="F252" s="79"/>
      <c r="G252" s="79"/>
      <c r="H252" s="93"/>
      <c r="I252" s="79"/>
      <c r="J252" s="93"/>
      <c r="K252" s="79"/>
    </row>
    <row r="253" spans="1:11" ht="12.75">
      <c r="A253" s="96">
        <v>1</v>
      </c>
      <c r="B253" s="97" t="s">
        <v>387</v>
      </c>
      <c r="C253" s="42" t="s">
        <v>388</v>
      </c>
      <c r="D253" s="83" t="s">
        <v>117</v>
      </c>
      <c r="E253" s="84">
        <v>20.13</v>
      </c>
      <c r="F253" s="85">
        <v>0.00204</v>
      </c>
      <c r="G253" s="86">
        <f>E253*F253</f>
        <v>0.0410652</v>
      </c>
      <c r="H253" s="93"/>
      <c r="I253" s="87"/>
      <c r="J253" s="94"/>
      <c r="K253" s="87">
        <f>E253*J253</f>
        <v>0</v>
      </c>
    </row>
    <row r="254" spans="1:11" ht="12.75">
      <c r="A254" s="79"/>
      <c r="B254" s="79"/>
      <c r="C254" s="98" t="s">
        <v>148</v>
      </c>
      <c r="D254" s="79"/>
      <c r="E254" s="84">
        <v>0</v>
      </c>
      <c r="F254" s="79"/>
      <c r="G254" s="86"/>
      <c r="H254" s="93"/>
      <c r="I254" s="87"/>
      <c r="J254" s="93"/>
      <c r="K254" s="87"/>
    </row>
    <row r="255" spans="1:11" ht="12.75">
      <c r="A255" s="79"/>
      <c r="B255" s="79"/>
      <c r="C255" s="98" t="s">
        <v>149</v>
      </c>
      <c r="D255" s="79"/>
      <c r="E255" s="84">
        <v>20.13</v>
      </c>
      <c r="F255" s="79"/>
      <c r="G255" s="86"/>
      <c r="H255" s="93"/>
      <c r="I255" s="87"/>
      <c r="J255" s="93"/>
      <c r="K255" s="87"/>
    </row>
    <row r="256" spans="1:11" ht="12.75">
      <c r="A256" s="88" t="s">
        <v>230</v>
      </c>
      <c r="B256" s="89" t="s">
        <v>389</v>
      </c>
      <c r="C256" s="42" t="s">
        <v>390</v>
      </c>
      <c r="D256" s="83" t="s">
        <v>117</v>
      </c>
      <c r="E256" s="84">
        <v>20.5326</v>
      </c>
      <c r="F256" s="85">
        <v>0.00845</v>
      </c>
      <c r="G256" s="86">
        <f>E256*F256</f>
        <v>0.17350046999999996</v>
      </c>
      <c r="H256" s="94"/>
      <c r="I256" s="87">
        <f>E256*H256</f>
        <v>0</v>
      </c>
      <c r="J256" s="93"/>
      <c r="K256" s="87"/>
    </row>
    <row r="257" spans="1:11" ht="12.75">
      <c r="A257" s="96">
        <v>2</v>
      </c>
      <c r="B257" s="97" t="s">
        <v>391</v>
      </c>
      <c r="C257" s="42" t="s">
        <v>392</v>
      </c>
      <c r="D257" s="83" t="s">
        <v>117</v>
      </c>
      <c r="E257" s="84">
        <v>20.13</v>
      </c>
      <c r="F257" s="85">
        <v>0.00102</v>
      </c>
      <c r="G257" s="86">
        <f>E257*F257</f>
        <v>0.0205326</v>
      </c>
      <c r="H257" s="93"/>
      <c r="I257" s="87"/>
      <c r="J257" s="94"/>
      <c r="K257" s="87">
        <f>E257*J257</f>
        <v>0</v>
      </c>
    </row>
    <row r="258" spans="1:11" ht="12.75">
      <c r="A258" s="79"/>
      <c r="B258" s="79"/>
      <c r="C258" s="98" t="s">
        <v>148</v>
      </c>
      <c r="D258" s="79"/>
      <c r="E258" s="84">
        <v>0</v>
      </c>
      <c r="F258" s="79"/>
      <c r="G258" s="86"/>
      <c r="H258" s="93"/>
      <c r="I258" s="87"/>
      <c r="J258" s="93"/>
      <c r="K258" s="87"/>
    </row>
    <row r="259" spans="1:11" ht="12.75">
      <c r="A259" s="79"/>
      <c r="B259" s="79"/>
      <c r="C259" s="98" t="s">
        <v>149</v>
      </c>
      <c r="D259" s="79"/>
      <c r="E259" s="84">
        <v>20.13</v>
      </c>
      <c r="F259" s="79"/>
      <c r="G259" s="86"/>
      <c r="H259" s="93"/>
      <c r="I259" s="87"/>
      <c r="J259" s="93"/>
      <c r="K259" s="87"/>
    </row>
    <row r="260" spans="1:11" ht="12.75">
      <c r="A260" s="88" t="s">
        <v>315</v>
      </c>
      <c r="B260" s="89" t="s">
        <v>393</v>
      </c>
      <c r="C260" s="42" t="s">
        <v>394</v>
      </c>
      <c r="D260" s="83" t="s">
        <v>117</v>
      </c>
      <c r="E260" s="84">
        <v>20.5326</v>
      </c>
      <c r="F260" s="85">
        <v>0.0023</v>
      </c>
      <c r="G260" s="86">
        <f>E260*F260</f>
        <v>0.04722497999999999</v>
      </c>
      <c r="H260" s="94"/>
      <c r="I260" s="87">
        <f>E260*H260</f>
        <v>0</v>
      </c>
      <c r="J260" s="93"/>
      <c r="K260" s="87"/>
    </row>
    <row r="261" spans="1:11" ht="12.75">
      <c r="A261" s="96">
        <v>3</v>
      </c>
      <c r="B261" s="97" t="s">
        <v>395</v>
      </c>
      <c r="C261" s="42" t="s">
        <v>396</v>
      </c>
      <c r="D261" s="83" t="s">
        <v>145</v>
      </c>
      <c r="E261" s="84">
        <v>0.282323</v>
      </c>
      <c r="F261" s="85">
        <v>0</v>
      </c>
      <c r="G261" s="86">
        <f>E261*F261</f>
        <v>0</v>
      </c>
      <c r="H261" s="93"/>
      <c r="I261" s="87"/>
      <c r="J261" s="94"/>
      <c r="K261" s="87">
        <f>E261*J261</f>
        <v>0</v>
      </c>
    </row>
    <row r="262" spans="1:11" ht="12.75">
      <c r="A262" s="79"/>
      <c r="B262" s="79"/>
      <c r="C262" s="79"/>
      <c r="D262" s="79"/>
      <c r="E262" s="79"/>
      <c r="F262" s="79"/>
      <c r="G262" s="79"/>
      <c r="H262" s="93"/>
      <c r="I262" s="79"/>
      <c r="J262" s="93"/>
      <c r="K262" s="79"/>
    </row>
    <row r="263" spans="1:11" ht="15">
      <c r="A263" s="79"/>
      <c r="B263" s="80" t="s">
        <v>397</v>
      </c>
      <c r="C263" s="80" t="s">
        <v>398</v>
      </c>
      <c r="D263" s="79"/>
      <c r="E263" s="79"/>
      <c r="F263" s="79"/>
      <c r="G263" s="79"/>
      <c r="H263" s="93"/>
      <c r="I263" s="79"/>
      <c r="J263" s="93"/>
      <c r="K263" s="79"/>
    </row>
    <row r="264" spans="1:11" ht="12.75">
      <c r="A264" s="79"/>
      <c r="B264" s="79"/>
      <c r="C264" s="79"/>
      <c r="D264" s="79"/>
      <c r="E264" s="79"/>
      <c r="F264" s="79"/>
      <c r="G264" s="79"/>
      <c r="H264" s="93"/>
      <c r="I264" s="79"/>
      <c r="J264" s="93"/>
      <c r="K264" s="79"/>
    </row>
    <row r="265" spans="1:11" ht="12.75">
      <c r="A265" s="96">
        <v>1</v>
      </c>
      <c r="B265" s="97" t="s">
        <v>399</v>
      </c>
      <c r="C265" s="42" t="s">
        <v>400</v>
      </c>
      <c r="D265" s="83" t="s">
        <v>241</v>
      </c>
      <c r="E265" s="84">
        <v>6</v>
      </c>
      <c r="F265" s="85">
        <v>0.00177</v>
      </c>
      <c r="G265" s="86">
        <f aca="true" t="shared" si="0" ref="G265:G275">E265*F265</f>
        <v>0.010620000000000001</v>
      </c>
      <c r="H265" s="93"/>
      <c r="I265" s="87"/>
      <c r="J265" s="94"/>
      <c r="K265" s="87">
        <f aca="true" t="shared" si="1" ref="K265:K275">E265*J265</f>
        <v>0</v>
      </c>
    </row>
    <row r="266" spans="1:11" ht="12.75">
      <c r="A266" s="96">
        <v>2</v>
      </c>
      <c r="B266" s="97" t="s">
        <v>401</v>
      </c>
      <c r="C266" s="42" t="s">
        <v>402</v>
      </c>
      <c r="D266" s="83" t="s">
        <v>241</v>
      </c>
      <c r="E266" s="84">
        <v>3</v>
      </c>
      <c r="F266" s="85">
        <v>0.00979</v>
      </c>
      <c r="G266" s="86">
        <f t="shared" si="0"/>
        <v>0.02937</v>
      </c>
      <c r="H266" s="93"/>
      <c r="I266" s="87"/>
      <c r="J266" s="94"/>
      <c r="K266" s="87">
        <f t="shared" si="1"/>
        <v>0</v>
      </c>
    </row>
    <row r="267" spans="1:11" ht="12.75">
      <c r="A267" s="96">
        <v>3</v>
      </c>
      <c r="B267" s="97" t="s">
        <v>403</v>
      </c>
      <c r="C267" s="42" t="s">
        <v>404</v>
      </c>
      <c r="D267" s="83" t="s">
        <v>155</v>
      </c>
      <c r="E267" s="84">
        <v>2</v>
      </c>
      <c r="F267" s="85">
        <v>0.0009</v>
      </c>
      <c r="G267" s="86">
        <f t="shared" si="0"/>
        <v>0.0018</v>
      </c>
      <c r="H267" s="93"/>
      <c r="I267" s="87"/>
      <c r="J267" s="94"/>
      <c r="K267" s="87">
        <f t="shared" si="1"/>
        <v>0</v>
      </c>
    </row>
    <row r="268" spans="1:11" ht="12.75">
      <c r="A268" s="96">
        <v>4</v>
      </c>
      <c r="B268" s="97" t="s">
        <v>405</v>
      </c>
      <c r="C268" s="42" t="s">
        <v>406</v>
      </c>
      <c r="D268" s="83" t="s">
        <v>241</v>
      </c>
      <c r="E268" s="84">
        <v>9</v>
      </c>
      <c r="F268" s="85">
        <v>0</v>
      </c>
      <c r="G268" s="86">
        <f t="shared" si="0"/>
        <v>0</v>
      </c>
      <c r="H268" s="93"/>
      <c r="I268" s="87"/>
      <c r="J268" s="94"/>
      <c r="K268" s="87">
        <f t="shared" si="1"/>
        <v>0</v>
      </c>
    </row>
    <row r="269" spans="1:11" ht="12.75">
      <c r="A269" s="96">
        <v>5</v>
      </c>
      <c r="B269" s="97" t="s">
        <v>407</v>
      </c>
      <c r="C269" s="42" t="s">
        <v>408</v>
      </c>
      <c r="D269" s="83" t="s">
        <v>241</v>
      </c>
      <c r="E269" s="84">
        <v>13</v>
      </c>
      <c r="F269" s="85">
        <v>0.0057</v>
      </c>
      <c r="G269" s="86">
        <f t="shared" si="0"/>
        <v>0.0741</v>
      </c>
      <c r="H269" s="93"/>
      <c r="I269" s="87"/>
      <c r="J269" s="94"/>
      <c r="K269" s="87">
        <f t="shared" si="1"/>
        <v>0</v>
      </c>
    </row>
    <row r="270" spans="1:11" ht="12.75">
      <c r="A270" s="96">
        <v>6</v>
      </c>
      <c r="B270" s="97" t="s">
        <v>409</v>
      </c>
      <c r="C270" s="42" t="s">
        <v>410</v>
      </c>
      <c r="D270" s="83" t="s">
        <v>241</v>
      </c>
      <c r="E270" s="84">
        <v>13</v>
      </c>
      <c r="F270" s="85">
        <v>4E-05</v>
      </c>
      <c r="G270" s="86">
        <f t="shared" si="0"/>
        <v>0.0005200000000000001</v>
      </c>
      <c r="H270" s="93"/>
      <c r="I270" s="87"/>
      <c r="J270" s="94"/>
      <c r="K270" s="87">
        <f t="shared" si="1"/>
        <v>0</v>
      </c>
    </row>
    <row r="271" spans="1:11" ht="12.75">
      <c r="A271" s="96">
        <v>7</v>
      </c>
      <c r="B271" s="97" t="s">
        <v>411</v>
      </c>
      <c r="C271" s="42" t="s">
        <v>412</v>
      </c>
      <c r="D271" s="83" t="s">
        <v>413</v>
      </c>
      <c r="E271" s="84">
        <v>3</v>
      </c>
      <c r="F271" s="85">
        <v>0.00057</v>
      </c>
      <c r="G271" s="86">
        <f t="shared" si="0"/>
        <v>0.00171</v>
      </c>
      <c r="H271" s="93"/>
      <c r="I271" s="87"/>
      <c r="J271" s="94"/>
      <c r="K271" s="87">
        <f t="shared" si="1"/>
        <v>0</v>
      </c>
    </row>
    <row r="272" spans="1:11" ht="12.75">
      <c r="A272" s="96">
        <v>8</v>
      </c>
      <c r="B272" s="97" t="s">
        <v>414</v>
      </c>
      <c r="C272" s="42" t="s">
        <v>415</v>
      </c>
      <c r="D272" s="83" t="s">
        <v>241</v>
      </c>
      <c r="E272" s="84">
        <v>13</v>
      </c>
      <c r="F272" s="85">
        <v>0.00019</v>
      </c>
      <c r="G272" s="86">
        <f t="shared" si="0"/>
        <v>0.00247</v>
      </c>
      <c r="H272" s="93"/>
      <c r="I272" s="87"/>
      <c r="J272" s="94"/>
      <c r="K272" s="87">
        <f t="shared" si="1"/>
        <v>0</v>
      </c>
    </row>
    <row r="273" spans="1:11" ht="12.75">
      <c r="A273" s="96">
        <v>9</v>
      </c>
      <c r="B273" s="97" t="s">
        <v>416</v>
      </c>
      <c r="C273" s="42" t="s">
        <v>417</v>
      </c>
      <c r="D273" s="83" t="s">
        <v>241</v>
      </c>
      <c r="E273" s="84">
        <v>13</v>
      </c>
      <c r="F273" s="85">
        <v>1E-05</v>
      </c>
      <c r="G273" s="86">
        <f t="shared" si="0"/>
        <v>0.00013000000000000002</v>
      </c>
      <c r="H273" s="93"/>
      <c r="I273" s="87"/>
      <c r="J273" s="94"/>
      <c r="K273" s="87">
        <f t="shared" si="1"/>
        <v>0</v>
      </c>
    </row>
    <row r="274" spans="1:11" ht="12.75">
      <c r="A274" s="96">
        <v>10</v>
      </c>
      <c r="B274" s="97" t="s">
        <v>418</v>
      </c>
      <c r="C274" s="42" t="s">
        <v>419</v>
      </c>
      <c r="D274" s="83" t="s">
        <v>413</v>
      </c>
      <c r="E274" s="84">
        <v>2</v>
      </c>
      <c r="F274" s="85">
        <v>0.01</v>
      </c>
      <c r="G274" s="86">
        <f t="shared" si="0"/>
        <v>0.02</v>
      </c>
      <c r="H274" s="93"/>
      <c r="I274" s="87"/>
      <c r="J274" s="94"/>
      <c r="K274" s="87">
        <f t="shared" si="1"/>
        <v>0</v>
      </c>
    </row>
    <row r="275" spans="1:11" ht="12.75">
      <c r="A275" s="96">
        <v>11</v>
      </c>
      <c r="B275" s="97" t="s">
        <v>420</v>
      </c>
      <c r="C275" s="42" t="s">
        <v>421</v>
      </c>
      <c r="D275" s="83" t="s">
        <v>145</v>
      </c>
      <c r="E275" s="84">
        <v>0.14072</v>
      </c>
      <c r="F275" s="85">
        <v>0</v>
      </c>
      <c r="G275" s="86">
        <f t="shared" si="0"/>
        <v>0</v>
      </c>
      <c r="H275" s="93"/>
      <c r="I275" s="87"/>
      <c r="J275" s="94"/>
      <c r="K275" s="87">
        <f t="shared" si="1"/>
        <v>0</v>
      </c>
    </row>
    <row r="276" spans="1:11" ht="12.75">
      <c r="A276" s="79"/>
      <c r="B276" s="79"/>
      <c r="C276" s="79"/>
      <c r="D276" s="79"/>
      <c r="E276" s="79"/>
      <c r="F276" s="79"/>
      <c r="G276" s="79"/>
      <c r="H276" s="93"/>
      <c r="I276" s="79"/>
      <c r="J276" s="93"/>
      <c r="K276" s="79"/>
    </row>
    <row r="277" spans="1:11" ht="15">
      <c r="A277" s="79"/>
      <c r="B277" s="80" t="s">
        <v>422</v>
      </c>
      <c r="C277" s="80" t="s">
        <v>423</v>
      </c>
      <c r="D277" s="79"/>
      <c r="E277" s="79"/>
      <c r="F277" s="79"/>
      <c r="G277" s="79"/>
      <c r="H277" s="93"/>
      <c r="I277" s="79"/>
      <c r="J277" s="93"/>
      <c r="K277" s="79"/>
    </row>
    <row r="278" spans="1:11" ht="12.75">
      <c r="A278" s="79"/>
      <c r="B278" s="79"/>
      <c r="C278" s="79"/>
      <c r="D278" s="79"/>
      <c r="E278" s="79"/>
      <c r="F278" s="79"/>
      <c r="G278" s="79"/>
      <c r="H278" s="93"/>
      <c r="I278" s="79"/>
      <c r="J278" s="93"/>
      <c r="K278" s="79"/>
    </row>
    <row r="279" spans="1:11" ht="12.75">
      <c r="A279" s="96">
        <v>1</v>
      </c>
      <c r="B279" s="97" t="s">
        <v>424</v>
      </c>
      <c r="C279" s="42" t="s">
        <v>425</v>
      </c>
      <c r="D279" s="83" t="s">
        <v>241</v>
      </c>
      <c r="E279" s="84">
        <v>6.2</v>
      </c>
      <c r="F279" s="85">
        <v>0.00318</v>
      </c>
      <c r="G279" s="86">
        <f>E279*F279</f>
        <v>0.019716</v>
      </c>
      <c r="H279" s="93"/>
      <c r="I279" s="87"/>
      <c r="J279" s="94"/>
      <c r="K279" s="87">
        <f>E279*J279</f>
        <v>0</v>
      </c>
    </row>
    <row r="280" spans="1:11" ht="12.75">
      <c r="A280" s="96">
        <v>2</v>
      </c>
      <c r="B280" s="97" t="s">
        <v>426</v>
      </c>
      <c r="C280" s="42" t="s">
        <v>427</v>
      </c>
      <c r="D280" s="83" t="s">
        <v>241</v>
      </c>
      <c r="E280" s="84">
        <v>12.7</v>
      </c>
      <c r="F280" s="85">
        <v>0.00226</v>
      </c>
      <c r="G280" s="86">
        <f>E280*F280</f>
        <v>0.028701999999999995</v>
      </c>
      <c r="H280" s="93"/>
      <c r="I280" s="87"/>
      <c r="J280" s="94"/>
      <c r="K280" s="87">
        <f>E280*J280</f>
        <v>0</v>
      </c>
    </row>
    <row r="281" spans="1:11" ht="12.75">
      <c r="A281" s="79"/>
      <c r="B281" s="79"/>
      <c r="C281" s="98" t="s">
        <v>428</v>
      </c>
      <c r="D281" s="79"/>
      <c r="E281" s="84">
        <v>12.7</v>
      </c>
      <c r="F281" s="79"/>
      <c r="G281" s="86"/>
      <c r="H281" s="93"/>
      <c r="I281" s="87"/>
      <c r="J281" s="93"/>
      <c r="K281" s="87"/>
    </row>
    <row r="282" spans="1:11" ht="12.75">
      <c r="A282" s="96">
        <v>3</v>
      </c>
      <c r="B282" s="97" t="s">
        <v>429</v>
      </c>
      <c r="C282" s="42" t="s">
        <v>430</v>
      </c>
      <c r="D282" s="83" t="s">
        <v>241</v>
      </c>
      <c r="E282" s="84">
        <v>6.2</v>
      </c>
      <c r="F282" s="85">
        <v>0.00157</v>
      </c>
      <c r="G282" s="86">
        <f>E282*F282</f>
        <v>0.009734</v>
      </c>
      <c r="H282" s="93"/>
      <c r="I282" s="87"/>
      <c r="J282" s="94"/>
      <c r="K282" s="87">
        <f>E282*J282</f>
        <v>0</v>
      </c>
    </row>
    <row r="283" spans="1:11" ht="12.75">
      <c r="A283" s="96">
        <v>4</v>
      </c>
      <c r="B283" s="97" t="s">
        <v>431</v>
      </c>
      <c r="C283" s="42" t="s">
        <v>432</v>
      </c>
      <c r="D283" s="83" t="s">
        <v>155</v>
      </c>
      <c r="E283" s="84">
        <v>1</v>
      </c>
      <c r="F283" s="85">
        <v>0.00269</v>
      </c>
      <c r="G283" s="86">
        <f>E283*F283</f>
        <v>0.00269</v>
      </c>
      <c r="H283" s="93"/>
      <c r="I283" s="87"/>
      <c r="J283" s="94"/>
      <c r="K283" s="87">
        <f>E283*J283</f>
        <v>0</v>
      </c>
    </row>
    <row r="284" spans="1:11" ht="12.75">
      <c r="A284" s="96">
        <v>5</v>
      </c>
      <c r="B284" s="97" t="s">
        <v>433</v>
      </c>
      <c r="C284" s="42" t="s">
        <v>434</v>
      </c>
      <c r="D284" s="83" t="s">
        <v>241</v>
      </c>
      <c r="E284" s="84">
        <v>13.3</v>
      </c>
      <c r="F284" s="85">
        <v>0.00254</v>
      </c>
      <c r="G284" s="86">
        <f>E284*F284</f>
        <v>0.033782000000000006</v>
      </c>
      <c r="H284" s="93"/>
      <c r="I284" s="87"/>
      <c r="J284" s="94"/>
      <c r="K284" s="87">
        <f>E284*J284</f>
        <v>0</v>
      </c>
    </row>
    <row r="285" spans="1:11" ht="12.75">
      <c r="A285" s="79"/>
      <c r="B285" s="79"/>
      <c r="C285" s="98" t="s">
        <v>435</v>
      </c>
      <c r="D285" s="79"/>
      <c r="E285" s="84">
        <v>13.3</v>
      </c>
      <c r="F285" s="79"/>
      <c r="G285" s="86"/>
      <c r="H285" s="93"/>
      <c r="I285" s="87"/>
      <c r="J285" s="93"/>
      <c r="K285" s="87"/>
    </row>
    <row r="286" spans="1:11" ht="12.75">
      <c r="A286" s="96">
        <v>6</v>
      </c>
      <c r="B286" s="97" t="s">
        <v>436</v>
      </c>
      <c r="C286" s="42" t="s">
        <v>437</v>
      </c>
      <c r="D286" s="83" t="s">
        <v>241</v>
      </c>
      <c r="E286" s="84">
        <v>3.5</v>
      </c>
      <c r="F286" s="85">
        <v>0.0022</v>
      </c>
      <c r="G286" s="86">
        <f>E286*F286</f>
        <v>0.0077</v>
      </c>
      <c r="H286" s="93"/>
      <c r="I286" s="87"/>
      <c r="J286" s="94"/>
      <c r="K286" s="87">
        <f>E286*J286</f>
        <v>0</v>
      </c>
    </row>
    <row r="287" spans="1:11" ht="12.75">
      <c r="A287" s="96">
        <v>7</v>
      </c>
      <c r="B287" s="97" t="s">
        <v>438</v>
      </c>
      <c r="C287" s="42" t="s">
        <v>439</v>
      </c>
      <c r="D287" s="83" t="s">
        <v>145</v>
      </c>
      <c r="E287" s="84">
        <v>0.102324</v>
      </c>
      <c r="F287" s="85">
        <v>0</v>
      </c>
      <c r="G287" s="86">
        <f>E287*F287</f>
        <v>0</v>
      </c>
      <c r="H287" s="93"/>
      <c r="I287" s="87"/>
      <c r="J287" s="94"/>
      <c r="K287" s="87">
        <f>E287*J287</f>
        <v>0</v>
      </c>
    </row>
    <row r="288" spans="1:11" ht="12.75">
      <c r="A288" s="79"/>
      <c r="B288" s="79"/>
      <c r="C288" s="79"/>
      <c r="D288" s="79"/>
      <c r="E288" s="79"/>
      <c r="F288" s="79"/>
      <c r="G288" s="79"/>
      <c r="H288" s="93"/>
      <c r="I288" s="79"/>
      <c r="J288" s="93"/>
      <c r="K288" s="79"/>
    </row>
    <row r="289" spans="1:11" ht="12.75">
      <c r="A289" s="79"/>
      <c r="B289" s="79"/>
      <c r="C289" s="79"/>
      <c r="D289" s="79"/>
      <c r="E289" s="79"/>
      <c r="F289" s="79"/>
      <c r="G289" s="79"/>
      <c r="H289" s="93"/>
      <c r="I289" s="79"/>
      <c r="J289" s="93"/>
      <c r="K289" s="79"/>
    </row>
    <row r="290" spans="1:11" ht="15">
      <c r="A290" s="79"/>
      <c r="B290" s="80" t="s">
        <v>445</v>
      </c>
      <c r="C290" s="80" t="s">
        <v>446</v>
      </c>
      <c r="D290" s="79"/>
      <c r="E290" s="79"/>
      <c r="F290" s="79"/>
      <c r="G290" s="79"/>
      <c r="H290" s="93"/>
      <c r="I290" s="79"/>
      <c r="J290" s="93"/>
      <c r="K290" s="79"/>
    </row>
    <row r="291" spans="1:11" ht="12.75">
      <c r="A291" s="79"/>
      <c r="B291" s="79"/>
      <c r="C291" s="79"/>
      <c r="D291" s="79"/>
      <c r="E291" s="79"/>
      <c r="F291" s="79"/>
      <c r="G291" s="79"/>
      <c r="H291" s="93"/>
      <c r="I291" s="79"/>
      <c r="J291" s="93"/>
      <c r="K291" s="79"/>
    </row>
    <row r="292" spans="1:11" ht="12.75">
      <c r="A292" s="96">
        <v>1</v>
      </c>
      <c r="B292" s="97" t="s">
        <v>447</v>
      </c>
      <c r="C292" s="42" t="s">
        <v>448</v>
      </c>
      <c r="D292" s="83" t="s">
        <v>117</v>
      </c>
      <c r="E292" s="84">
        <v>39.27</v>
      </c>
      <c r="F292" s="85">
        <v>0.00038</v>
      </c>
      <c r="G292" s="86">
        <f>E292*F292</f>
        <v>0.014922600000000003</v>
      </c>
      <c r="H292" s="93"/>
      <c r="I292" s="87"/>
      <c r="J292" s="94"/>
      <c r="K292" s="87">
        <f>E292*J292</f>
        <v>0</v>
      </c>
    </row>
    <row r="293" spans="1:11" ht="12.75">
      <c r="A293" s="79"/>
      <c r="B293" s="79"/>
      <c r="C293" s="98" t="s">
        <v>449</v>
      </c>
      <c r="D293" s="79"/>
      <c r="E293" s="84">
        <v>0</v>
      </c>
      <c r="F293" s="79"/>
      <c r="G293" s="86"/>
      <c r="H293" s="93"/>
      <c r="I293" s="87"/>
      <c r="J293" s="93"/>
      <c r="K293" s="87"/>
    </row>
    <row r="294" spans="1:11" ht="12.75">
      <c r="A294" s="79"/>
      <c r="B294" s="79"/>
      <c r="C294" s="98" t="s">
        <v>450</v>
      </c>
      <c r="D294" s="79"/>
      <c r="E294" s="84">
        <v>39.27</v>
      </c>
      <c r="F294" s="79"/>
      <c r="G294" s="86"/>
      <c r="H294" s="93"/>
      <c r="I294" s="87"/>
      <c r="J294" s="93"/>
      <c r="K294" s="87"/>
    </row>
    <row r="295" spans="1:11" ht="12.75">
      <c r="A295" s="88" t="s">
        <v>230</v>
      </c>
      <c r="B295" s="89" t="s">
        <v>451</v>
      </c>
      <c r="C295" s="42" t="s">
        <v>452</v>
      </c>
      <c r="D295" s="83" t="s">
        <v>241</v>
      </c>
      <c r="E295" s="84">
        <v>18.7</v>
      </c>
      <c r="F295" s="85">
        <v>0.0555</v>
      </c>
      <c r="G295" s="86">
        <f>E295*F295</f>
        <v>1.03785</v>
      </c>
      <c r="H295" s="94"/>
      <c r="I295" s="87">
        <f>E295*H295</f>
        <v>0</v>
      </c>
      <c r="J295" s="93"/>
      <c r="K295" s="87"/>
    </row>
    <row r="296" spans="1:11" ht="12.75">
      <c r="A296" s="96">
        <v>2</v>
      </c>
      <c r="B296" s="97" t="s">
        <v>453</v>
      </c>
      <c r="C296" s="42" t="s">
        <v>454</v>
      </c>
      <c r="D296" s="83" t="s">
        <v>241</v>
      </c>
      <c r="E296" s="84">
        <v>60</v>
      </c>
      <c r="F296" s="85">
        <v>0</v>
      </c>
      <c r="G296" s="86">
        <f>E296*F296</f>
        <v>0</v>
      </c>
      <c r="H296" s="93"/>
      <c r="I296" s="87"/>
      <c r="J296" s="94"/>
      <c r="K296" s="87">
        <f>E296*J296</f>
        <v>0</v>
      </c>
    </row>
    <row r="297" spans="1:11" ht="12.75">
      <c r="A297" s="79"/>
      <c r="B297" s="79"/>
      <c r="C297" s="98" t="s">
        <v>206</v>
      </c>
      <c r="D297" s="79"/>
      <c r="E297" s="84">
        <v>0</v>
      </c>
      <c r="F297" s="79"/>
      <c r="G297" s="86"/>
      <c r="H297" s="93"/>
      <c r="I297" s="87"/>
      <c r="J297" s="93"/>
      <c r="K297" s="87"/>
    </row>
    <row r="298" spans="1:11" ht="12.75">
      <c r="A298" s="79"/>
      <c r="B298" s="79"/>
      <c r="C298" s="98" t="s">
        <v>455</v>
      </c>
      <c r="D298" s="79"/>
      <c r="E298" s="84">
        <v>60</v>
      </c>
      <c r="F298" s="79"/>
      <c r="G298" s="86"/>
      <c r="H298" s="93"/>
      <c r="I298" s="87"/>
      <c r="J298" s="93"/>
      <c r="K298" s="87"/>
    </row>
    <row r="299" spans="1:11" ht="12.75">
      <c r="A299" s="88" t="s">
        <v>315</v>
      </c>
      <c r="B299" s="89" t="s">
        <v>456</v>
      </c>
      <c r="C299" s="42" t="s">
        <v>457</v>
      </c>
      <c r="D299" s="83" t="s">
        <v>117</v>
      </c>
      <c r="E299" s="84">
        <v>192</v>
      </c>
      <c r="F299" s="85">
        <v>0.00124</v>
      </c>
      <c r="G299" s="86">
        <f>E299*F299</f>
        <v>0.23808</v>
      </c>
      <c r="H299" s="94"/>
      <c r="I299" s="87">
        <f>E299*H299</f>
        <v>0</v>
      </c>
      <c r="J299" s="93"/>
      <c r="K299" s="87"/>
    </row>
    <row r="300" spans="1:11" ht="12.75">
      <c r="A300" s="96">
        <v>3</v>
      </c>
      <c r="B300" s="97" t="s">
        <v>458</v>
      </c>
      <c r="C300" s="42" t="s">
        <v>459</v>
      </c>
      <c r="D300" s="83" t="s">
        <v>241</v>
      </c>
      <c r="E300" s="84">
        <v>240</v>
      </c>
      <c r="F300" s="85">
        <v>0</v>
      </c>
      <c r="G300" s="86">
        <f>E300*F300</f>
        <v>0</v>
      </c>
      <c r="H300" s="93"/>
      <c r="I300" s="87"/>
      <c r="J300" s="94"/>
      <c r="K300" s="87">
        <f>E300*J300</f>
        <v>0</v>
      </c>
    </row>
    <row r="301" spans="1:11" ht="12.75">
      <c r="A301" s="79"/>
      <c r="B301" s="79"/>
      <c r="C301" s="98" t="s">
        <v>206</v>
      </c>
      <c r="D301" s="79"/>
      <c r="E301" s="84">
        <v>0</v>
      </c>
      <c r="F301" s="79"/>
      <c r="G301" s="86"/>
      <c r="H301" s="93"/>
      <c r="I301" s="87"/>
      <c r="J301" s="93"/>
      <c r="K301" s="87"/>
    </row>
    <row r="302" spans="1:11" ht="12.75">
      <c r="A302" s="79"/>
      <c r="B302" s="79"/>
      <c r="C302" s="98" t="s">
        <v>460</v>
      </c>
      <c r="D302" s="79"/>
      <c r="E302" s="84">
        <v>240</v>
      </c>
      <c r="F302" s="79"/>
      <c r="G302" s="86"/>
      <c r="H302" s="93"/>
      <c r="I302" s="87"/>
      <c r="J302" s="93"/>
      <c r="K302" s="87"/>
    </row>
    <row r="303" spans="1:11" ht="12.75">
      <c r="A303" s="88" t="s">
        <v>259</v>
      </c>
      <c r="B303" s="89" t="s">
        <v>461</v>
      </c>
      <c r="C303" s="42" t="s">
        <v>462</v>
      </c>
      <c r="D303" s="83" t="s">
        <v>241</v>
      </c>
      <c r="E303" s="84">
        <v>240</v>
      </c>
      <c r="F303" s="85">
        <v>3.1E-05</v>
      </c>
      <c r="G303" s="86">
        <f>E303*F303</f>
        <v>0.00744</v>
      </c>
      <c r="H303" s="94"/>
      <c r="I303" s="87">
        <f>E303*H303</f>
        <v>0</v>
      </c>
      <c r="J303" s="93"/>
      <c r="K303" s="87"/>
    </row>
    <row r="304" spans="1:11" ht="12.75">
      <c r="A304" s="96">
        <v>4</v>
      </c>
      <c r="B304" s="97" t="s">
        <v>463</v>
      </c>
      <c r="C304" s="42" t="s">
        <v>464</v>
      </c>
      <c r="D304" s="83" t="s">
        <v>241</v>
      </c>
      <c r="E304" s="84">
        <v>240</v>
      </c>
      <c r="F304" s="85">
        <v>0</v>
      </c>
      <c r="G304" s="86">
        <f>E304*F304</f>
        <v>0</v>
      </c>
      <c r="H304" s="93"/>
      <c r="I304" s="87"/>
      <c r="J304" s="94"/>
      <c r="K304" s="87">
        <f>E304*J304</f>
        <v>0</v>
      </c>
    </row>
    <row r="305" spans="1:11" ht="12.75">
      <c r="A305" s="79"/>
      <c r="B305" s="79"/>
      <c r="C305" s="98" t="s">
        <v>465</v>
      </c>
      <c r="D305" s="79"/>
      <c r="E305" s="84">
        <v>240</v>
      </c>
      <c r="F305" s="79"/>
      <c r="G305" s="86"/>
      <c r="H305" s="93"/>
      <c r="I305" s="87"/>
      <c r="J305" s="93"/>
      <c r="K305" s="87"/>
    </row>
    <row r="306" spans="1:11" ht="12.75">
      <c r="A306" s="96">
        <v>5</v>
      </c>
      <c r="B306" s="97"/>
      <c r="C306" s="42" t="s">
        <v>440</v>
      </c>
      <c r="D306" s="83" t="s">
        <v>117</v>
      </c>
      <c r="E306" s="84">
        <v>5.44</v>
      </c>
      <c r="F306" s="85">
        <v>0.00025</v>
      </c>
      <c r="G306" s="86">
        <f>E306*F306</f>
        <v>0.00136</v>
      </c>
      <c r="H306" s="93"/>
      <c r="I306" s="87"/>
      <c r="J306" s="94"/>
      <c r="K306" s="87">
        <f>E306*J306</f>
        <v>0</v>
      </c>
    </row>
    <row r="307" spans="1:11" ht="12.75">
      <c r="A307" s="79"/>
      <c r="B307" s="79"/>
      <c r="C307" s="98" t="s">
        <v>441</v>
      </c>
      <c r="D307" s="79"/>
      <c r="E307" s="84">
        <v>1.32</v>
      </c>
      <c r="F307" s="79"/>
      <c r="G307" s="86"/>
      <c r="H307" s="93"/>
      <c r="I307" s="87"/>
      <c r="J307" s="93"/>
      <c r="K307" s="87"/>
    </row>
    <row r="308" spans="1:11" ht="12.75">
      <c r="A308" s="79"/>
      <c r="B308" s="79"/>
      <c r="C308" s="98" t="s">
        <v>442</v>
      </c>
      <c r="D308" s="79"/>
      <c r="E308" s="84">
        <v>1.96</v>
      </c>
      <c r="F308" s="79"/>
      <c r="G308" s="86"/>
      <c r="H308" s="93"/>
      <c r="I308" s="87"/>
      <c r="J308" s="93"/>
      <c r="K308" s="87"/>
    </row>
    <row r="309" spans="1:11" ht="12.75">
      <c r="A309" s="79"/>
      <c r="B309" s="79"/>
      <c r="C309" s="98" t="s">
        <v>443</v>
      </c>
      <c r="D309" s="79"/>
      <c r="E309" s="84">
        <v>2.16</v>
      </c>
      <c r="F309" s="79"/>
      <c r="G309" s="86"/>
      <c r="H309" s="93"/>
      <c r="I309" s="87"/>
      <c r="J309" s="93"/>
      <c r="K309" s="87"/>
    </row>
    <row r="310" spans="1:11" ht="12.75">
      <c r="A310" s="88" t="s">
        <v>380</v>
      </c>
      <c r="B310" s="89"/>
      <c r="C310" s="42" t="s">
        <v>559</v>
      </c>
      <c r="D310" s="83" t="s">
        <v>155</v>
      </c>
      <c r="E310" s="84">
        <v>2</v>
      </c>
      <c r="F310" s="85">
        <v>0.0158</v>
      </c>
      <c r="G310" s="86">
        <f aca="true" t="shared" si="2" ref="G310:G315">E310*F310</f>
        <v>0.0316</v>
      </c>
      <c r="H310" s="94"/>
      <c r="I310" s="87">
        <f>E310*H310</f>
        <v>0</v>
      </c>
      <c r="J310" s="93"/>
      <c r="K310" s="87"/>
    </row>
    <row r="311" spans="1:11" ht="12.75">
      <c r="A311" s="88" t="s">
        <v>554</v>
      </c>
      <c r="B311" s="89"/>
      <c r="C311" s="42" t="s">
        <v>560</v>
      </c>
      <c r="D311" s="83" t="s">
        <v>155</v>
      </c>
      <c r="E311" s="84">
        <v>4</v>
      </c>
      <c r="F311" s="85">
        <v>0.0117</v>
      </c>
      <c r="G311" s="86">
        <f t="shared" si="2"/>
        <v>0.0468</v>
      </c>
      <c r="H311" s="94"/>
      <c r="I311" s="87">
        <f>E311*H311</f>
        <v>0</v>
      </c>
      <c r="J311" s="93"/>
      <c r="K311" s="87"/>
    </row>
    <row r="312" spans="1:11" ht="12.75">
      <c r="A312" s="88" t="s">
        <v>555</v>
      </c>
      <c r="B312" s="89"/>
      <c r="C312" s="42" t="s">
        <v>561</v>
      </c>
      <c r="D312" s="83" t="s">
        <v>155</v>
      </c>
      <c r="E312" s="84">
        <v>2</v>
      </c>
      <c r="F312" s="85">
        <v>0.0259</v>
      </c>
      <c r="G312" s="86">
        <f t="shared" si="2"/>
        <v>0.0518</v>
      </c>
      <c r="H312" s="94"/>
      <c r="I312" s="87">
        <f>E312*H312</f>
        <v>0</v>
      </c>
      <c r="J312" s="93"/>
      <c r="K312" s="87"/>
    </row>
    <row r="313" spans="1:11" ht="12.75">
      <c r="A313" s="96">
        <v>6</v>
      </c>
      <c r="B313" s="97"/>
      <c r="C313" s="42" t="s">
        <v>444</v>
      </c>
      <c r="D313" s="83" t="s">
        <v>155</v>
      </c>
      <c r="E313" s="84">
        <v>3</v>
      </c>
      <c r="F313" s="85">
        <v>0.00087</v>
      </c>
      <c r="G313" s="86">
        <f t="shared" si="2"/>
        <v>0.00261</v>
      </c>
      <c r="H313" s="93"/>
      <c r="I313" s="87"/>
      <c r="J313" s="94"/>
      <c r="K313" s="87">
        <f>E313*J313</f>
        <v>0</v>
      </c>
    </row>
    <row r="314" spans="1:11" ht="12.75">
      <c r="A314" s="88" t="s">
        <v>557</v>
      </c>
      <c r="B314" s="89"/>
      <c r="C314" s="42" t="s">
        <v>563</v>
      </c>
      <c r="D314" s="83" t="s">
        <v>155</v>
      </c>
      <c r="E314" s="84">
        <v>3</v>
      </c>
      <c r="F314" s="85">
        <v>0.048</v>
      </c>
      <c r="G314" s="86">
        <f t="shared" si="2"/>
        <v>0.14400000000000002</v>
      </c>
      <c r="H314" s="94"/>
      <c r="I314" s="87">
        <f>E314*H314</f>
        <v>0</v>
      </c>
      <c r="J314" s="93"/>
      <c r="K314" s="87"/>
    </row>
    <row r="315" spans="1:11" ht="12.75">
      <c r="A315" s="96">
        <v>7</v>
      </c>
      <c r="B315" s="97" t="s">
        <v>466</v>
      </c>
      <c r="C315" s="42" t="s">
        <v>467</v>
      </c>
      <c r="D315" s="83" t="s">
        <v>145</v>
      </c>
      <c r="E315" s="84">
        <v>1.298269</v>
      </c>
      <c r="F315" s="85">
        <v>0</v>
      </c>
      <c r="G315" s="86">
        <f t="shared" si="2"/>
        <v>0</v>
      </c>
      <c r="H315" s="93"/>
      <c r="I315" s="87"/>
      <c r="J315" s="94"/>
      <c r="K315" s="87">
        <f>E315*J315</f>
        <v>0</v>
      </c>
    </row>
    <row r="316" spans="1:11" ht="12.75">
      <c r="A316" s="79"/>
      <c r="B316" s="79"/>
      <c r="C316" s="79"/>
      <c r="D316" s="79"/>
      <c r="E316" s="79"/>
      <c r="F316" s="79"/>
      <c r="G316" s="79"/>
      <c r="H316" s="93"/>
      <c r="I316" s="79"/>
      <c r="J316" s="93"/>
      <c r="K316" s="79"/>
    </row>
    <row r="317" spans="1:11" ht="15">
      <c r="A317" s="79"/>
      <c r="B317" s="80" t="s">
        <v>468</v>
      </c>
      <c r="C317" s="80" t="s">
        <v>469</v>
      </c>
      <c r="D317" s="79"/>
      <c r="E317" s="79"/>
      <c r="F317" s="79"/>
      <c r="G317" s="79"/>
      <c r="H317" s="93"/>
      <c r="I317" s="79"/>
      <c r="J317" s="93"/>
      <c r="K317" s="79"/>
    </row>
    <row r="318" spans="1:11" ht="12.75">
      <c r="A318" s="79"/>
      <c r="B318" s="79"/>
      <c r="C318" s="79"/>
      <c r="D318" s="79"/>
      <c r="E318" s="79"/>
      <c r="F318" s="79"/>
      <c r="G318" s="79"/>
      <c r="H318" s="93"/>
      <c r="I318" s="79"/>
      <c r="J318" s="93"/>
      <c r="K318" s="79"/>
    </row>
    <row r="319" spans="1:11" ht="12.75">
      <c r="A319" s="96">
        <v>1</v>
      </c>
      <c r="B319" s="97" t="s">
        <v>470</v>
      </c>
      <c r="C319" s="42" t="s">
        <v>471</v>
      </c>
      <c r="D319" s="83" t="s">
        <v>117</v>
      </c>
      <c r="E319" s="84">
        <v>20.4</v>
      </c>
      <c r="F319" s="85">
        <v>0.02458</v>
      </c>
      <c r="G319" s="86">
        <f>E319*F319</f>
        <v>0.501432</v>
      </c>
      <c r="H319" s="93"/>
      <c r="I319" s="87"/>
      <c r="J319" s="94"/>
      <c r="K319" s="87">
        <f>E319*J319</f>
        <v>0</v>
      </c>
    </row>
    <row r="320" spans="1:11" ht="12.75">
      <c r="A320" s="79"/>
      <c r="B320" s="79"/>
      <c r="C320" s="98" t="s">
        <v>322</v>
      </c>
      <c r="D320" s="79"/>
      <c r="E320" s="84">
        <v>20.4</v>
      </c>
      <c r="F320" s="79"/>
      <c r="G320" s="86"/>
      <c r="H320" s="93"/>
      <c r="I320" s="87"/>
      <c r="J320" s="93"/>
      <c r="K320" s="87"/>
    </row>
    <row r="321" spans="1:11" ht="12.75">
      <c r="A321" s="96">
        <v>2</v>
      </c>
      <c r="B321" s="97" t="s">
        <v>472</v>
      </c>
      <c r="C321" s="42" t="s">
        <v>473</v>
      </c>
      <c r="D321" s="83" t="s">
        <v>145</v>
      </c>
      <c r="E321" s="84">
        <v>0.501432</v>
      </c>
      <c r="F321" s="85">
        <v>0</v>
      </c>
      <c r="G321" s="86">
        <f>E321*F321</f>
        <v>0</v>
      </c>
      <c r="H321" s="93"/>
      <c r="I321" s="87"/>
      <c r="J321" s="94"/>
      <c r="K321" s="87">
        <f>E321*J321</f>
        <v>0</v>
      </c>
    </row>
    <row r="322" spans="1:11" ht="12.75">
      <c r="A322" s="79"/>
      <c r="B322" s="79"/>
      <c r="C322" s="79"/>
      <c r="D322" s="79"/>
      <c r="E322" s="79"/>
      <c r="F322" s="79"/>
      <c r="G322" s="79"/>
      <c r="H322" s="93"/>
      <c r="I322" s="79"/>
      <c r="J322" s="93"/>
      <c r="K322" s="79"/>
    </row>
    <row r="323" spans="1:11" ht="15">
      <c r="A323" s="79"/>
      <c r="B323" s="80" t="s">
        <v>474</v>
      </c>
      <c r="C323" s="80" t="s">
        <v>475</v>
      </c>
      <c r="D323" s="79"/>
      <c r="E323" s="79"/>
      <c r="F323" s="79"/>
      <c r="G323" s="79"/>
      <c r="H323" s="93"/>
      <c r="I323" s="79"/>
      <c r="J323" s="93"/>
      <c r="K323" s="79"/>
    </row>
    <row r="324" spans="1:11" ht="12.75">
      <c r="A324" s="79"/>
      <c r="B324" s="79"/>
      <c r="C324" s="79"/>
      <c r="D324" s="79"/>
      <c r="E324" s="79"/>
      <c r="F324" s="79"/>
      <c r="G324" s="79"/>
      <c r="H324" s="93"/>
      <c r="I324" s="79"/>
      <c r="J324" s="93"/>
      <c r="K324" s="79"/>
    </row>
    <row r="325" spans="1:11" ht="12.75">
      <c r="A325" s="96">
        <v>1</v>
      </c>
      <c r="B325" s="97" t="s">
        <v>476</v>
      </c>
      <c r="C325" s="42" t="s">
        <v>477</v>
      </c>
      <c r="D325" s="83" t="s">
        <v>117</v>
      </c>
      <c r="E325" s="84">
        <v>70.4</v>
      </c>
      <c r="F325" s="85">
        <v>0.00072</v>
      </c>
      <c r="G325" s="86">
        <f>E325*F325</f>
        <v>0.050688000000000004</v>
      </c>
      <c r="H325" s="93"/>
      <c r="I325" s="87"/>
      <c r="J325" s="94"/>
      <c r="K325" s="87">
        <f>E325*J325</f>
        <v>0</v>
      </c>
    </row>
    <row r="326" spans="1:11" ht="12.75">
      <c r="A326" s="79"/>
      <c r="B326" s="79"/>
      <c r="C326" s="98" t="s">
        <v>478</v>
      </c>
      <c r="D326" s="79"/>
      <c r="E326" s="84">
        <v>0</v>
      </c>
      <c r="F326" s="79"/>
      <c r="G326" s="86"/>
      <c r="H326" s="93"/>
      <c r="I326" s="87"/>
      <c r="J326" s="93"/>
      <c r="K326" s="87"/>
    </row>
    <row r="327" spans="1:11" ht="12.75">
      <c r="A327" s="79"/>
      <c r="B327" s="79"/>
      <c r="C327" s="98" t="s">
        <v>322</v>
      </c>
      <c r="D327" s="79"/>
      <c r="E327" s="84">
        <v>20.4</v>
      </c>
      <c r="F327" s="79"/>
      <c r="G327" s="86"/>
      <c r="H327" s="93"/>
      <c r="I327" s="87"/>
      <c r="J327" s="93"/>
      <c r="K327" s="87"/>
    </row>
    <row r="328" spans="1:11" ht="12.75">
      <c r="A328" s="79"/>
      <c r="B328" s="79"/>
      <c r="C328" s="98" t="s">
        <v>479</v>
      </c>
      <c r="D328" s="79"/>
      <c r="E328" s="84">
        <v>0</v>
      </c>
      <c r="F328" s="79"/>
      <c r="G328" s="86"/>
      <c r="H328" s="93"/>
      <c r="I328" s="87"/>
      <c r="J328" s="93"/>
      <c r="K328" s="87"/>
    </row>
    <row r="329" spans="1:11" ht="12.75">
      <c r="A329" s="79"/>
      <c r="B329" s="79"/>
      <c r="C329" s="98" t="s">
        <v>328</v>
      </c>
      <c r="D329" s="79"/>
      <c r="E329" s="84">
        <v>50</v>
      </c>
      <c r="F329" s="79"/>
      <c r="G329" s="86"/>
      <c r="H329" s="93"/>
      <c r="I329" s="87"/>
      <c r="J329" s="93"/>
      <c r="K329" s="87"/>
    </row>
    <row r="330" spans="1:11" ht="12.75">
      <c r="A330" s="79"/>
      <c r="B330" s="79"/>
      <c r="C330" s="79"/>
      <c r="D330" s="79"/>
      <c r="E330" s="79"/>
      <c r="F330" s="79"/>
      <c r="G330" s="79"/>
      <c r="H330" s="93"/>
      <c r="I330" s="79"/>
      <c r="J330" s="93"/>
      <c r="K330" s="79"/>
    </row>
    <row r="331" spans="1:11" ht="15">
      <c r="A331" s="79"/>
      <c r="B331" s="80" t="s">
        <v>480</v>
      </c>
      <c r="C331" s="80" t="s">
        <v>481</v>
      </c>
      <c r="D331" s="79"/>
      <c r="E331" s="79"/>
      <c r="F331" s="79"/>
      <c r="G331" s="79"/>
      <c r="H331" s="93"/>
      <c r="I331" s="79"/>
      <c r="J331" s="93"/>
      <c r="K331" s="79"/>
    </row>
    <row r="332" spans="1:11" ht="12.75">
      <c r="A332" s="79"/>
      <c r="B332" s="79"/>
      <c r="C332" s="79"/>
      <c r="D332" s="79"/>
      <c r="E332" s="79"/>
      <c r="F332" s="79"/>
      <c r="G332" s="79"/>
      <c r="H332" s="93"/>
      <c r="I332" s="79"/>
      <c r="J332" s="93"/>
      <c r="K332" s="79"/>
    </row>
    <row r="333" spans="1:11" ht="12.75">
      <c r="A333" s="96">
        <v>1</v>
      </c>
      <c r="B333" s="97" t="s">
        <v>482</v>
      </c>
      <c r="C333" s="42" t="s">
        <v>483</v>
      </c>
      <c r="D333" s="83" t="s">
        <v>117</v>
      </c>
      <c r="E333" s="84">
        <v>27.93</v>
      </c>
      <c r="F333" s="85">
        <v>0.03537</v>
      </c>
      <c r="G333" s="86">
        <f>E333*F333</f>
        <v>0.9878840999999999</v>
      </c>
      <c r="H333" s="93"/>
      <c r="I333" s="87"/>
      <c r="J333" s="94"/>
      <c r="K333" s="87">
        <f>E333*J333</f>
        <v>0</v>
      </c>
    </row>
    <row r="334" spans="1:11" ht="12.75">
      <c r="A334" s="79"/>
      <c r="B334" s="79"/>
      <c r="C334" s="98" t="s">
        <v>484</v>
      </c>
      <c r="D334" s="79"/>
      <c r="E334" s="84">
        <v>0</v>
      </c>
      <c r="F334" s="79"/>
      <c r="G334" s="86"/>
      <c r="H334" s="93"/>
      <c r="I334" s="87"/>
      <c r="J334" s="93"/>
      <c r="K334" s="87"/>
    </row>
    <row r="335" spans="1:11" ht="12.75">
      <c r="A335" s="79"/>
      <c r="B335" s="79"/>
      <c r="C335" s="98" t="s">
        <v>485</v>
      </c>
      <c r="D335" s="79"/>
      <c r="E335" s="84">
        <v>27.93</v>
      </c>
      <c r="F335" s="79"/>
      <c r="G335" s="86"/>
      <c r="H335" s="93"/>
      <c r="I335" s="87"/>
      <c r="J335" s="93"/>
      <c r="K335" s="87"/>
    </row>
    <row r="336" spans="1:11" ht="12.75">
      <c r="A336" s="96">
        <v>2</v>
      </c>
      <c r="B336" s="97" t="s">
        <v>486</v>
      </c>
      <c r="C336" s="42" t="s">
        <v>487</v>
      </c>
      <c r="D336" s="83" t="s">
        <v>145</v>
      </c>
      <c r="E336" s="84">
        <v>0.987884</v>
      </c>
      <c r="F336" s="85">
        <v>0</v>
      </c>
      <c r="G336" s="86">
        <f>E336*F336</f>
        <v>0</v>
      </c>
      <c r="H336" s="93"/>
      <c r="I336" s="87"/>
      <c r="J336" s="94"/>
      <c r="K336" s="87">
        <f>E336*J336</f>
        <v>0</v>
      </c>
    </row>
    <row r="337" spans="1:11" ht="12.75">
      <c r="A337" s="79"/>
      <c r="B337" s="79"/>
      <c r="C337" s="79"/>
      <c r="D337" s="79"/>
      <c r="E337" s="79"/>
      <c r="F337" s="79"/>
      <c r="G337" s="79"/>
      <c r="H337" s="93"/>
      <c r="I337" s="79"/>
      <c r="J337" s="93"/>
      <c r="K337" s="79"/>
    </row>
    <row r="338" spans="1:11" ht="15">
      <c r="A338" s="79"/>
      <c r="B338" s="80" t="s">
        <v>488</v>
      </c>
      <c r="C338" s="80" t="s">
        <v>489</v>
      </c>
      <c r="D338" s="79"/>
      <c r="E338" s="79"/>
      <c r="F338" s="79"/>
      <c r="G338" s="79"/>
      <c r="H338" s="93"/>
      <c r="I338" s="79"/>
      <c r="J338" s="93"/>
      <c r="K338" s="79"/>
    </row>
    <row r="339" spans="1:11" ht="12.75">
      <c r="A339" s="79"/>
      <c r="B339" s="79"/>
      <c r="C339" s="79"/>
      <c r="D339" s="79"/>
      <c r="E339" s="79"/>
      <c r="F339" s="79"/>
      <c r="G339" s="79"/>
      <c r="H339" s="93"/>
      <c r="I339" s="79"/>
      <c r="J339" s="93"/>
      <c r="K339" s="79"/>
    </row>
    <row r="340" spans="1:11" ht="12.75">
      <c r="A340" s="96">
        <v>1</v>
      </c>
      <c r="B340" s="97" t="s">
        <v>490</v>
      </c>
      <c r="C340" s="42" t="s">
        <v>491</v>
      </c>
      <c r="D340" s="83" t="s">
        <v>241</v>
      </c>
      <c r="E340" s="84">
        <v>3</v>
      </c>
      <c r="F340" s="85">
        <v>0</v>
      </c>
      <c r="G340" s="86">
        <f aca="true" t="shared" si="3" ref="G340:G351">E340*F340</f>
        <v>0</v>
      </c>
      <c r="H340" s="93"/>
      <c r="I340" s="87"/>
      <c r="J340" s="94"/>
      <c r="K340" s="87">
        <f>E340*J340</f>
        <v>0</v>
      </c>
    </row>
    <row r="341" spans="1:11" ht="12.75">
      <c r="A341" s="88" t="s">
        <v>230</v>
      </c>
      <c r="B341" s="89" t="s">
        <v>492</v>
      </c>
      <c r="C341" s="42" t="s">
        <v>493</v>
      </c>
      <c r="D341" s="83" t="s">
        <v>241</v>
      </c>
      <c r="E341" s="84">
        <v>3</v>
      </c>
      <c r="F341" s="85">
        <v>0.00023</v>
      </c>
      <c r="G341" s="86">
        <f t="shared" si="3"/>
        <v>0.0006900000000000001</v>
      </c>
      <c r="H341" s="94"/>
      <c r="I341" s="87">
        <f>E341*H341</f>
        <v>0</v>
      </c>
      <c r="J341" s="93"/>
      <c r="K341" s="87"/>
    </row>
    <row r="342" spans="1:11" ht="12.75">
      <c r="A342" s="96">
        <v>2</v>
      </c>
      <c r="B342" s="97" t="s">
        <v>494</v>
      </c>
      <c r="C342" s="42" t="s">
        <v>495</v>
      </c>
      <c r="D342" s="83" t="s">
        <v>241</v>
      </c>
      <c r="E342" s="84">
        <v>5</v>
      </c>
      <c r="F342" s="85">
        <v>0.00159</v>
      </c>
      <c r="G342" s="86">
        <f t="shared" si="3"/>
        <v>0.00795</v>
      </c>
      <c r="H342" s="93"/>
      <c r="I342" s="87"/>
      <c r="J342" s="94"/>
      <c r="K342" s="87">
        <f>E342*J342</f>
        <v>0</v>
      </c>
    </row>
    <row r="343" spans="1:11" ht="12.75">
      <c r="A343" s="96">
        <v>3</v>
      </c>
      <c r="B343" s="97" t="s">
        <v>496</v>
      </c>
      <c r="C343" s="42" t="s">
        <v>497</v>
      </c>
      <c r="D343" s="83" t="s">
        <v>241</v>
      </c>
      <c r="E343" s="84">
        <v>6</v>
      </c>
      <c r="F343" s="85">
        <v>0.00206</v>
      </c>
      <c r="G343" s="86">
        <f t="shared" si="3"/>
        <v>0.012360000000000001</v>
      </c>
      <c r="H343" s="93"/>
      <c r="I343" s="87"/>
      <c r="J343" s="94"/>
      <c r="K343" s="87">
        <f>E343*J343</f>
        <v>0</v>
      </c>
    </row>
    <row r="344" spans="1:11" ht="12.75">
      <c r="A344" s="96">
        <v>4</v>
      </c>
      <c r="B344" s="97" t="s">
        <v>498</v>
      </c>
      <c r="C344" s="42" t="s">
        <v>499</v>
      </c>
      <c r="D344" s="83" t="s">
        <v>241</v>
      </c>
      <c r="E344" s="84">
        <v>3</v>
      </c>
      <c r="F344" s="85">
        <v>0</v>
      </c>
      <c r="G344" s="86">
        <f t="shared" si="3"/>
        <v>0</v>
      </c>
      <c r="H344" s="93"/>
      <c r="I344" s="87"/>
      <c r="J344" s="94"/>
      <c r="K344" s="87">
        <f>E344*J344</f>
        <v>0</v>
      </c>
    </row>
    <row r="345" spans="1:11" ht="12.75">
      <c r="A345" s="88" t="s">
        <v>375</v>
      </c>
      <c r="B345" s="89" t="s">
        <v>500</v>
      </c>
      <c r="C345" s="42" t="s">
        <v>501</v>
      </c>
      <c r="D345" s="83" t="s">
        <v>241</v>
      </c>
      <c r="E345" s="84">
        <v>3</v>
      </c>
      <c r="F345" s="85">
        <v>0.000633</v>
      </c>
      <c r="G345" s="86">
        <f t="shared" si="3"/>
        <v>0.001899</v>
      </c>
      <c r="H345" s="94"/>
      <c r="I345" s="87">
        <f>E345*H345</f>
        <v>0</v>
      </c>
      <c r="J345" s="93"/>
      <c r="K345" s="87"/>
    </row>
    <row r="346" spans="1:11" ht="12.75">
      <c r="A346" s="96">
        <v>5</v>
      </c>
      <c r="B346" s="97" t="s">
        <v>502</v>
      </c>
      <c r="C346" s="42" t="s">
        <v>503</v>
      </c>
      <c r="D346" s="83" t="s">
        <v>241</v>
      </c>
      <c r="E346" s="84">
        <v>3</v>
      </c>
      <c r="F346" s="85">
        <v>0</v>
      </c>
      <c r="G346" s="86">
        <f t="shared" si="3"/>
        <v>0</v>
      </c>
      <c r="H346" s="93"/>
      <c r="I346" s="87"/>
      <c r="J346" s="94"/>
      <c r="K346" s="87">
        <f>E346*J346</f>
        <v>0</v>
      </c>
    </row>
    <row r="347" spans="1:11" ht="12.75">
      <c r="A347" s="96">
        <v>6</v>
      </c>
      <c r="B347" s="97" t="s">
        <v>504</v>
      </c>
      <c r="C347" s="42" t="s">
        <v>505</v>
      </c>
      <c r="D347" s="83" t="s">
        <v>241</v>
      </c>
      <c r="E347" s="84">
        <v>3</v>
      </c>
      <c r="F347" s="85">
        <v>0</v>
      </c>
      <c r="G347" s="86">
        <f t="shared" si="3"/>
        <v>0</v>
      </c>
      <c r="H347" s="93"/>
      <c r="I347" s="87"/>
      <c r="J347" s="94"/>
      <c r="K347" s="87">
        <f>E347*J347</f>
        <v>0</v>
      </c>
    </row>
    <row r="348" spans="1:11" ht="12.75">
      <c r="A348" s="96">
        <v>7</v>
      </c>
      <c r="B348" s="97" t="s">
        <v>506</v>
      </c>
      <c r="C348" s="42" t="s">
        <v>507</v>
      </c>
      <c r="D348" s="83" t="s">
        <v>241</v>
      </c>
      <c r="E348" s="84">
        <v>11</v>
      </c>
      <c r="F348" s="85">
        <v>0</v>
      </c>
      <c r="G348" s="86">
        <f t="shared" si="3"/>
        <v>0</v>
      </c>
      <c r="H348" s="93"/>
      <c r="I348" s="87"/>
      <c r="J348" s="94"/>
      <c r="K348" s="87">
        <f>E348*J348</f>
        <v>0</v>
      </c>
    </row>
    <row r="349" spans="1:11" ht="12.75">
      <c r="A349" s="96">
        <v>8</v>
      </c>
      <c r="B349" s="97" t="s">
        <v>508</v>
      </c>
      <c r="C349" s="42" t="s">
        <v>509</v>
      </c>
      <c r="D349" s="83" t="s">
        <v>155</v>
      </c>
      <c r="E349" s="84">
        <v>1</v>
      </c>
      <c r="F349" s="85">
        <v>10.17483</v>
      </c>
      <c r="G349" s="86">
        <f t="shared" si="3"/>
        <v>10.17483</v>
      </c>
      <c r="H349" s="93"/>
      <c r="I349" s="87"/>
      <c r="J349" s="94"/>
      <c r="K349" s="87">
        <f>E349*J349</f>
        <v>0</v>
      </c>
    </row>
    <row r="350" spans="1:11" ht="12.75">
      <c r="A350" s="88" t="s">
        <v>510</v>
      </c>
      <c r="B350" s="89" t="s">
        <v>511</v>
      </c>
      <c r="C350" s="42" t="s">
        <v>512</v>
      </c>
      <c r="D350" s="83" t="s">
        <v>513</v>
      </c>
      <c r="E350" s="84">
        <v>1</v>
      </c>
      <c r="F350" s="85">
        <v>0.0021</v>
      </c>
      <c r="G350" s="86">
        <f t="shared" si="3"/>
        <v>0.0021</v>
      </c>
      <c r="H350" s="94"/>
      <c r="I350" s="87">
        <f>E350*H350</f>
        <v>0</v>
      </c>
      <c r="J350" s="93"/>
      <c r="K350" s="87"/>
    </row>
    <row r="351" spans="1:11" ht="12.75">
      <c r="A351" s="96">
        <v>9</v>
      </c>
      <c r="B351" s="97" t="s">
        <v>514</v>
      </c>
      <c r="C351" s="42" t="s">
        <v>515</v>
      </c>
      <c r="D351" s="83" t="s">
        <v>155</v>
      </c>
      <c r="E351" s="84">
        <v>2</v>
      </c>
      <c r="F351" s="85">
        <v>0.05656</v>
      </c>
      <c r="G351" s="86">
        <f t="shared" si="3"/>
        <v>0.11312</v>
      </c>
      <c r="H351" s="93"/>
      <c r="I351" s="87"/>
      <c r="J351" s="94"/>
      <c r="K351" s="87">
        <f>E351*J351</f>
        <v>0</v>
      </c>
    </row>
    <row r="352" spans="1:11" ht="12.75">
      <c r="A352" s="79"/>
      <c r="B352" s="79"/>
      <c r="C352" s="79"/>
      <c r="D352" s="79"/>
      <c r="E352" s="79"/>
      <c r="F352" s="79"/>
      <c r="G352" s="79"/>
      <c r="H352" s="93"/>
      <c r="I352" s="79"/>
      <c r="J352" s="93"/>
      <c r="K352" s="79"/>
    </row>
    <row r="353" spans="1:11" ht="15">
      <c r="A353" s="79"/>
      <c r="B353" s="80" t="s">
        <v>516</v>
      </c>
      <c r="C353" s="80" t="s">
        <v>517</v>
      </c>
      <c r="D353" s="79"/>
      <c r="E353" s="79"/>
      <c r="F353" s="79"/>
      <c r="G353" s="79"/>
      <c r="H353" s="93"/>
      <c r="I353" s="79"/>
      <c r="J353" s="93"/>
      <c r="K353" s="79"/>
    </row>
    <row r="354" spans="1:11" ht="12.75">
      <c r="A354" s="79"/>
      <c r="B354" s="79"/>
      <c r="C354" s="79"/>
      <c r="D354" s="79"/>
      <c r="E354" s="79"/>
      <c r="F354" s="79"/>
      <c r="G354" s="79"/>
      <c r="H354" s="93"/>
      <c r="I354" s="79"/>
      <c r="J354" s="93"/>
      <c r="K354" s="79"/>
    </row>
    <row r="355" spans="1:11" ht="12.75">
      <c r="A355" s="96">
        <v>1</v>
      </c>
      <c r="B355" s="97" t="s">
        <v>518</v>
      </c>
      <c r="C355" s="42" t="s">
        <v>519</v>
      </c>
      <c r="D355" s="83" t="s">
        <v>241</v>
      </c>
      <c r="E355" s="84">
        <v>18.6</v>
      </c>
      <c r="F355" s="85">
        <v>0.10108</v>
      </c>
      <c r="G355" s="86">
        <f>E355*F355</f>
        <v>1.8800880000000002</v>
      </c>
      <c r="H355" s="93"/>
      <c r="I355" s="87"/>
      <c r="J355" s="94"/>
      <c r="K355" s="87">
        <f>E355*J355</f>
        <v>0</v>
      </c>
    </row>
    <row r="356" spans="1:11" ht="12.75">
      <c r="A356" s="79"/>
      <c r="B356" s="79"/>
      <c r="C356" s="98" t="s">
        <v>242</v>
      </c>
      <c r="D356" s="79"/>
      <c r="E356" s="84">
        <v>0</v>
      </c>
      <c r="F356" s="79"/>
      <c r="G356" s="86"/>
      <c r="H356" s="93"/>
      <c r="I356" s="87"/>
      <c r="J356" s="93"/>
      <c r="K356" s="87"/>
    </row>
    <row r="357" spans="1:11" ht="12.75">
      <c r="A357" s="79"/>
      <c r="B357" s="79"/>
      <c r="C357" s="98" t="s">
        <v>520</v>
      </c>
      <c r="D357" s="79"/>
      <c r="E357" s="84">
        <v>18.6</v>
      </c>
      <c r="F357" s="79"/>
      <c r="G357" s="86"/>
      <c r="H357" s="93"/>
      <c r="I357" s="87"/>
      <c r="J357" s="93"/>
      <c r="K357" s="87"/>
    </row>
    <row r="358" spans="1:11" ht="12.75">
      <c r="A358" s="88" t="s">
        <v>230</v>
      </c>
      <c r="B358" s="89" t="s">
        <v>521</v>
      </c>
      <c r="C358" s="42" t="s">
        <v>522</v>
      </c>
      <c r="D358" s="83" t="s">
        <v>155</v>
      </c>
      <c r="E358" s="84">
        <v>38</v>
      </c>
      <c r="F358" s="85">
        <v>0.024</v>
      </c>
      <c r="G358" s="86">
        <f>E358*F358</f>
        <v>0.912</v>
      </c>
      <c r="H358" s="94"/>
      <c r="I358" s="87">
        <f>E358*H358</f>
        <v>0</v>
      </c>
      <c r="J358" s="93"/>
      <c r="K358" s="87"/>
    </row>
    <row r="359" spans="1:11" ht="12.75">
      <c r="A359" s="96">
        <v>2</v>
      </c>
      <c r="B359" s="97" t="s">
        <v>523</v>
      </c>
      <c r="C359" s="42" t="s">
        <v>524</v>
      </c>
      <c r="D359" s="83" t="s">
        <v>241</v>
      </c>
      <c r="E359" s="84">
        <v>6.7</v>
      </c>
      <c r="F359" s="85">
        <v>0.19</v>
      </c>
      <c r="G359" s="86">
        <f>E359*F359</f>
        <v>1.2730000000000001</v>
      </c>
      <c r="H359" s="93"/>
      <c r="I359" s="87"/>
      <c r="J359" s="94"/>
      <c r="K359" s="87">
        <f>E359*J359</f>
        <v>0</v>
      </c>
    </row>
    <row r="360" spans="1:11" ht="12.75">
      <c r="A360" s="96">
        <v>3</v>
      </c>
      <c r="B360" s="97" t="s">
        <v>525</v>
      </c>
      <c r="C360" s="42" t="s">
        <v>526</v>
      </c>
      <c r="D360" s="83" t="s">
        <v>117</v>
      </c>
      <c r="E360" s="84">
        <v>78.74</v>
      </c>
      <c r="F360" s="85">
        <v>0</v>
      </c>
      <c r="G360" s="86">
        <f>E360*F360</f>
        <v>0</v>
      </c>
      <c r="H360" s="93"/>
      <c r="I360" s="87"/>
      <c r="J360" s="94"/>
      <c r="K360" s="87">
        <f>E360*J360</f>
        <v>0</v>
      </c>
    </row>
    <row r="361" spans="1:11" ht="12.75">
      <c r="A361" s="79"/>
      <c r="B361" s="79"/>
      <c r="C361" s="98" t="s">
        <v>527</v>
      </c>
      <c r="D361" s="79"/>
      <c r="E361" s="84">
        <v>78.74</v>
      </c>
      <c r="F361" s="79"/>
      <c r="G361" s="86"/>
      <c r="H361" s="93"/>
      <c r="I361" s="87"/>
      <c r="J361" s="93"/>
      <c r="K361" s="87"/>
    </row>
    <row r="362" spans="1:11" ht="12.75">
      <c r="A362" s="96">
        <v>4</v>
      </c>
      <c r="B362" s="97" t="s">
        <v>528</v>
      </c>
      <c r="C362" s="42" t="s">
        <v>529</v>
      </c>
      <c r="D362" s="83" t="s">
        <v>117</v>
      </c>
      <c r="E362" s="84">
        <v>1574.8</v>
      </c>
      <c r="F362" s="85">
        <v>0</v>
      </c>
      <c r="G362" s="86">
        <f>E362*F362</f>
        <v>0</v>
      </c>
      <c r="H362" s="93"/>
      <c r="I362" s="87"/>
      <c r="J362" s="94"/>
      <c r="K362" s="87">
        <f>E362*J362</f>
        <v>0</v>
      </c>
    </row>
    <row r="363" spans="1:11" ht="12.75">
      <c r="A363" s="79"/>
      <c r="B363" s="79"/>
      <c r="C363" s="98" t="s">
        <v>530</v>
      </c>
      <c r="D363" s="79"/>
      <c r="E363" s="84">
        <v>1574.8</v>
      </c>
      <c r="F363" s="79"/>
      <c r="G363" s="86"/>
      <c r="H363" s="93"/>
      <c r="I363" s="87"/>
      <c r="J363" s="93"/>
      <c r="K363" s="87"/>
    </row>
    <row r="364" spans="1:11" ht="12.75">
      <c r="A364" s="96">
        <v>5</v>
      </c>
      <c r="B364" s="97" t="s">
        <v>531</v>
      </c>
      <c r="C364" s="42" t="s">
        <v>532</v>
      </c>
      <c r="D364" s="83" t="s">
        <v>117</v>
      </c>
      <c r="E364" s="84">
        <v>78.74</v>
      </c>
      <c r="F364" s="85">
        <v>0</v>
      </c>
      <c r="G364" s="86">
        <f>E364*F364</f>
        <v>0</v>
      </c>
      <c r="H364" s="93"/>
      <c r="I364" s="87"/>
      <c r="J364" s="94"/>
      <c r="K364" s="87">
        <f>E364*J364</f>
        <v>0</v>
      </c>
    </row>
    <row r="365" spans="1:11" ht="12.75">
      <c r="A365" s="79"/>
      <c r="B365" s="79"/>
      <c r="C365" s="98" t="s">
        <v>533</v>
      </c>
      <c r="D365" s="79"/>
      <c r="E365" s="84">
        <v>78.74</v>
      </c>
      <c r="F365" s="79"/>
      <c r="G365" s="86"/>
      <c r="H365" s="93"/>
      <c r="I365" s="87"/>
      <c r="J365" s="93"/>
      <c r="K365" s="87"/>
    </row>
    <row r="366" spans="1:11" ht="12.75">
      <c r="A366" s="96">
        <v>6</v>
      </c>
      <c r="B366" s="97" t="s">
        <v>534</v>
      </c>
      <c r="C366" s="42" t="s">
        <v>535</v>
      </c>
      <c r="D366" s="83" t="s">
        <v>117</v>
      </c>
      <c r="E366" s="84">
        <v>44.22</v>
      </c>
      <c r="F366" s="85">
        <v>3E-05</v>
      </c>
      <c r="G366" s="86">
        <f>E366*F366</f>
        <v>0.0013266</v>
      </c>
      <c r="H366" s="93"/>
      <c r="I366" s="87"/>
      <c r="J366" s="94"/>
      <c r="K366" s="87">
        <f>E366*J366</f>
        <v>0</v>
      </c>
    </row>
    <row r="367" spans="1:11" ht="12.75">
      <c r="A367" s="79"/>
      <c r="B367" s="79"/>
      <c r="C367" s="98" t="s">
        <v>345</v>
      </c>
      <c r="D367" s="79"/>
      <c r="E367" s="84">
        <v>44.22</v>
      </c>
      <c r="F367" s="79"/>
      <c r="G367" s="86"/>
      <c r="H367" s="93"/>
      <c r="I367" s="87"/>
      <c r="J367" s="93"/>
      <c r="K367" s="87"/>
    </row>
    <row r="368" spans="1:11" ht="12.75">
      <c r="A368" s="79"/>
      <c r="B368" s="79"/>
      <c r="C368" s="79"/>
      <c r="D368" s="79"/>
      <c r="E368" s="79"/>
      <c r="F368" s="79"/>
      <c r="G368" s="79"/>
      <c r="H368" s="93"/>
      <c r="I368" s="79"/>
      <c r="J368" s="93"/>
      <c r="K368" s="79"/>
    </row>
    <row r="369" spans="1:11" ht="15">
      <c r="A369" s="79"/>
      <c r="B369" s="80" t="s">
        <v>536</v>
      </c>
      <c r="C369" s="80" t="s">
        <v>537</v>
      </c>
      <c r="D369" s="79"/>
      <c r="E369" s="79"/>
      <c r="F369" s="79"/>
      <c r="G369" s="79"/>
      <c r="H369" s="93"/>
      <c r="I369" s="79"/>
      <c r="J369" s="93"/>
      <c r="K369" s="79"/>
    </row>
    <row r="370" spans="1:11" ht="12.75">
      <c r="A370" s="79"/>
      <c r="B370" s="79"/>
      <c r="C370" s="79"/>
      <c r="D370" s="79"/>
      <c r="E370" s="79"/>
      <c r="F370" s="79"/>
      <c r="G370" s="79"/>
      <c r="H370" s="93"/>
      <c r="I370" s="79"/>
      <c r="J370" s="93"/>
      <c r="K370" s="79"/>
    </row>
    <row r="371" spans="1:11" ht="12.75">
      <c r="A371" s="96">
        <v>1</v>
      </c>
      <c r="B371" s="97" t="s">
        <v>538</v>
      </c>
      <c r="C371" s="42" t="s">
        <v>539</v>
      </c>
      <c r="D371" s="83" t="s">
        <v>145</v>
      </c>
      <c r="E371" s="84">
        <v>191.723759</v>
      </c>
      <c r="F371" s="85">
        <v>0</v>
      </c>
      <c r="G371" s="86">
        <f>E371*F371</f>
        <v>0</v>
      </c>
      <c r="H371" s="93"/>
      <c r="I371" s="87"/>
      <c r="J371" s="94"/>
      <c r="K371" s="87">
        <f>E371*J371</f>
        <v>0</v>
      </c>
    </row>
    <row r="372" spans="1:11" ht="12.7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</row>
  </sheetData>
  <sheetProtection password="D553" sheet="1"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">
      <selection activeCell="P18" sqref="P18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7" t="s">
        <v>66</v>
      </c>
      <c r="B1" s="208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5.75" customHeigh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5.75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15.75" customHeight="1" thickBo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5.75" customHeight="1">
      <c r="A5" s="33" t="s">
        <v>38</v>
      </c>
      <c r="B5" s="34"/>
      <c r="C5" s="226" t="s">
        <v>545</v>
      </c>
      <c r="D5" s="227"/>
      <c r="E5" s="227"/>
      <c r="F5" s="227"/>
      <c r="G5" s="227"/>
      <c r="H5" s="227"/>
      <c r="I5" s="227"/>
      <c r="J5" s="227"/>
      <c r="K5" s="228"/>
    </row>
    <row r="6" spans="1:11" ht="15.75" customHeight="1">
      <c r="A6" s="29" t="s">
        <v>39</v>
      </c>
      <c r="B6" s="30"/>
      <c r="C6" s="133" t="s">
        <v>542</v>
      </c>
      <c r="D6" s="135"/>
      <c r="E6" s="135"/>
      <c r="F6" s="135"/>
      <c r="G6" s="135"/>
      <c r="H6" s="135"/>
      <c r="I6" s="135"/>
      <c r="J6" s="135"/>
      <c r="K6" s="229"/>
    </row>
    <row r="7" spans="1:11" ht="15.75" customHeight="1">
      <c r="A7" s="221"/>
      <c r="B7" s="222"/>
      <c r="C7" s="222"/>
      <c r="D7" s="222"/>
      <c r="E7" s="222"/>
      <c r="F7" s="222"/>
      <c r="G7" s="222"/>
      <c r="H7" s="141" t="s">
        <v>53</v>
      </c>
      <c r="I7" s="197"/>
      <c r="J7" s="141" t="s">
        <v>54</v>
      </c>
      <c r="K7" s="142"/>
    </row>
    <row r="8" spans="1:11" ht="15.75" customHeight="1">
      <c r="A8" s="29" t="s">
        <v>40</v>
      </c>
      <c r="B8" s="30"/>
      <c r="C8" s="133" t="s">
        <v>543</v>
      </c>
      <c r="D8" s="135"/>
      <c r="E8" s="135"/>
      <c r="F8" s="135"/>
      <c r="G8" s="134"/>
      <c r="H8" s="133" t="s">
        <v>540</v>
      </c>
      <c r="I8" s="134"/>
      <c r="J8" s="131"/>
      <c r="K8" s="132"/>
    </row>
    <row r="9" spans="1:11" ht="15.75" customHeight="1">
      <c r="A9" s="29" t="s">
        <v>41</v>
      </c>
      <c r="B9" s="30"/>
      <c r="C9" s="133" t="s">
        <v>544</v>
      </c>
      <c r="D9" s="135"/>
      <c r="E9" s="135"/>
      <c r="F9" s="135"/>
      <c r="G9" s="134"/>
      <c r="H9" s="133" t="s">
        <v>540</v>
      </c>
      <c r="I9" s="134"/>
      <c r="J9" s="131"/>
      <c r="K9" s="132"/>
    </row>
    <row r="10" spans="1:11" ht="15.75" customHeight="1">
      <c r="A10" s="29" t="s">
        <v>42</v>
      </c>
      <c r="B10" s="30"/>
      <c r="C10" s="133" t="s">
        <v>546</v>
      </c>
      <c r="D10" s="135"/>
      <c r="E10" s="135"/>
      <c r="F10" s="135"/>
      <c r="G10" s="134"/>
      <c r="H10" s="133" t="s">
        <v>540</v>
      </c>
      <c r="I10" s="134"/>
      <c r="J10" s="131"/>
      <c r="K10" s="132"/>
    </row>
    <row r="11" spans="1:11" ht="15.75" customHeight="1">
      <c r="A11" s="29" t="s">
        <v>43</v>
      </c>
      <c r="B11" s="30"/>
      <c r="C11" s="133" t="s">
        <v>546</v>
      </c>
      <c r="D11" s="135"/>
      <c r="E11" s="135"/>
      <c r="F11" s="135"/>
      <c r="G11" s="134"/>
      <c r="H11" s="133" t="s">
        <v>540</v>
      </c>
      <c r="I11" s="134"/>
      <c r="J11" s="131"/>
      <c r="K11" s="132"/>
    </row>
    <row r="12" spans="1:11" ht="15.75" customHeight="1">
      <c r="A12" s="29" t="s">
        <v>44</v>
      </c>
      <c r="B12" s="30"/>
      <c r="C12" s="133" t="s">
        <v>549</v>
      </c>
      <c r="D12" s="135"/>
      <c r="E12" s="135"/>
      <c r="F12" s="135"/>
      <c r="G12" s="134"/>
      <c r="H12" s="133" t="s">
        <v>540</v>
      </c>
      <c r="I12" s="134"/>
      <c r="J12" s="131"/>
      <c r="K12" s="132"/>
    </row>
    <row r="13" spans="1:11" ht="15.75" customHeight="1">
      <c r="A13" s="29" t="s">
        <v>45</v>
      </c>
      <c r="B13" s="30"/>
      <c r="C13" s="133" t="s">
        <v>546</v>
      </c>
      <c r="D13" s="135"/>
      <c r="E13" s="135"/>
      <c r="F13" s="135"/>
      <c r="G13" s="134"/>
      <c r="H13" s="133" t="s">
        <v>540</v>
      </c>
      <c r="I13" s="134"/>
      <c r="J13" s="131"/>
      <c r="K13" s="132"/>
    </row>
    <row r="14" spans="1:11" ht="15.75" customHeight="1">
      <c r="A14" s="29" t="s">
        <v>46</v>
      </c>
      <c r="B14" s="30"/>
      <c r="C14" s="133"/>
      <c r="D14" s="135"/>
      <c r="E14" s="135"/>
      <c r="F14" s="135"/>
      <c r="G14" s="134"/>
      <c r="H14" s="133"/>
      <c r="I14" s="134"/>
      <c r="J14" s="131"/>
      <c r="K14" s="132"/>
    </row>
    <row r="15" spans="1:11" ht="15.75" customHeight="1">
      <c r="A15" s="29" t="s">
        <v>47</v>
      </c>
      <c r="B15" s="30"/>
      <c r="C15" s="133"/>
      <c r="D15" s="134"/>
      <c r="E15" s="17" t="s">
        <v>52</v>
      </c>
      <c r="F15" s="136">
        <v>0</v>
      </c>
      <c r="G15" s="136"/>
      <c r="H15" s="149" t="s">
        <v>81</v>
      </c>
      <c r="I15" s="149"/>
      <c r="J15" s="136">
        <v>0</v>
      </c>
      <c r="K15" s="138"/>
    </row>
    <row r="16" spans="1:11" ht="15.75" customHeight="1">
      <c r="A16" s="29" t="s">
        <v>48</v>
      </c>
      <c r="B16" s="30"/>
      <c r="C16" s="133" t="s">
        <v>541</v>
      </c>
      <c r="D16" s="134"/>
      <c r="E16" s="17" t="s">
        <v>51</v>
      </c>
      <c r="F16" s="137"/>
      <c r="G16" s="137"/>
      <c r="H16" s="139" t="s">
        <v>80</v>
      </c>
      <c r="I16" s="139"/>
      <c r="J16" s="139"/>
      <c r="K16" s="140"/>
    </row>
    <row r="17" spans="1:11" ht="15.75" customHeight="1" thickBot="1">
      <c r="A17" s="31" t="s">
        <v>49</v>
      </c>
      <c r="B17" s="32"/>
      <c r="C17" s="143" t="s">
        <v>540</v>
      </c>
      <c r="D17" s="220"/>
      <c r="E17" s="18" t="s">
        <v>50</v>
      </c>
      <c r="F17" s="143" t="s">
        <v>540</v>
      </c>
      <c r="G17" s="220"/>
      <c r="H17" s="143" t="s">
        <v>546</v>
      </c>
      <c r="I17" s="144"/>
      <c r="J17" s="144"/>
      <c r="K17" s="145"/>
    </row>
    <row r="18" spans="1:11" ht="21" customHeight="1" thickBot="1">
      <c r="A18" s="217" t="s">
        <v>55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9"/>
    </row>
    <row r="19" spans="1:11" ht="21.75" customHeight="1" thickBot="1">
      <c r="A19" s="232" t="s">
        <v>56</v>
      </c>
      <c r="B19" s="233"/>
      <c r="C19" s="233"/>
      <c r="D19" s="233"/>
      <c r="E19" s="234"/>
      <c r="F19" s="8"/>
      <c r="G19" s="235" t="s">
        <v>57</v>
      </c>
      <c r="H19" s="233"/>
      <c r="I19" s="233"/>
      <c r="J19" s="233"/>
      <c r="K19" s="236"/>
    </row>
    <row r="20" spans="1:11" ht="15.75" customHeight="1">
      <c r="A20" s="6">
        <v>1</v>
      </c>
      <c r="B20" s="230" t="s">
        <v>58</v>
      </c>
      <c r="C20" s="231"/>
      <c r="D20" s="35" t="s">
        <v>34</v>
      </c>
      <c r="E20" s="19">
        <v>0</v>
      </c>
      <c r="F20" s="7">
        <v>13</v>
      </c>
      <c r="G20" s="204" t="s">
        <v>547</v>
      </c>
      <c r="H20" s="205"/>
      <c r="I20" s="205"/>
      <c r="J20" s="206"/>
      <c r="K20" s="23">
        <v>0</v>
      </c>
    </row>
    <row r="21" spans="1:11" ht="15.75" customHeight="1">
      <c r="A21" s="3">
        <v>2</v>
      </c>
      <c r="B21" s="200"/>
      <c r="C21" s="201"/>
      <c r="D21" s="17" t="s">
        <v>35</v>
      </c>
      <c r="E21" s="20">
        <v>0</v>
      </c>
      <c r="F21" s="4">
        <v>14</v>
      </c>
      <c r="G21" s="133"/>
      <c r="H21" s="135"/>
      <c r="I21" s="135"/>
      <c r="J21" s="134"/>
      <c r="K21" s="24">
        <v>0</v>
      </c>
    </row>
    <row r="22" spans="1:11" ht="15.75" customHeight="1">
      <c r="A22" s="3">
        <v>3</v>
      </c>
      <c r="B22" s="198" t="s">
        <v>59</v>
      </c>
      <c r="C22" s="199"/>
      <c r="D22" s="17" t="s">
        <v>60</v>
      </c>
      <c r="E22" s="20">
        <v>0</v>
      </c>
      <c r="F22" s="4">
        <v>15</v>
      </c>
      <c r="G22" s="133"/>
      <c r="H22" s="135"/>
      <c r="I22" s="135"/>
      <c r="J22" s="134"/>
      <c r="K22" s="24">
        <v>0</v>
      </c>
    </row>
    <row r="23" spans="1:11" ht="15.75" customHeight="1" thickBot="1">
      <c r="A23" s="3">
        <v>4</v>
      </c>
      <c r="B23" s="200"/>
      <c r="C23" s="201"/>
      <c r="D23" s="17" t="s">
        <v>61</v>
      </c>
      <c r="E23" s="21">
        <v>0</v>
      </c>
      <c r="F23" s="5">
        <v>16</v>
      </c>
      <c r="G23" s="133"/>
      <c r="H23" s="135"/>
      <c r="I23" s="135"/>
      <c r="J23" s="134"/>
      <c r="K23" s="24">
        <v>0</v>
      </c>
    </row>
    <row r="24" spans="1:11" ht="15.75" customHeight="1" thickBot="1">
      <c r="A24" s="3">
        <v>5</v>
      </c>
      <c r="B24" s="196" t="s">
        <v>67</v>
      </c>
      <c r="C24" s="202"/>
      <c r="D24" s="203"/>
      <c r="E24" s="22">
        <f>SUM(E20:E23)</f>
        <v>0</v>
      </c>
      <c r="F24" s="9">
        <v>17</v>
      </c>
      <c r="G24" s="133"/>
      <c r="H24" s="135"/>
      <c r="I24" s="135"/>
      <c r="J24" s="134"/>
      <c r="K24" s="24">
        <v>0</v>
      </c>
    </row>
    <row r="25" spans="1:11" ht="15.75" customHeight="1">
      <c r="A25" s="3">
        <v>6</v>
      </c>
      <c r="B25" s="161" t="s">
        <v>68</v>
      </c>
      <c r="C25" s="162"/>
      <c r="D25" s="163"/>
      <c r="E25" s="19">
        <v>0</v>
      </c>
      <c r="F25" s="5">
        <v>18</v>
      </c>
      <c r="G25" s="133"/>
      <c r="H25" s="135"/>
      <c r="I25" s="135"/>
      <c r="J25" s="134"/>
      <c r="K25" s="24">
        <v>0</v>
      </c>
    </row>
    <row r="26" spans="1:11" ht="15.75" customHeight="1" thickBot="1">
      <c r="A26" s="3">
        <v>7</v>
      </c>
      <c r="B26" s="161" t="s">
        <v>69</v>
      </c>
      <c r="C26" s="162"/>
      <c r="D26" s="163"/>
      <c r="E26" s="21">
        <v>0</v>
      </c>
      <c r="F26" s="5">
        <v>19</v>
      </c>
      <c r="G26" s="133"/>
      <c r="H26" s="135"/>
      <c r="I26" s="135"/>
      <c r="J26" s="134"/>
      <c r="K26" s="24">
        <v>0</v>
      </c>
    </row>
    <row r="27" spans="1:11" ht="15.75" customHeight="1" thickBot="1">
      <c r="A27" s="3">
        <v>8</v>
      </c>
      <c r="B27" s="196" t="s">
        <v>70</v>
      </c>
      <c r="C27" s="202"/>
      <c r="D27" s="203"/>
      <c r="E27" s="22">
        <f>SUM(E24:E26)</f>
        <v>0</v>
      </c>
      <c r="F27" s="9">
        <v>20</v>
      </c>
      <c r="G27" s="133"/>
      <c r="H27" s="135"/>
      <c r="I27" s="135"/>
      <c r="J27" s="134"/>
      <c r="K27" s="24">
        <v>0</v>
      </c>
    </row>
    <row r="28" spans="1:11" ht="15.75" customHeight="1">
      <c r="A28" s="3">
        <v>9</v>
      </c>
      <c r="B28" s="161" t="s">
        <v>71</v>
      </c>
      <c r="C28" s="162"/>
      <c r="D28" s="163"/>
      <c r="E28" s="19">
        <v>0</v>
      </c>
      <c r="F28" s="5">
        <v>21</v>
      </c>
      <c r="G28" s="133"/>
      <c r="H28" s="135"/>
      <c r="I28" s="135"/>
      <c r="J28" s="134"/>
      <c r="K28" s="24">
        <v>0</v>
      </c>
    </row>
    <row r="29" spans="1:11" ht="15.75" customHeight="1">
      <c r="A29" s="3">
        <v>10</v>
      </c>
      <c r="B29" s="161" t="s">
        <v>72</v>
      </c>
      <c r="C29" s="162"/>
      <c r="D29" s="163"/>
      <c r="E29" s="20">
        <v>0</v>
      </c>
      <c r="F29" s="5">
        <v>22</v>
      </c>
      <c r="G29" s="133"/>
      <c r="H29" s="135"/>
      <c r="I29" s="135"/>
      <c r="J29" s="134"/>
      <c r="K29" s="24">
        <v>0</v>
      </c>
    </row>
    <row r="30" spans="1:11" ht="15.75" customHeight="1" thickBot="1">
      <c r="A30" s="3">
        <v>11</v>
      </c>
      <c r="B30" s="161" t="s">
        <v>73</v>
      </c>
      <c r="C30" s="162"/>
      <c r="D30" s="163"/>
      <c r="E30" s="21">
        <v>0</v>
      </c>
      <c r="F30" s="5">
        <v>23</v>
      </c>
      <c r="G30" s="133"/>
      <c r="H30" s="135"/>
      <c r="I30" s="135"/>
      <c r="J30" s="134"/>
      <c r="K30" s="24">
        <v>0</v>
      </c>
    </row>
    <row r="31" spans="1:11" ht="15.75" customHeight="1" thickBot="1">
      <c r="A31" s="12">
        <v>12</v>
      </c>
      <c r="B31" s="196" t="s">
        <v>74</v>
      </c>
      <c r="C31" s="202"/>
      <c r="D31" s="203"/>
      <c r="E31" s="28">
        <f>SUM(E27:E30)</f>
        <v>0</v>
      </c>
      <c r="F31" s="13">
        <v>24</v>
      </c>
      <c r="G31" s="137"/>
      <c r="H31" s="137"/>
      <c r="I31" s="137"/>
      <c r="J31" s="137"/>
      <c r="K31" s="25">
        <v>0</v>
      </c>
    </row>
    <row r="32" spans="1:11" ht="15.75" customHeight="1" thickBot="1">
      <c r="A32" s="14"/>
      <c r="B32" s="223"/>
      <c r="C32" s="224"/>
      <c r="D32" s="225"/>
      <c r="E32" s="16"/>
      <c r="F32" s="15">
        <v>25</v>
      </c>
      <c r="G32" s="159" t="s">
        <v>75</v>
      </c>
      <c r="H32" s="160"/>
      <c r="I32" s="160"/>
      <c r="J32" s="38"/>
      <c r="K32" s="26">
        <f>SUM(K20:K31)</f>
        <v>0</v>
      </c>
    </row>
    <row r="33" spans="1:11" ht="15.75" customHeight="1" thickBot="1">
      <c r="A33" s="190"/>
      <c r="B33" s="191"/>
      <c r="C33" s="191"/>
      <c r="D33" s="191"/>
      <c r="E33" s="191"/>
      <c r="F33" s="150" t="s">
        <v>62</v>
      </c>
      <c r="G33" s="151"/>
      <c r="H33" s="151"/>
      <c r="I33" s="151"/>
      <c r="J33" s="152"/>
      <c r="K33" s="153"/>
    </row>
    <row r="34" spans="1:11" ht="15.75" customHeight="1" thickBot="1">
      <c r="A34" s="190"/>
      <c r="B34" s="191"/>
      <c r="C34" s="191"/>
      <c r="D34" s="191"/>
      <c r="E34" s="191"/>
      <c r="F34" s="10">
        <v>26</v>
      </c>
      <c r="G34" s="195" t="s">
        <v>76</v>
      </c>
      <c r="H34" s="195"/>
      <c r="I34" s="195"/>
      <c r="J34" s="196"/>
      <c r="K34" s="28">
        <f>E31+K32</f>
        <v>0</v>
      </c>
    </row>
    <row r="35" spans="1:11" ht="15.75" customHeight="1">
      <c r="A35" s="190"/>
      <c r="B35" s="191"/>
      <c r="C35" s="191"/>
      <c r="D35" s="191"/>
      <c r="E35" s="191"/>
      <c r="F35" s="10">
        <v>27</v>
      </c>
      <c r="G35" s="139" t="s">
        <v>550</v>
      </c>
      <c r="H35" s="149"/>
      <c r="I35" s="149"/>
      <c r="J35" s="149"/>
      <c r="K35" s="39">
        <v>0</v>
      </c>
    </row>
    <row r="36" spans="1:11" ht="15.75" customHeight="1">
      <c r="A36" s="190"/>
      <c r="B36" s="191"/>
      <c r="C36" s="191"/>
      <c r="D36" s="191"/>
      <c r="E36" s="191"/>
      <c r="F36" s="10">
        <v>28</v>
      </c>
      <c r="G36" s="139" t="s">
        <v>552</v>
      </c>
      <c r="H36" s="149"/>
      <c r="I36" s="149"/>
      <c r="J36" s="149"/>
      <c r="K36" s="40">
        <v>0</v>
      </c>
    </row>
    <row r="37" spans="1:11" ht="15.75" customHeight="1" thickBot="1">
      <c r="A37" s="190"/>
      <c r="B37" s="191"/>
      <c r="C37" s="191"/>
      <c r="D37" s="191"/>
      <c r="E37" s="191"/>
      <c r="F37" s="10">
        <v>29</v>
      </c>
      <c r="G37" s="139" t="s">
        <v>553</v>
      </c>
      <c r="H37" s="149"/>
      <c r="I37" s="149"/>
      <c r="J37" s="149"/>
      <c r="K37" s="40">
        <v>0</v>
      </c>
    </row>
    <row r="38" spans="1:11" ht="15.75" customHeight="1" thickBot="1">
      <c r="A38" s="190"/>
      <c r="B38" s="191"/>
      <c r="C38" s="191"/>
      <c r="D38" s="191"/>
      <c r="E38" s="191"/>
      <c r="F38" s="11">
        <v>30</v>
      </c>
      <c r="G38" s="157" t="s">
        <v>82</v>
      </c>
      <c r="H38" s="157"/>
      <c r="I38" s="157"/>
      <c r="J38" s="158"/>
      <c r="K38" s="28">
        <f>SUM(K34:K37)</f>
        <v>0</v>
      </c>
    </row>
    <row r="39" spans="1:11" ht="15.75" customHeight="1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4"/>
    </row>
    <row r="40" spans="1:11" ht="15.75" customHeight="1">
      <c r="A40" s="36" t="s">
        <v>548</v>
      </c>
      <c r="B40" s="37"/>
      <c r="C40" s="27"/>
      <c r="D40" s="185"/>
      <c r="E40" s="186"/>
      <c r="F40" s="146" t="s">
        <v>77</v>
      </c>
      <c r="G40" s="147"/>
      <c r="H40" s="148"/>
      <c r="I40" s="179">
        <v>1</v>
      </c>
      <c r="J40" s="180"/>
      <c r="K40" s="181"/>
    </row>
    <row r="41" spans="1:11" ht="15.75" customHeight="1">
      <c r="A41" s="164"/>
      <c r="B41" s="165"/>
      <c r="C41" s="166"/>
      <c r="D41" s="187"/>
      <c r="E41" s="188"/>
      <c r="F41" s="146" t="s">
        <v>78</v>
      </c>
      <c r="G41" s="147"/>
      <c r="H41" s="148"/>
      <c r="I41" s="179">
        <v>1</v>
      </c>
      <c r="J41" s="180"/>
      <c r="K41" s="181"/>
    </row>
    <row r="42" spans="1:11" ht="15.75" customHeight="1">
      <c r="A42" s="167"/>
      <c r="B42" s="168"/>
      <c r="C42" s="169"/>
      <c r="D42" s="187"/>
      <c r="E42" s="188"/>
      <c r="F42" s="146" t="s">
        <v>79</v>
      </c>
      <c r="G42" s="147"/>
      <c r="H42" s="148"/>
      <c r="I42" s="154"/>
      <c r="J42" s="155"/>
      <c r="K42" s="156"/>
    </row>
    <row r="43" spans="1:11" ht="15.75" customHeight="1">
      <c r="A43" s="170"/>
      <c r="B43" s="171"/>
      <c r="C43" s="172"/>
      <c r="D43" s="187"/>
      <c r="E43" s="188"/>
      <c r="F43" s="146"/>
      <c r="G43" s="147"/>
      <c r="H43" s="148"/>
      <c r="I43" s="179" t="s">
        <v>540</v>
      </c>
      <c r="J43" s="180"/>
      <c r="K43" s="181"/>
    </row>
    <row r="44" spans="1:11" ht="15.75" customHeight="1" thickBot="1">
      <c r="A44" s="182" t="s">
        <v>63</v>
      </c>
      <c r="B44" s="183"/>
      <c r="C44" s="184"/>
      <c r="D44" s="189" t="s">
        <v>64</v>
      </c>
      <c r="E44" s="184"/>
      <c r="F44" s="173" t="s">
        <v>65</v>
      </c>
      <c r="G44" s="174"/>
      <c r="H44" s="175"/>
      <c r="I44" s="176" t="s">
        <v>551</v>
      </c>
      <c r="J44" s="177"/>
      <c r="K44" s="178"/>
    </row>
  </sheetData>
  <sheetProtection/>
  <mergeCells count="88">
    <mergeCell ref="B30:D30"/>
    <mergeCell ref="B32:D32"/>
    <mergeCell ref="G30:J30"/>
    <mergeCell ref="G31:J31"/>
    <mergeCell ref="B31:D31"/>
    <mergeCell ref="C5:K5"/>
    <mergeCell ref="C6:K6"/>
    <mergeCell ref="B20:C21"/>
    <mergeCell ref="A19:E19"/>
    <mergeCell ref="G19:K19"/>
    <mergeCell ref="A1:K4"/>
    <mergeCell ref="A18:K18"/>
    <mergeCell ref="F17:G17"/>
    <mergeCell ref="C14:G14"/>
    <mergeCell ref="C16:D16"/>
    <mergeCell ref="A7:G7"/>
    <mergeCell ref="C8:G8"/>
    <mergeCell ref="C9:G9"/>
    <mergeCell ref="C17:D17"/>
    <mergeCell ref="H16:I16"/>
    <mergeCell ref="B22:C23"/>
    <mergeCell ref="B24:D24"/>
    <mergeCell ref="B28:D28"/>
    <mergeCell ref="G20:J20"/>
    <mergeCell ref="G21:J21"/>
    <mergeCell ref="G22:J22"/>
    <mergeCell ref="G23:J23"/>
    <mergeCell ref="B25:D25"/>
    <mergeCell ref="B26:D26"/>
    <mergeCell ref="B27:D27"/>
    <mergeCell ref="H7:I7"/>
    <mergeCell ref="H8:I8"/>
    <mergeCell ref="C15:D15"/>
    <mergeCell ref="C13:G13"/>
    <mergeCell ref="C10:G10"/>
    <mergeCell ref="C11:G11"/>
    <mergeCell ref="H15:I15"/>
    <mergeCell ref="H9:I9"/>
    <mergeCell ref="H10:I10"/>
    <mergeCell ref="H12:I12"/>
    <mergeCell ref="A44:C44"/>
    <mergeCell ref="D40:E43"/>
    <mergeCell ref="D44:E44"/>
    <mergeCell ref="A33:E38"/>
    <mergeCell ref="A39:K39"/>
    <mergeCell ref="I40:K40"/>
    <mergeCell ref="G34:J34"/>
    <mergeCell ref="B29:D29"/>
    <mergeCell ref="A41:C41"/>
    <mergeCell ref="A42:C43"/>
    <mergeCell ref="F44:H44"/>
    <mergeCell ref="H11:I11"/>
    <mergeCell ref="I44:K44"/>
    <mergeCell ref="I43:K43"/>
    <mergeCell ref="I41:K41"/>
    <mergeCell ref="G36:J36"/>
    <mergeCell ref="F43:H43"/>
    <mergeCell ref="C12:G12"/>
    <mergeCell ref="F42:H42"/>
    <mergeCell ref="G37:J37"/>
    <mergeCell ref="F33:K33"/>
    <mergeCell ref="I42:K42"/>
    <mergeCell ref="G38:J38"/>
    <mergeCell ref="F40:H40"/>
    <mergeCell ref="F41:H41"/>
    <mergeCell ref="G35:J35"/>
    <mergeCell ref="G32:I32"/>
    <mergeCell ref="G29:J29"/>
    <mergeCell ref="G28:J28"/>
    <mergeCell ref="H17:K17"/>
    <mergeCell ref="G25:J25"/>
    <mergeCell ref="G24:J24"/>
    <mergeCell ref="G26:J26"/>
    <mergeCell ref="J7:K7"/>
    <mergeCell ref="J8:K8"/>
    <mergeCell ref="J9:K9"/>
    <mergeCell ref="J10:K10"/>
    <mergeCell ref="J11:K11"/>
    <mergeCell ref="J12:K12"/>
    <mergeCell ref="J13:K13"/>
    <mergeCell ref="J14:K14"/>
    <mergeCell ref="H13:I13"/>
    <mergeCell ref="H14:I14"/>
    <mergeCell ref="G27:J27"/>
    <mergeCell ref="F15:G15"/>
    <mergeCell ref="F16:G16"/>
    <mergeCell ref="J15:K15"/>
    <mergeCell ref="J16:K16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Špačková Štěpánka</cp:lastModifiedBy>
  <cp:lastPrinted>2016-05-17T12:51:14Z</cp:lastPrinted>
  <dcterms:created xsi:type="dcterms:W3CDTF">2000-09-05T09:25:34Z</dcterms:created>
  <dcterms:modified xsi:type="dcterms:W3CDTF">2018-07-24T08:00:27Z</dcterms:modified>
  <cp:category/>
  <cp:version/>
  <cp:contentType/>
  <cp:contentStatus/>
</cp:coreProperties>
</file>