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codeName="ThisWorkbook" filterPrivacy="1"/>
  <bookViews>
    <workbookView xWindow="1440" yWindow="375" windowWidth="25365" windowHeight="11835" tabRatio="946" activeTab="0"/>
  </bookViews>
  <sheets>
    <sheet name="Rozpočet VIS Děčín" sheetId="9" r:id="rId1"/>
  </sheets>
  <definedNames>
    <definedName name="_xlnm.Print_Area" localSheetId="0">'Rozpočet VIS Děčín'!$A$1:$H$110</definedName>
  </definedNames>
  <calcPr calcId="162913"/>
  <extLst/>
</workbook>
</file>

<file path=xl/sharedStrings.xml><?xml version="1.0" encoding="utf-8"?>
<sst xmlns="http://schemas.openxmlformats.org/spreadsheetml/2006/main" count="161" uniqueCount="73">
  <si>
    <t>Jednotková cena bez DPH</t>
  </si>
  <si>
    <t>Celkem s DPH</t>
  </si>
  <si>
    <t>Ostatní</t>
  </si>
  <si>
    <t xml:space="preserve">Tlakový reproduktor - 15 W 8 Ohm </t>
  </si>
  <si>
    <t>Přijímací anténa všesměrová (v pásmu 80MHz) 1m koax. přívod BNC</t>
  </si>
  <si>
    <t>Cena celkem bez DPH</t>
  </si>
  <si>
    <t>Cena celkem</t>
  </si>
  <si>
    <t>DPH</t>
  </si>
  <si>
    <t>Řídící software</t>
  </si>
  <si>
    <t>Název části systému VIS</t>
  </si>
  <si>
    <t>Anténa všesměrová tyčová v pásmu 80MHz</t>
  </si>
  <si>
    <t>Celkem Řídící pracoviště</t>
  </si>
  <si>
    <t>Oživení bezdrátového hlásiče</t>
  </si>
  <si>
    <t>Oživení řídícího pracoviště</t>
  </si>
  <si>
    <t>Oživení převaděče</t>
  </si>
  <si>
    <t>Montáž a instalační materiál převaděče</t>
  </si>
  <si>
    <t>Revize bezdrátového hlásiče</t>
  </si>
  <si>
    <t>Revize řídícího pracoviště</t>
  </si>
  <si>
    <t>Revize převaděče</t>
  </si>
  <si>
    <t>Montáž  a instalační materiál bezdrátového hlásiče</t>
  </si>
  <si>
    <t>p.č.</t>
  </si>
  <si>
    <t>Ks/Kpl</t>
  </si>
  <si>
    <t>Řídící pracoviště s obousměrným digitálním přenosem</t>
  </si>
  <si>
    <t>Koncové prvky ozvučení</t>
  </si>
  <si>
    <t>Software - odesílání SMS</t>
  </si>
  <si>
    <t>Software - pro zobrazování, analýzu a archivaci naměřených hodnot</t>
  </si>
  <si>
    <t>Přijímací anténa všesměrová (v pásmu 80MHz) 5m koax. přívod BNC</t>
  </si>
  <si>
    <t xml:space="preserve">Přijímací anténa směrová  (v pásmu 80MHz) </t>
  </si>
  <si>
    <t>Výsuvná konstrukce pro připevnění antény převaděče</t>
  </si>
  <si>
    <t>Skříň řídící jednotky vysílacího pracoviště digitálního obousměrného bezdrátového rozhlasu (včetně zálohování 72 hodin, bez přípravy k  napojení na 100V rozvod nebo akustickou jednotku  sirény a  kanálu VIS 80 MHz)</t>
  </si>
  <si>
    <t>Modul telefonního prostupu, GSM brána, měnič pro galvanicky oddělené zálohování GSM brány</t>
  </si>
  <si>
    <t xml:space="preserve">Anténa všesměrová (v pásmu 160MHz) </t>
  </si>
  <si>
    <t>Anténa všesměrová (v pásmu 80MHz)</t>
  </si>
  <si>
    <t>PC (ovládací multimediální PC bez zálohy napájení, dva seriové porty, LAN, včetně samostatné zvukové karty min. parametry jako Sound Blaster Audio PCI 128, nebo Sound Blaster 4.1 Digital a LCD 24"), reproduktory k PC (standard)</t>
  </si>
  <si>
    <t>Kvalitní stolní rozhlasový mikrofon pro připojení k PC</t>
  </si>
  <si>
    <t>Software digitální VIS - vzdálené pracoviště</t>
  </si>
  <si>
    <t xml:space="preserve">Řídící aplikace VIS </t>
  </si>
  <si>
    <t xml:space="preserve">Bezdrátový hlásič  plně digitálního VIS 2x40W digitálně řízený, obousměrný </t>
  </si>
  <si>
    <t>Převaděč 80 MHz duplex digitálního obousměrného bezdrátového rozhlasu s diagnostikou na ovládací pracoviště</t>
  </si>
  <si>
    <t>Modul připojení pracoviště do systému JSVI vč. řadiče kanálu CAS 160 MHz, FM přijímače a antény FM</t>
  </si>
  <si>
    <t>Zaškolení obsluhy, kmenový list JSVI přijímače)</t>
  </si>
  <si>
    <t>Rádiové převaděče</t>
  </si>
  <si>
    <t>Celkem Rádiové převaděče</t>
  </si>
  <si>
    <t>Revize sirény</t>
  </si>
  <si>
    <t>Elektronická siréna 500 W</t>
  </si>
  <si>
    <t>Řídící skříň sirény včetně radiového modulu pro pásmo 80 a 160 MHz a modulu JSVI</t>
  </si>
  <si>
    <t>Anténa JSVI 160MHz</t>
  </si>
  <si>
    <t>Anténa všesměrová tyčová (80) 160MHz</t>
  </si>
  <si>
    <t>Montáž a instalační materiál sirény</t>
  </si>
  <si>
    <t>Oživení sirény</t>
  </si>
  <si>
    <t>Celkem Elektronická siréna 500 W</t>
  </si>
  <si>
    <t>Elektronická siréna 750 W</t>
  </si>
  <si>
    <t>Celkem Elektrocké 750W sirény</t>
  </si>
  <si>
    <t xml:space="preserve">Elektronická siréna 1000 W </t>
  </si>
  <si>
    <t>Celkem Elektronická siréna 1000 W</t>
  </si>
  <si>
    <t xml:space="preserve">Elektronická siréna 1500 W </t>
  </si>
  <si>
    <t>Celkem Elektronická siréna 1500 W</t>
  </si>
  <si>
    <t>Celkem Bezdrátové hlásíče</t>
  </si>
  <si>
    <t xml:space="preserve">Elektronická siréna 250 W </t>
  </si>
  <si>
    <t>Celkem Elektronická siréna 250 W</t>
  </si>
  <si>
    <t>Montáž  a instalační materiál  řídícího pracoviště vč. Optického propoje do MP</t>
  </si>
  <si>
    <t>rozhlasové znělky zbavené poplatků OSA</t>
  </si>
  <si>
    <t>Notebook referenta pro krizové řízení</t>
  </si>
  <si>
    <t>připojení vysílací antény - převěs MÚ-MP</t>
  </si>
  <si>
    <t xml:space="preserve">Integrace stávajících LVS </t>
  </si>
  <si>
    <t>Z důvodu instalace sirén o výkonu 1kW a 1,5kW je nutné počítat s vynaložením vyšších finančních nákladů než určují Náklady obvyklých opatření vydané Státním fondem životního prostředí. Hranice tolerance nákladů (150%)  na pořízení varovného systému - siréna  bude překročena, jelikož se jedná o mnohem výkonnější typy elektronických sirén (1kW a 1,5kW) a není možné ji pořídit v cenovém rozhraní, které stanovují Náklady obvyklých opatření.</t>
  </si>
  <si>
    <t>Dokumentace skutečného provedení , radiový projekt</t>
  </si>
  <si>
    <t>Propojení systému VIS s IS SKALA</t>
  </si>
  <si>
    <t>Celkem Ostatní</t>
  </si>
  <si>
    <t xml:space="preserve">Položkový rozpočet VIS DĚČÍN </t>
  </si>
  <si>
    <t>Anténa všesměrová tyčová 80MHz</t>
  </si>
  <si>
    <t>kpl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</si>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</sst>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&quot; Kč&quot;"/>
    <numFmt numFmtId="165" formatCode="#,##0\ &quot;Kč&quot;"/>
    <numFmt numFmtId="166" formatCode="_-* #,##0\ &quot;Kč&quot;_-;\-* #,##0\ &quot;Kč&quot;_-;_-* &quot;-&quot;??\ &quot;Kč&quot;_-;_-@_-"/>
    <numFmt numFmtId="167" formatCode="#,##0.00\ &quot;Kč&quot;"/>
  </numFmts>
  <fonts count="9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2"/>
      <color indexed="12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16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3" fontId="6" fillId="0" borderId="0" xfId="0" applyNumberFormat="1" applyFont="1"/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/>
    </xf>
    <xf numFmtId="9" fontId="2" fillId="0" borderId="1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top"/>
    </xf>
    <xf numFmtId="3" fontId="0" fillId="0" borderId="2" xfId="0" applyNumberFormat="1" applyFont="1" applyFill="1" applyBorder="1" applyAlignment="1">
      <alignment vertical="top"/>
    </xf>
    <xf numFmtId="3" fontId="3" fillId="3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3" xfId="0" applyNumberFormat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 vertical="top"/>
    </xf>
    <xf numFmtId="3" fontId="0" fillId="0" borderId="3" xfId="0" applyNumberFormat="1" applyFill="1" applyBorder="1" applyAlignment="1">
      <alignment horizontal="center" vertical="top"/>
    </xf>
    <xf numFmtId="3" fontId="0" fillId="4" borderId="3" xfId="0" applyNumberFormat="1" applyFill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 vertical="center" indent="2"/>
    </xf>
    <xf numFmtId="3" fontId="0" fillId="4" borderId="1" xfId="0" applyNumberFormat="1" applyFill="1" applyBorder="1" applyAlignment="1">
      <alignment vertical="center"/>
    </xf>
    <xf numFmtId="9" fontId="2" fillId="5" borderId="1" xfId="0" applyNumberFormat="1" applyFont="1" applyFill="1" applyBorder="1" applyAlignment="1">
      <alignment vertical="center"/>
    </xf>
    <xf numFmtId="9" fontId="2" fillId="5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right" vertical="center"/>
    </xf>
    <xf numFmtId="165" fontId="0" fillId="4" borderId="6" xfId="0" applyNumberFormat="1" applyFont="1" applyFill="1" applyBorder="1" applyAlignment="1">
      <alignment horizontal="right" vertical="center"/>
    </xf>
    <xf numFmtId="3" fontId="0" fillId="0" borderId="8" xfId="0" applyNumberFormat="1" applyFill="1" applyBorder="1" applyAlignment="1">
      <alignment vertical="top"/>
    </xf>
    <xf numFmtId="164" fontId="0" fillId="0" borderId="9" xfId="0" applyNumberFormat="1" applyFont="1" applyFill="1" applyBorder="1" applyAlignment="1">
      <alignment horizontal="right" vertical="center"/>
    </xf>
    <xf numFmtId="1" fontId="0" fillId="0" borderId="9" xfId="0" applyNumberFormat="1" applyFill="1" applyBorder="1" applyAlignment="1">
      <alignment horizontal="right" vertical="top"/>
    </xf>
    <xf numFmtId="3" fontId="0" fillId="0" borderId="2" xfId="0" applyNumberFormat="1" applyFill="1" applyBorder="1" applyAlignment="1">
      <alignment vertical="top" wrapText="1"/>
    </xf>
    <xf numFmtId="3" fontId="0" fillId="0" borderId="2" xfId="0" applyNumberForma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right" vertical="top"/>
    </xf>
    <xf numFmtId="3" fontId="3" fillId="4" borderId="1" xfId="0" applyNumberFormat="1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right" vertical="top"/>
    </xf>
    <xf numFmtId="166" fontId="3" fillId="2" borderId="1" xfId="71" applyNumberFormat="1" applyFon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/>
    </xf>
    <xf numFmtId="165" fontId="0" fillId="4" borderId="1" xfId="0" applyNumberFormat="1" applyFont="1" applyFill="1" applyBorder="1" applyAlignment="1">
      <alignment horizontal="right" vertical="top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horizontal="left" vertical="top" wrapText="1"/>
    </xf>
    <xf numFmtId="3" fontId="0" fillId="0" borderId="0" xfId="0" applyNumberFormat="1" applyFill="1" applyAlignment="1">
      <alignment horizontal="left" vertical="top" wrapText="1"/>
    </xf>
    <xf numFmtId="167" fontId="0" fillId="0" borderId="1" xfId="0" applyNumberFormat="1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/>
    </xf>
    <xf numFmtId="167" fontId="0" fillId="4" borderId="1" xfId="0" applyNumberFormat="1" applyFont="1" applyFill="1" applyBorder="1" applyAlignment="1">
      <alignment vertical="center"/>
    </xf>
    <xf numFmtId="167" fontId="0" fillId="4" borderId="1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vertical="top"/>
    </xf>
    <xf numFmtId="167" fontId="0" fillId="0" borderId="1" xfId="71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horizontal="right" vertical="top"/>
    </xf>
    <xf numFmtId="167" fontId="3" fillId="4" borderId="1" xfId="0" applyNumberFormat="1" applyFont="1" applyFill="1" applyBorder="1" applyAlignment="1">
      <alignment horizontal="right" vertical="top"/>
    </xf>
    <xf numFmtId="167" fontId="3" fillId="2" borderId="1" xfId="71" applyNumberFormat="1" applyFont="1" applyFill="1" applyBorder="1" applyAlignment="1">
      <alignment vertical="top"/>
    </xf>
    <xf numFmtId="167" fontId="0" fillId="4" borderId="1" xfId="0" applyNumberFormat="1" applyFont="1" applyFill="1" applyBorder="1" applyAlignment="1">
      <alignment horizontal="right" vertical="top"/>
    </xf>
    <xf numFmtId="167" fontId="0" fillId="0" borderId="9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>
      <alignment wrapText="1"/>
    </xf>
    <xf numFmtId="3" fontId="0" fillId="0" borderId="0" xfId="0" applyNumberFormat="1" applyFill="1" applyAlignment="1">
      <alignment horizontal="left" vertical="top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/>
    </xf>
    <xf numFmtId="166" fontId="3" fillId="2" borderId="1" xfId="71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 horizontal="right"/>
    </xf>
    <xf numFmtId="9" fontId="2" fillId="5" borderId="1" xfId="0" applyNumberFormat="1" applyFont="1" applyFill="1" applyBorder="1" applyAlignment="1">
      <alignment/>
    </xf>
    <xf numFmtId="9" fontId="2" fillId="5" borderId="1" xfId="0" applyNumberFormat="1" applyFont="1" applyFill="1" applyBorder="1" applyAlignment="1">
      <alignment/>
    </xf>
    <xf numFmtId="9" fontId="2" fillId="0" borderId="1" xfId="0" applyNumberFormat="1" applyFont="1" applyFill="1" applyBorder="1" applyAlignment="1">
      <alignment/>
    </xf>
    <xf numFmtId="1" fontId="3" fillId="4" borderId="1" xfId="0" applyNumberFormat="1" applyFon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3" fontId="2" fillId="4" borderId="6" xfId="0" applyNumberFormat="1" applyFont="1" applyFill="1" applyBorder="1" applyAlignment="1">
      <alignment/>
    </xf>
    <xf numFmtId="9" fontId="2" fillId="5" borderId="1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7" fontId="0" fillId="0" borderId="1" xfId="0" applyNumberFormat="1" applyFill="1" applyBorder="1" applyAlignment="1" applyProtection="1">
      <alignment/>
      <protection hidden="1"/>
    </xf>
    <xf numFmtId="167" fontId="0" fillId="0" borderId="1" xfId="0" applyNumberFormat="1" applyFont="1" applyFill="1" applyBorder="1" applyAlignment="1" applyProtection="1">
      <alignment/>
      <protection hidden="1"/>
    </xf>
    <xf numFmtId="167" fontId="0" fillId="0" borderId="1" xfId="0" applyNumberFormat="1" applyFill="1" applyBorder="1" applyAlignment="1" applyProtection="1">
      <alignment horizontal="right"/>
      <protection hidden="1"/>
    </xf>
    <xf numFmtId="167" fontId="0" fillId="0" borderId="1" xfId="0" applyNumberFormat="1" applyFont="1" applyFill="1" applyBorder="1" applyAlignment="1" applyProtection="1">
      <alignment horizontal="right"/>
      <protection hidden="1"/>
    </xf>
    <xf numFmtId="167" fontId="0" fillId="0" borderId="1" xfId="0" applyNumberFormat="1" applyBorder="1" applyAlignment="1" applyProtection="1">
      <alignment horizontal="right"/>
      <protection hidden="1"/>
    </xf>
    <xf numFmtId="167" fontId="0" fillId="4" borderId="1" xfId="0" applyNumberFormat="1" applyFill="1" applyBorder="1" applyAlignment="1" applyProtection="1">
      <alignment/>
      <protection hidden="1"/>
    </xf>
    <xf numFmtId="167" fontId="0" fillId="2" borderId="1" xfId="0" applyNumberFormat="1" applyFill="1" applyBorder="1" applyAlignment="1" applyProtection="1">
      <alignment/>
      <protection hidden="1"/>
    </xf>
    <xf numFmtId="167" fontId="3" fillId="4" borderId="1" xfId="0" applyNumberFormat="1" applyFont="1" applyFill="1" applyBorder="1" applyAlignment="1" applyProtection="1">
      <alignment horizontal="right"/>
      <protection hidden="1"/>
    </xf>
    <xf numFmtId="167" fontId="3" fillId="5" borderId="1" xfId="0" applyNumberFormat="1" applyFont="1" applyFill="1" applyBorder="1" applyAlignment="1" applyProtection="1">
      <alignment/>
      <protection hidden="1"/>
    </xf>
    <xf numFmtId="167" fontId="0" fillId="4" borderId="1" xfId="0" applyNumberFormat="1" applyFont="1" applyFill="1" applyBorder="1" applyAlignment="1" applyProtection="1">
      <alignment horizontal="right"/>
      <protection hidden="1"/>
    </xf>
    <xf numFmtId="167" fontId="0" fillId="5" borderId="1" xfId="0" applyNumberFormat="1" applyFill="1" applyBorder="1" applyAlignment="1" applyProtection="1">
      <alignment/>
      <protection hidden="1"/>
    </xf>
    <xf numFmtId="167" fontId="3" fillId="3" borderId="1" xfId="0" applyNumberFormat="1" applyFont="1" applyFill="1" applyBorder="1" applyAlignment="1" applyProtection="1">
      <alignment/>
      <protection hidden="1"/>
    </xf>
    <xf numFmtId="167" fontId="0" fillId="0" borderId="1" xfId="71" applyNumberFormat="1" applyFont="1" applyFill="1" applyBorder="1" applyAlignment="1" applyProtection="1">
      <alignment/>
      <protection hidden="1"/>
    </xf>
    <xf numFmtId="167" fontId="3" fillId="0" borderId="1" xfId="71" applyNumberFormat="1" applyFont="1" applyFill="1" applyBorder="1" applyAlignment="1" applyProtection="1">
      <alignment/>
      <protection hidden="1"/>
    </xf>
    <xf numFmtId="167" fontId="3" fillId="2" borderId="1" xfId="71" applyNumberFormat="1" applyFont="1" applyFill="1" applyBorder="1" applyAlignment="1" applyProtection="1">
      <alignment/>
      <protection hidden="1"/>
    </xf>
    <xf numFmtId="167" fontId="0" fillId="0" borderId="9" xfId="0" applyNumberFormat="1" applyFill="1" applyBorder="1" applyAlignment="1" applyProtection="1">
      <alignment horizontal="right"/>
      <protection hidden="1"/>
    </xf>
    <xf numFmtId="167" fontId="3" fillId="4" borderId="6" xfId="0" applyNumberFormat="1" applyFont="1" applyFill="1" applyBorder="1" applyAlignment="1" applyProtection="1">
      <alignment horizontal="right"/>
      <protection hidden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normální 4" xfId="70"/>
    <cellStyle name="Měn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0"/>
  <sheetViews>
    <sheetView tabSelected="1" zoomScaleSheetLayoutView="100" workbookViewId="0" topLeftCell="A1">
      <selection activeCell="B85" sqref="B85"/>
    </sheetView>
  </sheetViews>
  <sheetFormatPr defaultColWidth="8.75390625" defaultRowHeight="12.75"/>
  <cols>
    <col min="1" max="1" width="4.25390625" style="1" bestFit="1" customWidth="1"/>
    <col min="2" max="2" width="57.75390625" style="1" customWidth="1"/>
    <col min="3" max="3" width="17.75390625" style="39" bestFit="1" customWidth="1"/>
    <col min="4" max="4" width="4.00390625" style="1" bestFit="1" customWidth="1"/>
    <col min="5" max="5" width="4.375" style="1" customWidth="1"/>
    <col min="6" max="6" width="17.375" style="3" bestFit="1" customWidth="1"/>
    <col min="7" max="8" width="16.625" style="1" bestFit="1" customWidth="1"/>
    <col min="9" max="9" width="31.25390625" style="1" customWidth="1"/>
    <col min="10" max="10" width="8.75390625" style="1" customWidth="1"/>
    <col min="11" max="11" width="9.125" style="1" bestFit="1" customWidth="1"/>
    <col min="12" max="13" width="8.75390625" style="1" customWidth="1"/>
    <col min="14" max="16384" width="8.75390625" style="1" customWidth="1"/>
  </cols>
  <sheetData>
    <row r="1" spans="1:8" ht="39.75" customHeight="1">
      <c r="A1" s="79" t="s">
        <v>69</v>
      </c>
      <c r="B1" s="80"/>
      <c r="C1" s="80"/>
      <c r="D1" s="80"/>
      <c r="E1" s="80"/>
      <c r="F1" s="80"/>
      <c r="G1" s="80"/>
      <c r="H1" s="80"/>
    </row>
    <row r="2" spans="1:245" ht="12.75" customHeight="1">
      <c r="A2" s="25"/>
      <c r="B2" s="15"/>
      <c r="C2" s="37"/>
      <c r="D2" s="23"/>
      <c r="E2" s="23"/>
      <c r="F2" s="36"/>
      <c r="G2" s="36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s="2" customFormat="1" ht="25.5">
      <c r="A3" s="30" t="s">
        <v>20</v>
      </c>
      <c r="B3" s="16" t="s">
        <v>9</v>
      </c>
      <c r="C3" s="38" t="s">
        <v>0</v>
      </c>
      <c r="D3" s="82" t="s">
        <v>21</v>
      </c>
      <c r="E3" s="83"/>
      <c r="F3" s="7" t="s">
        <v>5</v>
      </c>
      <c r="G3" s="7" t="s">
        <v>7</v>
      </c>
      <c r="H3" s="8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8" ht="15.75">
      <c r="A4" s="26"/>
      <c r="B4" s="31" t="s">
        <v>22</v>
      </c>
      <c r="C4" s="40"/>
      <c r="D4" s="97"/>
      <c r="E4" s="98"/>
      <c r="F4" s="40"/>
      <c r="G4" s="40"/>
      <c r="H4" s="10"/>
    </row>
    <row r="5" spans="1:8" ht="51">
      <c r="A5" s="25">
        <v>1</v>
      </c>
      <c r="B5" s="48" t="s">
        <v>29</v>
      </c>
      <c r="C5" s="66"/>
      <c r="D5" s="13">
        <v>1</v>
      </c>
      <c r="E5" s="13" t="s">
        <v>71</v>
      </c>
      <c r="F5" s="100">
        <f aca="true" t="shared" si="0" ref="F5:F18">C5*D5</f>
        <v>0</v>
      </c>
      <c r="G5" s="100">
        <f>H5-F5</f>
        <v>0</v>
      </c>
      <c r="H5" s="99">
        <f>F5*1.21</f>
        <v>0</v>
      </c>
    </row>
    <row r="6" spans="1:8" ht="25.5">
      <c r="A6" s="25">
        <v>2</v>
      </c>
      <c r="B6" s="48" t="s">
        <v>39</v>
      </c>
      <c r="C6" s="66"/>
      <c r="D6" s="13">
        <v>1</v>
      </c>
      <c r="E6" s="13" t="s">
        <v>72</v>
      </c>
      <c r="F6" s="100">
        <f t="shared" si="0"/>
        <v>0</v>
      </c>
      <c r="G6" s="100">
        <f aca="true" t="shared" si="1" ref="G6:G18">H6-F6</f>
        <v>0</v>
      </c>
      <c r="H6" s="101">
        <f aca="true" t="shared" si="2" ref="H6:H18">F6*1.21</f>
        <v>0</v>
      </c>
    </row>
    <row r="7" spans="1:8" ht="25.5">
      <c r="A7" s="25">
        <v>3</v>
      </c>
      <c r="B7" s="48" t="s">
        <v>30</v>
      </c>
      <c r="C7" s="66"/>
      <c r="D7" s="13">
        <v>1</v>
      </c>
      <c r="E7" s="13" t="s">
        <v>72</v>
      </c>
      <c r="F7" s="100">
        <f t="shared" si="0"/>
        <v>0</v>
      </c>
      <c r="G7" s="100">
        <f t="shared" si="1"/>
        <v>0</v>
      </c>
      <c r="H7" s="101">
        <f t="shared" si="2"/>
        <v>0</v>
      </c>
    </row>
    <row r="8" spans="1:8" ht="12.75">
      <c r="A8" s="25">
        <v>4</v>
      </c>
      <c r="B8" s="18" t="s">
        <v>31</v>
      </c>
      <c r="C8" s="66"/>
      <c r="D8" s="13">
        <v>1</v>
      </c>
      <c r="E8" s="13" t="s">
        <v>72</v>
      </c>
      <c r="F8" s="100">
        <f t="shared" si="0"/>
        <v>0</v>
      </c>
      <c r="G8" s="100">
        <f t="shared" si="1"/>
        <v>0</v>
      </c>
      <c r="H8" s="99">
        <f t="shared" si="2"/>
        <v>0</v>
      </c>
    </row>
    <row r="9" spans="1:8" ht="13.5" customHeight="1">
      <c r="A9" s="25">
        <v>5</v>
      </c>
      <c r="B9" s="18" t="s">
        <v>32</v>
      </c>
      <c r="C9" s="66"/>
      <c r="D9" s="13">
        <v>1</v>
      </c>
      <c r="E9" s="13" t="s">
        <v>72</v>
      </c>
      <c r="F9" s="100">
        <f t="shared" si="0"/>
        <v>0</v>
      </c>
      <c r="G9" s="100">
        <f t="shared" si="1"/>
        <v>0</v>
      </c>
      <c r="H9" s="99">
        <f t="shared" si="2"/>
        <v>0</v>
      </c>
    </row>
    <row r="10" spans="1:8" ht="13.5" customHeight="1">
      <c r="A10" s="25">
        <v>6</v>
      </c>
      <c r="B10" s="18" t="s">
        <v>63</v>
      </c>
      <c r="C10" s="66"/>
      <c r="D10" s="13">
        <v>1</v>
      </c>
      <c r="E10" s="13" t="s">
        <v>71</v>
      </c>
      <c r="F10" s="100">
        <f t="shared" si="0"/>
        <v>0</v>
      </c>
      <c r="G10" s="100">
        <f aca="true" t="shared" si="3" ref="G10">H10-F10</f>
        <v>0</v>
      </c>
      <c r="H10" s="99">
        <f aca="true" t="shared" si="4" ref="H10">F10*1.21</f>
        <v>0</v>
      </c>
    </row>
    <row r="11" spans="1:8" ht="13.5" customHeight="1">
      <c r="A11" s="25">
        <v>7</v>
      </c>
      <c r="B11" s="18" t="s">
        <v>34</v>
      </c>
      <c r="C11" s="66"/>
      <c r="D11" s="84">
        <v>2</v>
      </c>
      <c r="E11" s="13" t="s">
        <v>72</v>
      </c>
      <c r="F11" s="100">
        <f t="shared" si="0"/>
        <v>0</v>
      </c>
      <c r="G11" s="100">
        <f t="shared" si="1"/>
        <v>0</v>
      </c>
      <c r="H11" s="99">
        <f t="shared" si="2"/>
        <v>0</v>
      </c>
    </row>
    <row r="12" spans="1:245" ht="51">
      <c r="A12" s="25">
        <v>8</v>
      </c>
      <c r="B12" s="48" t="s">
        <v>33</v>
      </c>
      <c r="C12" s="66"/>
      <c r="D12" s="84">
        <v>1</v>
      </c>
      <c r="E12" s="13" t="s">
        <v>72</v>
      </c>
      <c r="F12" s="100">
        <f t="shared" si="0"/>
        <v>0</v>
      </c>
      <c r="G12" s="100">
        <f t="shared" si="1"/>
        <v>0</v>
      </c>
      <c r="H12" s="99">
        <f t="shared" si="2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</row>
    <row r="13" spans="1:8" s="5" customFormat="1" ht="12.75">
      <c r="A13" s="25">
        <v>9</v>
      </c>
      <c r="B13" s="48" t="s">
        <v>62</v>
      </c>
      <c r="C13" s="66"/>
      <c r="D13" s="84">
        <v>1</v>
      </c>
      <c r="E13" s="13" t="s">
        <v>72</v>
      </c>
      <c r="F13" s="100">
        <f t="shared" si="0"/>
        <v>0</v>
      </c>
      <c r="G13" s="100">
        <f aca="true" t="shared" si="5" ref="G13">H13-F13</f>
        <v>0</v>
      </c>
      <c r="H13" s="99">
        <f aca="true" t="shared" si="6" ref="H13">F13*1.21</f>
        <v>0</v>
      </c>
    </row>
    <row r="14" spans="1:8" s="5" customFormat="1" ht="12.75">
      <c r="A14" s="25">
        <v>10</v>
      </c>
      <c r="B14" s="48" t="s">
        <v>40</v>
      </c>
      <c r="C14" s="66"/>
      <c r="D14" s="84">
        <v>1</v>
      </c>
      <c r="E14" s="13" t="s">
        <v>71</v>
      </c>
      <c r="F14" s="100">
        <f t="shared" si="0"/>
        <v>0</v>
      </c>
      <c r="G14" s="100">
        <f t="shared" si="1"/>
        <v>0</v>
      </c>
      <c r="H14" s="99">
        <f t="shared" si="2"/>
        <v>0</v>
      </c>
    </row>
    <row r="15" spans="1:8" s="5" customFormat="1" ht="25.5">
      <c r="A15" s="25">
        <v>11</v>
      </c>
      <c r="B15" s="48" t="s">
        <v>60</v>
      </c>
      <c r="C15" s="66"/>
      <c r="D15" s="84">
        <v>1</v>
      </c>
      <c r="E15" s="13" t="s">
        <v>71</v>
      </c>
      <c r="F15" s="100">
        <f t="shared" si="0"/>
        <v>0</v>
      </c>
      <c r="G15" s="100">
        <f t="shared" si="1"/>
        <v>0</v>
      </c>
      <c r="H15" s="99">
        <f t="shared" si="2"/>
        <v>0</v>
      </c>
    </row>
    <row r="16" spans="1:8" s="5" customFormat="1" ht="12.75">
      <c r="A16" s="25">
        <v>12</v>
      </c>
      <c r="B16" s="18" t="s">
        <v>13</v>
      </c>
      <c r="C16" s="66"/>
      <c r="D16" s="84">
        <v>1</v>
      </c>
      <c r="E16" s="13" t="s">
        <v>71</v>
      </c>
      <c r="F16" s="100">
        <f t="shared" si="0"/>
        <v>0</v>
      </c>
      <c r="G16" s="100">
        <f t="shared" si="1"/>
        <v>0</v>
      </c>
      <c r="H16" s="99">
        <f t="shared" si="2"/>
        <v>0</v>
      </c>
    </row>
    <row r="17" spans="1:8" s="5" customFormat="1" ht="15" customHeight="1">
      <c r="A17" s="25">
        <v>13</v>
      </c>
      <c r="B17" s="18" t="s">
        <v>17</v>
      </c>
      <c r="C17" s="66"/>
      <c r="D17" s="84">
        <v>1</v>
      </c>
      <c r="E17" s="13" t="s">
        <v>71</v>
      </c>
      <c r="F17" s="100">
        <f t="shared" si="0"/>
        <v>0</v>
      </c>
      <c r="G17" s="100">
        <f t="shared" si="1"/>
        <v>0</v>
      </c>
      <c r="H17" s="99">
        <f t="shared" si="2"/>
        <v>0</v>
      </c>
    </row>
    <row r="18" spans="1:8" s="5" customFormat="1" ht="15" customHeight="1">
      <c r="A18" s="25">
        <v>14</v>
      </c>
      <c r="B18" s="18" t="s">
        <v>66</v>
      </c>
      <c r="C18" s="66"/>
      <c r="D18" s="84">
        <v>1</v>
      </c>
      <c r="E18" s="13" t="s">
        <v>71</v>
      </c>
      <c r="F18" s="100">
        <f t="shared" si="0"/>
        <v>0</v>
      </c>
      <c r="G18" s="100">
        <f t="shared" si="1"/>
        <v>0</v>
      </c>
      <c r="H18" s="99">
        <f t="shared" si="2"/>
        <v>0</v>
      </c>
    </row>
    <row r="19" spans="1:8" s="5" customFormat="1" ht="15" customHeight="1">
      <c r="A19" s="25"/>
      <c r="B19" s="18"/>
      <c r="C19" s="67"/>
      <c r="D19" s="84"/>
      <c r="E19" s="12"/>
      <c r="F19" s="102"/>
      <c r="G19" s="102"/>
      <c r="H19" s="103"/>
    </row>
    <row r="20" spans="1:8" s="5" customFormat="1" ht="15" customHeight="1">
      <c r="A20" s="26"/>
      <c r="B20" s="20" t="s">
        <v>8</v>
      </c>
      <c r="C20" s="69"/>
      <c r="D20" s="91"/>
      <c r="E20" s="41"/>
      <c r="F20" s="104"/>
      <c r="G20" s="104"/>
      <c r="H20" s="105"/>
    </row>
    <row r="21" spans="1:8" s="5" customFormat="1" ht="15" customHeight="1">
      <c r="A21" s="27">
        <v>15</v>
      </c>
      <c r="B21" s="18" t="s">
        <v>36</v>
      </c>
      <c r="C21" s="67"/>
      <c r="D21" s="84">
        <v>1</v>
      </c>
      <c r="E21" s="13" t="s">
        <v>72</v>
      </c>
      <c r="F21" s="101">
        <f aca="true" t="shared" si="7" ref="F21:F26">C21*D21</f>
        <v>0</v>
      </c>
      <c r="G21" s="100">
        <f aca="true" t="shared" si="8" ref="G21:G28">H21-F21</f>
        <v>0</v>
      </c>
      <c r="H21" s="103">
        <f>F21*1.21</f>
        <v>0</v>
      </c>
    </row>
    <row r="22" spans="1:8" s="5" customFormat="1" ht="15" customHeight="1">
      <c r="A22" s="27">
        <v>16</v>
      </c>
      <c r="B22" s="18" t="s">
        <v>35</v>
      </c>
      <c r="C22" s="67"/>
      <c r="D22" s="84">
        <v>1</v>
      </c>
      <c r="E22" s="13" t="s">
        <v>72</v>
      </c>
      <c r="F22" s="101">
        <f t="shared" si="7"/>
        <v>0</v>
      </c>
      <c r="G22" s="100">
        <f t="shared" si="8"/>
        <v>0</v>
      </c>
      <c r="H22" s="103">
        <f aca="true" t="shared" si="9" ref="H22:H25">F22*1.21</f>
        <v>0</v>
      </c>
    </row>
    <row r="23" spans="1:8" s="5" customFormat="1" ht="15" customHeight="1">
      <c r="A23" s="27">
        <v>17</v>
      </c>
      <c r="B23" s="18" t="s">
        <v>24</v>
      </c>
      <c r="C23" s="67"/>
      <c r="D23" s="84">
        <v>1</v>
      </c>
      <c r="E23" s="13" t="s">
        <v>72</v>
      </c>
      <c r="F23" s="101">
        <f t="shared" si="7"/>
        <v>0</v>
      </c>
      <c r="G23" s="100">
        <f t="shared" si="8"/>
        <v>0</v>
      </c>
      <c r="H23" s="103">
        <f t="shared" si="9"/>
        <v>0</v>
      </c>
    </row>
    <row r="24" spans="1:8" s="5" customFormat="1" ht="15" customHeight="1">
      <c r="A24" s="27">
        <v>18</v>
      </c>
      <c r="B24" s="18" t="s">
        <v>61</v>
      </c>
      <c r="C24" s="67"/>
      <c r="D24" s="84">
        <v>1</v>
      </c>
      <c r="E24" s="13" t="s">
        <v>71</v>
      </c>
      <c r="F24" s="101">
        <f t="shared" si="7"/>
        <v>0</v>
      </c>
      <c r="G24" s="100">
        <f t="shared" si="8"/>
        <v>0</v>
      </c>
      <c r="H24" s="103">
        <f t="shared" si="9"/>
        <v>0</v>
      </c>
    </row>
    <row r="25" spans="1:8" s="5" customFormat="1" ht="15" customHeight="1">
      <c r="A25" s="27">
        <v>19</v>
      </c>
      <c r="B25" s="18" t="s">
        <v>25</v>
      </c>
      <c r="C25" s="67"/>
      <c r="D25" s="84">
        <v>1</v>
      </c>
      <c r="E25" s="13" t="s">
        <v>72</v>
      </c>
      <c r="F25" s="101">
        <f t="shared" si="7"/>
        <v>0</v>
      </c>
      <c r="G25" s="100">
        <f t="shared" si="8"/>
        <v>0</v>
      </c>
      <c r="H25" s="103">
        <f t="shared" si="9"/>
        <v>0</v>
      </c>
    </row>
    <row r="26" spans="1:8" s="5" customFormat="1" ht="15" customHeight="1">
      <c r="A26" s="27">
        <v>20</v>
      </c>
      <c r="B26" s="18" t="s">
        <v>64</v>
      </c>
      <c r="C26" s="67"/>
      <c r="D26" s="84">
        <v>1</v>
      </c>
      <c r="E26" s="13" t="s">
        <v>71</v>
      </c>
      <c r="F26" s="101">
        <f t="shared" si="7"/>
        <v>0</v>
      </c>
      <c r="G26" s="100">
        <f aca="true" t="shared" si="10" ref="G26">H26-F26</f>
        <v>0</v>
      </c>
      <c r="H26" s="103">
        <f aca="true" t="shared" si="11" ref="H26">F26*1.21</f>
        <v>0</v>
      </c>
    </row>
    <row r="27" spans="1:8" s="5" customFormat="1" ht="15" customHeight="1">
      <c r="A27" s="27"/>
      <c r="B27" s="18"/>
      <c r="C27" s="67"/>
      <c r="D27" s="84"/>
      <c r="E27" s="12"/>
      <c r="F27" s="101"/>
      <c r="G27" s="101"/>
      <c r="H27" s="103"/>
    </row>
    <row r="28" spans="1:8" s="5" customFormat="1" ht="15" customHeight="1">
      <c r="A28" s="26"/>
      <c r="B28" s="17" t="s">
        <v>11</v>
      </c>
      <c r="C28" s="70"/>
      <c r="D28" s="92"/>
      <c r="E28" s="42"/>
      <c r="F28" s="106">
        <f>SUM(F5:F27)</f>
        <v>0</v>
      </c>
      <c r="G28" s="106">
        <f t="shared" si="8"/>
        <v>0</v>
      </c>
      <c r="H28" s="107">
        <f>F28*1.21</f>
        <v>0</v>
      </c>
    </row>
    <row r="29" spans="1:8" s="5" customFormat="1" ht="15" customHeight="1">
      <c r="A29" s="27"/>
      <c r="B29" s="21"/>
      <c r="C29" s="71"/>
      <c r="D29" s="93"/>
      <c r="E29" s="14"/>
      <c r="F29" s="102"/>
      <c r="G29" s="102"/>
      <c r="H29" s="99"/>
    </row>
    <row r="30" spans="1:245" s="5" customFormat="1" ht="15" customHeight="1">
      <c r="A30" s="29"/>
      <c r="B30" s="17" t="s">
        <v>41</v>
      </c>
      <c r="C30" s="70"/>
      <c r="D30" s="91"/>
      <c r="E30" s="41"/>
      <c r="F30" s="108"/>
      <c r="G30" s="108"/>
      <c r="H30" s="10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</row>
    <row r="31" spans="1:8" s="6" customFormat="1" ht="25.5">
      <c r="A31" s="28">
        <v>21</v>
      </c>
      <c r="B31" s="48" t="s">
        <v>38</v>
      </c>
      <c r="C31" s="67"/>
      <c r="D31" s="84">
        <v>2</v>
      </c>
      <c r="E31" s="13" t="s">
        <v>72</v>
      </c>
      <c r="F31" s="101">
        <f aca="true" t="shared" si="12" ref="F31:F36">C31*D31</f>
        <v>0</v>
      </c>
      <c r="G31" s="100">
        <f aca="true" t="shared" si="13" ref="G31:G36">H31-F31</f>
        <v>0</v>
      </c>
      <c r="H31" s="103">
        <f>F31*1.21</f>
        <v>0</v>
      </c>
    </row>
    <row r="32" spans="1:8" s="6" customFormat="1" ht="12.75">
      <c r="A32" s="28">
        <v>22</v>
      </c>
      <c r="B32" s="19" t="s">
        <v>10</v>
      </c>
      <c r="C32" s="71"/>
      <c r="D32" s="13">
        <v>2</v>
      </c>
      <c r="E32" s="13" t="s">
        <v>72</v>
      </c>
      <c r="F32" s="101">
        <f t="shared" si="12"/>
        <v>0</v>
      </c>
      <c r="G32" s="100">
        <f t="shared" si="13"/>
        <v>0</v>
      </c>
      <c r="H32" s="103">
        <f aca="true" t="shared" si="14" ref="H32:H36">F32*1.21</f>
        <v>0</v>
      </c>
    </row>
    <row r="33" spans="1:8" s="6" customFormat="1" ht="13.5" customHeight="1">
      <c r="A33" s="28">
        <v>23</v>
      </c>
      <c r="B33" s="18" t="s">
        <v>28</v>
      </c>
      <c r="C33" s="71"/>
      <c r="D33" s="13">
        <v>2</v>
      </c>
      <c r="E33" s="13" t="s">
        <v>72</v>
      </c>
      <c r="F33" s="101">
        <f t="shared" si="12"/>
        <v>0</v>
      </c>
      <c r="G33" s="100">
        <f t="shared" si="13"/>
        <v>0</v>
      </c>
      <c r="H33" s="103">
        <f t="shared" si="14"/>
        <v>0</v>
      </c>
    </row>
    <row r="34" spans="1:8" s="6" customFormat="1" ht="13.5" customHeight="1">
      <c r="A34" s="28">
        <v>24</v>
      </c>
      <c r="B34" s="48" t="s">
        <v>15</v>
      </c>
      <c r="C34" s="71"/>
      <c r="D34" s="84">
        <v>2</v>
      </c>
      <c r="E34" s="13" t="s">
        <v>71</v>
      </c>
      <c r="F34" s="101">
        <f t="shared" si="12"/>
        <v>0</v>
      </c>
      <c r="G34" s="100">
        <f t="shared" si="13"/>
        <v>0</v>
      </c>
      <c r="H34" s="103">
        <f t="shared" si="14"/>
        <v>0</v>
      </c>
    </row>
    <row r="35" spans="1:8" s="6" customFormat="1" ht="12.75">
      <c r="A35" s="28">
        <v>25</v>
      </c>
      <c r="B35" s="18" t="s">
        <v>14</v>
      </c>
      <c r="C35" s="71"/>
      <c r="D35" s="84">
        <v>2</v>
      </c>
      <c r="E35" s="13" t="s">
        <v>71</v>
      </c>
      <c r="F35" s="101">
        <f t="shared" si="12"/>
        <v>0</v>
      </c>
      <c r="G35" s="100">
        <f t="shared" si="13"/>
        <v>0</v>
      </c>
      <c r="H35" s="103">
        <f t="shared" si="14"/>
        <v>0</v>
      </c>
    </row>
    <row r="36" spans="1:8" s="6" customFormat="1" ht="12.75">
      <c r="A36" s="28">
        <v>26</v>
      </c>
      <c r="B36" s="18" t="s">
        <v>18</v>
      </c>
      <c r="C36" s="71"/>
      <c r="D36" s="84">
        <v>2</v>
      </c>
      <c r="E36" s="13" t="s">
        <v>71</v>
      </c>
      <c r="F36" s="101">
        <f t="shared" si="12"/>
        <v>0</v>
      </c>
      <c r="G36" s="100">
        <f t="shared" si="13"/>
        <v>0</v>
      </c>
      <c r="H36" s="103">
        <f t="shared" si="14"/>
        <v>0</v>
      </c>
    </row>
    <row r="37" spans="1:8" s="6" customFormat="1" ht="12.75">
      <c r="A37" s="28"/>
      <c r="B37" s="18"/>
      <c r="C37" s="67"/>
      <c r="D37" s="84"/>
      <c r="E37" s="12"/>
      <c r="F37" s="101"/>
      <c r="G37" s="101"/>
      <c r="H37" s="103"/>
    </row>
    <row r="38" spans="1:8" s="6" customFormat="1" ht="15.75">
      <c r="A38" s="29"/>
      <c r="B38" s="17" t="s">
        <v>42</v>
      </c>
      <c r="C38" s="70"/>
      <c r="D38" s="91"/>
      <c r="E38" s="41"/>
      <c r="F38" s="106">
        <f>SUM(F31:F36)</f>
        <v>0</v>
      </c>
      <c r="G38" s="106">
        <f>H38-F38</f>
        <v>0</v>
      </c>
      <c r="H38" s="107">
        <f>SUM(H31:H36)</f>
        <v>0</v>
      </c>
    </row>
    <row r="39" spans="1:8" s="6" customFormat="1" ht="15.75">
      <c r="A39" s="27"/>
      <c r="B39" s="21"/>
      <c r="C39" s="71"/>
      <c r="D39" s="93"/>
      <c r="E39" s="14"/>
      <c r="F39" s="102"/>
      <c r="G39" s="102"/>
      <c r="H39" s="99"/>
    </row>
    <row r="40" spans="1:8" s="6" customFormat="1" ht="12.75">
      <c r="A40" s="26"/>
      <c r="B40" s="22" t="s">
        <v>23</v>
      </c>
      <c r="C40" s="70"/>
      <c r="D40" s="94"/>
      <c r="E40" s="43"/>
      <c r="F40" s="108"/>
      <c r="G40" s="108"/>
      <c r="H40" s="106"/>
    </row>
    <row r="41" spans="1:245" s="5" customFormat="1" ht="25.5">
      <c r="A41" s="62">
        <f>A36+1</f>
        <v>27</v>
      </c>
      <c r="B41" s="49" t="s">
        <v>37</v>
      </c>
      <c r="C41" s="71"/>
      <c r="D41" s="84">
        <v>58</v>
      </c>
      <c r="E41" s="13" t="s">
        <v>72</v>
      </c>
      <c r="F41" s="101">
        <f aca="true" t="shared" si="15" ref="F41:F48">C41*D41</f>
        <v>0</v>
      </c>
      <c r="G41" s="100">
        <f aca="true" t="shared" si="16" ref="G41:G48">H41-F41</f>
        <v>0</v>
      </c>
      <c r="H41" s="101">
        <f aca="true" t="shared" si="17" ref="H41:H48">F41*1.21</f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</row>
    <row r="42" spans="1:245" s="5" customFormat="1" ht="12.75">
      <c r="A42" s="62">
        <f>A41+1</f>
        <v>28</v>
      </c>
      <c r="B42" s="24" t="s">
        <v>3</v>
      </c>
      <c r="C42" s="71"/>
      <c r="D42" s="84">
        <v>207</v>
      </c>
      <c r="E42" s="13" t="s">
        <v>72</v>
      </c>
      <c r="F42" s="101">
        <f t="shared" si="15"/>
        <v>0</v>
      </c>
      <c r="G42" s="100">
        <f t="shared" si="16"/>
        <v>0</v>
      </c>
      <c r="H42" s="101">
        <f t="shared" si="17"/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</row>
    <row r="43" spans="1:8" s="6" customFormat="1" ht="12.75">
      <c r="A43" s="62">
        <f aca="true" t="shared" si="18" ref="A43:A48">A42+1</f>
        <v>29</v>
      </c>
      <c r="B43" s="23" t="s">
        <v>4</v>
      </c>
      <c r="C43" s="71"/>
      <c r="D43" s="84">
        <v>30</v>
      </c>
      <c r="E43" s="13" t="s">
        <v>72</v>
      </c>
      <c r="F43" s="101">
        <f t="shared" si="15"/>
        <v>0</v>
      </c>
      <c r="G43" s="100">
        <f t="shared" si="16"/>
        <v>0</v>
      </c>
      <c r="H43" s="101">
        <f t="shared" si="17"/>
        <v>0</v>
      </c>
    </row>
    <row r="44" spans="1:8" s="6" customFormat="1" ht="12.75">
      <c r="A44" s="62">
        <f t="shared" si="18"/>
        <v>30</v>
      </c>
      <c r="B44" s="23" t="s">
        <v>26</v>
      </c>
      <c r="C44" s="71"/>
      <c r="D44" s="84">
        <v>25</v>
      </c>
      <c r="E44" s="13" t="s">
        <v>72</v>
      </c>
      <c r="F44" s="101">
        <f t="shared" si="15"/>
        <v>0</v>
      </c>
      <c r="G44" s="100">
        <f t="shared" si="16"/>
        <v>0</v>
      </c>
      <c r="H44" s="101">
        <f t="shared" si="17"/>
        <v>0</v>
      </c>
    </row>
    <row r="45" spans="1:8" s="6" customFormat="1" ht="12.75">
      <c r="A45" s="62">
        <f t="shared" si="18"/>
        <v>31</v>
      </c>
      <c r="B45" s="23" t="s">
        <v>27</v>
      </c>
      <c r="C45" s="71"/>
      <c r="D45" s="84">
        <v>3</v>
      </c>
      <c r="E45" s="13" t="s">
        <v>72</v>
      </c>
      <c r="F45" s="101">
        <f t="shared" si="15"/>
        <v>0</v>
      </c>
      <c r="G45" s="100">
        <f t="shared" si="16"/>
        <v>0</v>
      </c>
      <c r="H45" s="101">
        <f t="shared" si="17"/>
        <v>0</v>
      </c>
    </row>
    <row r="46" spans="1:8" s="6" customFormat="1" ht="12.75">
      <c r="A46" s="62">
        <f t="shared" si="18"/>
        <v>32</v>
      </c>
      <c r="B46" s="23" t="s">
        <v>12</v>
      </c>
      <c r="C46" s="71"/>
      <c r="D46" s="84">
        <v>58</v>
      </c>
      <c r="E46" s="13" t="s">
        <v>71</v>
      </c>
      <c r="F46" s="101">
        <f t="shared" si="15"/>
        <v>0</v>
      </c>
      <c r="G46" s="100">
        <f t="shared" si="16"/>
        <v>0</v>
      </c>
      <c r="H46" s="101">
        <f t="shared" si="17"/>
        <v>0</v>
      </c>
    </row>
    <row r="47" spans="1:8" s="6" customFormat="1" ht="12.75">
      <c r="A47" s="62">
        <f t="shared" si="18"/>
        <v>33</v>
      </c>
      <c r="B47" s="23" t="s">
        <v>19</v>
      </c>
      <c r="C47" s="71"/>
      <c r="D47" s="84">
        <v>58</v>
      </c>
      <c r="E47" s="13" t="s">
        <v>71</v>
      </c>
      <c r="F47" s="101">
        <f t="shared" si="15"/>
        <v>0</v>
      </c>
      <c r="G47" s="100">
        <f t="shared" si="16"/>
        <v>0</v>
      </c>
      <c r="H47" s="101">
        <f t="shared" si="17"/>
        <v>0</v>
      </c>
    </row>
    <row r="48" spans="1:8" s="6" customFormat="1" ht="12.75">
      <c r="A48" s="62">
        <f t="shared" si="18"/>
        <v>34</v>
      </c>
      <c r="B48" s="23" t="s">
        <v>16</v>
      </c>
      <c r="C48" s="71"/>
      <c r="D48" s="84">
        <v>58</v>
      </c>
      <c r="E48" s="13" t="s">
        <v>71</v>
      </c>
      <c r="F48" s="101">
        <f t="shared" si="15"/>
        <v>0</v>
      </c>
      <c r="G48" s="100">
        <f t="shared" si="16"/>
        <v>0</v>
      </c>
      <c r="H48" s="101">
        <f t="shared" si="17"/>
        <v>0</v>
      </c>
    </row>
    <row r="49" spans="1:8" s="6" customFormat="1" ht="12.75">
      <c r="A49" s="28"/>
      <c r="B49" s="23"/>
      <c r="C49" s="71"/>
      <c r="D49" s="84"/>
      <c r="E49" s="11"/>
      <c r="F49" s="101"/>
      <c r="G49" s="101"/>
      <c r="H49" s="101"/>
    </row>
    <row r="50" spans="1:8" s="6" customFormat="1" ht="12.75">
      <c r="A50" s="26"/>
      <c r="B50" s="22" t="s">
        <v>57</v>
      </c>
      <c r="C50" s="70"/>
      <c r="D50" s="94"/>
      <c r="E50" s="43"/>
      <c r="F50" s="106">
        <f>SUM(F41:F49)</f>
        <v>0</v>
      </c>
      <c r="G50" s="106">
        <f aca="true" t="shared" si="19" ref="G50:H50">SUM(G41:G49)</f>
        <v>0</v>
      </c>
      <c r="H50" s="106">
        <f t="shared" si="19"/>
        <v>0</v>
      </c>
    </row>
    <row r="51" spans="1:8" s="6" customFormat="1" ht="12.75">
      <c r="A51" s="28"/>
      <c r="B51" s="23"/>
      <c r="C51" s="71"/>
      <c r="D51" s="84"/>
      <c r="E51" s="11"/>
      <c r="F51" s="101"/>
      <c r="G51" s="101"/>
      <c r="H51" s="103"/>
    </row>
    <row r="52" spans="1:8" s="6" customFormat="1" ht="12.75">
      <c r="A52" s="50"/>
      <c r="B52" s="51" t="s">
        <v>44</v>
      </c>
      <c r="C52" s="72"/>
      <c r="D52" s="88"/>
      <c r="E52" s="51"/>
      <c r="F52" s="110"/>
      <c r="G52" s="110"/>
      <c r="H52" s="110"/>
    </row>
    <row r="53" spans="1:8" s="6" customFormat="1" ht="25.5">
      <c r="A53" s="62">
        <f>A48+1</f>
        <v>35</v>
      </c>
      <c r="B53" s="52" t="s">
        <v>45</v>
      </c>
      <c r="C53" s="73"/>
      <c r="D53" s="85">
        <v>4</v>
      </c>
      <c r="E53" s="13" t="s">
        <v>71</v>
      </c>
      <c r="F53" s="111">
        <f aca="true" t="shared" si="20" ref="F53:F58">C53*D53</f>
        <v>0</v>
      </c>
      <c r="G53" s="111">
        <f>F53*21%</f>
        <v>0</v>
      </c>
      <c r="H53" s="111">
        <f>F53+G53</f>
        <v>0</v>
      </c>
    </row>
    <row r="54" spans="1:8" s="6" customFormat="1" ht="12.75">
      <c r="A54" s="62">
        <f aca="true" t="shared" si="21" ref="A54:A58">A53+1</f>
        <v>36</v>
      </c>
      <c r="B54" s="53" t="s">
        <v>46</v>
      </c>
      <c r="C54" s="73"/>
      <c r="D54" s="85">
        <v>4</v>
      </c>
      <c r="E54" s="13" t="s">
        <v>72</v>
      </c>
      <c r="F54" s="111">
        <f t="shared" si="20"/>
        <v>0</v>
      </c>
      <c r="G54" s="111">
        <f aca="true" t="shared" si="22" ref="G54:G58">F54*21%</f>
        <v>0</v>
      </c>
      <c r="H54" s="111">
        <f aca="true" t="shared" si="23" ref="H54:H58">F54+G54</f>
        <v>0</v>
      </c>
    </row>
    <row r="55" spans="1:8" s="6" customFormat="1" ht="12.75">
      <c r="A55" s="62">
        <f t="shared" si="21"/>
        <v>37</v>
      </c>
      <c r="B55" s="53" t="s">
        <v>47</v>
      </c>
      <c r="C55" s="73"/>
      <c r="D55" s="85">
        <v>4</v>
      </c>
      <c r="E55" s="13" t="s">
        <v>72</v>
      </c>
      <c r="F55" s="111">
        <f t="shared" si="20"/>
        <v>0</v>
      </c>
      <c r="G55" s="111">
        <f t="shared" si="22"/>
        <v>0</v>
      </c>
      <c r="H55" s="111">
        <f t="shared" si="23"/>
        <v>0</v>
      </c>
    </row>
    <row r="56" spans="1:8" s="6" customFormat="1" ht="12.75">
      <c r="A56" s="62">
        <f t="shared" si="21"/>
        <v>38</v>
      </c>
      <c r="B56" s="53" t="s">
        <v>48</v>
      </c>
      <c r="C56" s="73"/>
      <c r="D56" s="85">
        <v>4</v>
      </c>
      <c r="E56" s="13" t="s">
        <v>71</v>
      </c>
      <c r="F56" s="111">
        <f t="shared" si="20"/>
        <v>0</v>
      </c>
      <c r="G56" s="111">
        <f t="shared" si="22"/>
        <v>0</v>
      </c>
      <c r="H56" s="111">
        <f t="shared" si="23"/>
        <v>0</v>
      </c>
    </row>
    <row r="57" spans="1:8" s="6" customFormat="1" ht="12.75">
      <c r="A57" s="62">
        <f t="shared" si="21"/>
        <v>39</v>
      </c>
      <c r="B57" s="53" t="s">
        <v>49</v>
      </c>
      <c r="C57" s="73"/>
      <c r="D57" s="85">
        <v>4</v>
      </c>
      <c r="E57" s="13" t="s">
        <v>71</v>
      </c>
      <c r="F57" s="111">
        <f t="shared" si="20"/>
        <v>0</v>
      </c>
      <c r="G57" s="111">
        <f t="shared" si="22"/>
        <v>0</v>
      </c>
      <c r="H57" s="111">
        <f t="shared" si="23"/>
        <v>0</v>
      </c>
    </row>
    <row r="58" spans="1:8" s="6" customFormat="1" ht="12.75">
      <c r="A58" s="62">
        <f t="shared" si="21"/>
        <v>40</v>
      </c>
      <c r="B58" s="53" t="s">
        <v>43</v>
      </c>
      <c r="C58" s="73"/>
      <c r="D58" s="85">
        <v>4</v>
      </c>
      <c r="E58" s="13" t="s">
        <v>71</v>
      </c>
      <c r="F58" s="111">
        <f t="shared" si="20"/>
        <v>0</v>
      </c>
      <c r="G58" s="111">
        <f t="shared" si="22"/>
        <v>0</v>
      </c>
      <c r="H58" s="111">
        <f t="shared" si="23"/>
        <v>0</v>
      </c>
    </row>
    <row r="59" spans="1:8" s="6" customFormat="1" ht="12.75">
      <c r="A59" s="28"/>
      <c r="B59" s="54"/>
      <c r="C59" s="74"/>
      <c r="D59" s="86"/>
      <c r="E59" s="55"/>
      <c r="F59" s="112"/>
      <c r="G59" s="112"/>
      <c r="H59" s="112"/>
    </row>
    <row r="60" spans="1:8" s="6" customFormat="1" ht="12.75">
      <c r="A60" s="29"/>
      <c r="B60" s="56" t="s">
        <v>50</v>
      </c>
      <c r="C60" s="75"/>
      <c r="D60" s="87"/>
      <c r="E60" s="57"/>
      <c r="F60" s="106">
        <f aca="true" t="shared" si="24" ref="F60:H60">SUM(F53:F59)</f>
        <v>0</v>
      </c>
      <c r="G60" s="106">
        <f t="shared" si="24"/>
        <v>0</v>
      </c>
      <c r="H60" s="106">
        <f t="shared" si="24"/>
        <v>0</v>
      </c>
    </row>
    <row r="61" spans="1:8" s="6" customFormat="1" ht="12.75">
      <c r="A61" s="28"/>
      <c r="B61" s="54"/>
      <c r="C61" s="74"/>
      <c r="D61" s="86"/>
      <c r="E61" s="55"/>
      <c r="F61" s="112"/>
      <c r="G61" s="112"/>
      <c r="H61" s="112"/>
    </row>
    <row r="62" spans="1:8" s="6" customFormat="1" ht="12.75">
      <c r="A62" s="50"/>
      <c r="B62" s="51" t="s">
        <v>51</v>
      </c>
      <c r="C62" s="72"/>
      <c r="D62" s="88"/>
      <c r="E62" s="51"/>
      <c r="F62" s="110"/>
      <c r="G62" s="110"/>
      <c r="H62" s="110"/>
    </row>
    <row r="63" spans="1:8" s="6" customFormat="1" ht="25.5">
      <c r="A63" s="62">
        <f>A58+1</f>
        <v>41</v>
      </c>
      <c r="B63" s="52" t="s">
        <v>45</v>
      </c>
      <c r="C63" s="73"/>
      <c r="D63" s="84">
        <v>7</v>
      </c>
      <c r="E63" s="13" t="s">
        <v>71</v>
      </c>
      <c r="F63" s="111">
        <f aca="true" t="shared" si="25" ref="F63:F68">C63*D63</f>
        <v>0</v>
      </c>
      <c r="G63" s="111">
        <f>F63*21%</f>
        <v>0</v>
      </c>
      <c r="H63" s="111">
        <f>F63+G63</f>
        <v>0</v>
      </c>
    </row>
    <row r="64" spans="1:8" s="6" customFormat="1" ht="12.75">
      <c r="A64" s="62">
        <f aca="true" t="shared" si="26" ref="A64:A68">A63+1</f>
        <v>42</v>
      </c>
      <c r="B64" s="53" t="s">
        <v>46</v>
      </c>
      <c r="C64" s="73"/>
      <c r="D64" s="84">
        <v>7</v>
      </c>
      <c r="E64" s="13" t="s">
        <v>72</v>
      </c>
      <c r="F64" s="111">
        <f t="shared" si="25"/>
        <v>0</v>
      </c>
      <c r="G64" s="111">
        <f aca="true" t="shared" si="27" ref="G64:G68">F64*21%</f>
        <v>0</v>
      </c>
      <c r="H64" s="111">
        <f aca="true" t="shared" si="28" ref="H64:H68">F64+G64</f>
        <v>0</v>
      </c>
    </row>
    <row r="65" spans="1:8" s="6" customFormat="1" ht="12.75">
      <c r="A65" s="62">
        <f t="shared" si="26"/>
        <v>43</v>
      </c>
      <c r="B65" s="53" t="s">
        <v>47</v>
      </c>
      <c r="C65" s="73"/>
      <c r="D65" s="84">
        <v>7</v>
      </c>
      <c r="E65" s="13" t="s">
        <v>72</v>
      </c>
      <c r="F65" s="111">
        <f t="shared" si="25"/>
        <v>0</v>
      </c>
      <c r="G65" s="111">
        <f t="shared" si="27"/>
        <v>0</v>
      </c>
      <c r="H65" s="111">
        <f t="shared" si="28"/>
        <v>0</v>
      </c>
    </row>
    <row r="66" spans="1:8" s="6" customFormat="1" ht="12.75">
      <c r="A66" s="62">
        <f t="shared" si="26"/>
        <v>44</v>
      </c>
      <c r="B66" s="53" t="s">
        <v>48</v>
      </c>
      <c r="C66" s="73"/>
      <c r="D66" s="84">
        <v>7</v>
      </c>
      <c r="E66" s="13" t="s">
        <v>71</v>
      </c>
      <c r="F66" s="111">
        <f t="shared" si="25"/>
        <v>0</v>
      </c>
      <c r="G66" s="111">
        <f t="shared" si="27"/>
        <v>0</v>
      </c>
      <c r="H66" s="111">
        <f t="shared" si="28"/>
        <v>0</v>
      </c>
    </row>
    <row r="67" spans="1:8" s="6" customFormat="1" ht="12.75">
      <c r="A67" s="62">
        <f t="shared" si="26"/>
        <v>45</v>
      </c>
      <c r="B67" s="53" t="s">
        <v>49</v>
      </c>
      <c r="C67" s="73"/>
      <c r="D67" s="84">
        <v>7</v>
      </c>
      <c r="E67" s="13" t="s">
        <v>71</v>
      </c>
      <c r="F67" s="111">
        <f t="shared" si="25"/>
        <v>0</v>
      </c>
      <c r="G67" s="111">
        <f t="shared" si="27"/>
        <v>0</v>
      </c>
      <c r="H67" s="111">
        <f t="shared" si="28"/>
        <v>0</v>
      </c>
    </row>
    <row r="68" spans="1:8" s="6" customFormat="1" ht="12.75">
      <c r="A68" s="62">
        <f t="shared" si="26"/>
        <v>46</v>
      </c>
      <c r="B68" s="53" t="s">
        <v>43</v>
      </c>
      <c r="C68" s="73"/>
      <c r="D68" s="84">
        <v>7</v>
      </c>
      <c r="E68" s="13" t="s">
        <v>71</v>
      </c>
      <c r="F68" s="111">
        <f t="shared" si="25"/>
        <v>0</v>
      </c>
      <c r="G68" s="111">
        <f t="shared" si="27"/>
        <v>0</v>
      </c>
      <c r="H68" s="111">
        <f t="shared" si="28"/>
        <v>0</v>
      </c>
    </row>
    <row r="69" spans="1:8" s="6" customFormat="1" ht="12.75">
      <c r="A69" s="28"/>
      <c r="B69" s="54"/>
      <c r="C69" s="74"/>
      <c r="D69" s="86"/>
      <c r="E69" s="55"/>
      <c r="F69" s="112"/>
      <c r="G69" s="112"/>
      <c r="H69" s="112"/>
    </row>
    <row r="70" spans="1:8" s="6" customFormat="1" ht="12.75">
      <c r="A70" s="50"/>
      <c r="B70" s="51" t="s">
        <v>52</v>
      </c>
      <c r="C70" s="76"/>
      <c r="D70" s="89"/>
      <c r="E70" s="58"/>
      <c r="F70" s="113">
        <f aca="true" t="shared" si="29" ref="F70:H70">SUM(F63:F69)</f>
        <v>0</v>
      </c>
      <c r="G70" s="113">
        <f t="shared" si="29"/>
        <v>0</v>
      </c>
      <c r="H70" s="113">
        <f t="shared" si="29"/>
        <v>0</v>
      </c>
    </row>
    <row r="71" spans="1:8" s="6" customFormat="1" ht="12.75">
      <c r="A71" s="28"/>
      <c r="B71" s="59"/>
      <c r="C71" s="68"/>
      <c r="D71" s="84"/>
      <c r="E71" s="12"/>
      <c r="F71" s="102"/>
      <c r="G71" s="102"/>
      <c r="H71" s="103"/>
    </row>
    <row r="72" spans="1:8" s="6" customFormat="1" ht="12.75">
      <c r="A72" s="50"/>
      <c r="B72" s="51" t="s">
        <v>53</v>
      </c>
      <c r="C72" s="72"/>
      <c r="D72" s="88"/>
      <c r="E72" s="51"/>
      <c r="F72" s="110"/>
      <c r="G72" s="110"/>
      <c r="H72" s="110"/>
    </row>
    <row r="73" spans="1:8" s="6" customFormat="1" ht="25.5">
      <c r="A73" s="62">
        <f>A68+1</f>
        <v>47</v>
      </c>
      <c r="B73" s="52" t="s">
        <v>45</v>
      </c>
      <c r="C73" s="68"/>
      <c r="D73" s="84">
        <v>1</v>
      </c>
      <c r="E73" s="13" t="s">
        <v>71</v>
      </c>
      <c r="F73" s="102">
        <f aca="true" t="shared" si="30" ref="F73:F78">C73*D73</f>
        <v>0</v>
      </c>
      <c r="G73" s="102">
        <f>F73*21%</f>
        <v>0</v>
      </c>
      <c r="H73" s="103">
        <f>F73+G73</f>
        <v>0</v>
      </c>
    </row>
    <row r="74" spans="1:8" s="6" customFormat="1" ht="12.75">
      <c r="A74" s="62">
        <f aca="true" t="shared" si="31" ref="A74:A78">A73+1</f>
        <v>48</v>
      </c>
      <c r="B74" s="53" t="s">
        <v>46</v>
      </c>
      <c r="C74" s="68"/>
      <c r="D74" s="84">
        <v>1</v>
      </c>
      <c r="E74" s="13" t="s">
        <v>72</v>
      </c>
      <c r="F74" s="102">
        <f t="shared" si="30"/>
        <v>0</v>
      </c>
      <c r="G74" s="102">
        <f aca="true" t="shared" si="32" ref="G74:G78">F74*21%</f>
        <v>0</v>
      </c>
      <c r="H74" s="103">
        <f aca="true" t="shared" si="33" ref="H74:H78">F74+G74</f>
        <v>0</v>
      </c>
    </row>
    <row r="75" spans="1:8" s="6" customFormat="1" ht="12.75">
      <c r="A75" s="62">
        <f t="shared" si="31"/>
        <v>49</v>
      </c>
      <c r="B75" s="53" t="s">
        <v>47</v>
      </c>
      <c r="C75" s="68"/>
      <c r="D75" s="84">
        <v>1</v>
      </c>
      <c r="E75" s="13" t="s">
        <v>72</v>
      </c>
      <c r="F75" s="102">
        <f t="shared" si="30"/>
        <v>0</v>
      </c>
      <c r="G75" s="102">
        <f t="shared" si="32"/>
        <v>0</v>
      </c>
      <c r="H75" s="103">
        <f t="shared" si="33"/>
        <v>0</v>
      </c>
    </row>
    <row r="76" spans="1:8" s="6" customFormat="1" ht="12.75">
      <c r="A76" s="62">
        <f t="shared" si="31"/>
        <v>50</v>
      </c>
      <c r="B76" s="53" t="s">
        <v>48</v>
      </c>
      <c r="C76" s="68"/>
      <c r="D76" s="84">
        <v>1</v>
      </c>
      <c r="E76" s="13" t="s">
        <v>71</v>
      </c>
      <c r="F76" s="102">
        <f t="shared" si="30"/>
        <v>0</v>
      </c>
      <c r="G76" s="102">
        <f t="shared" si="32"/>
        <v>0</v>
      </c>
      <c r="H76" s="103">
        <f t="shared" si="33"/>
        <v>0</v>
      </c>
    </row>
    <row r="77" spans="1:8" s="6" customFormat="1" ht="12.75">
      <c r="A77" s="62">
        <f t="shared" si="31"/>
        <v>51</v>
      </c>
      <c r="B77" s="53" t="s">
        <v>49</v>
      </c>
      <c r="C77" s="68"/>
      <c r="D77" s="84">
        <v>1</v>
      </c>
      <c r="E77" s="13" t="s">
        <v>71</v>
      </c>
      <c r="F77" s="102">
        <f t="shared" si="30"/>
        <v>0</v>
      </c>
      <c r="G77" s="102">
        <f t="shared" si="32"/>
        <v>0</v>
      </c>
      <c r="H77" s="103">
        <f t="shared" si="33"/>
        <v>0</v>
      </c>
    </row>
    <row r="78" spans="1:8" s="6" customFormat="1" ht="12.75">
      <c r="A78" s="62">
        <f t="shared" si="31"/>
        <v>52</v>
      </c>
      <c r="B78" s="53" t="s">
        <v>43</v>
      </c>
      <c r="C78" s="68"/>
      <c r="D78" s="84">
        <v>1</v>
      </c>
      <c r="E78" s="13" t="s">
        <v>71</v>
      </c>
      <c r="F78" s="102">
        <f t="shared" si="30"/>
        <v>0</v>
      </c>
      <c r="G78" s="102">
        <f t="shared" si="32"/>
        <v>0</v>
      </c>
      <c r="H78" s="103">
        <f t="shared" si="33"/>
        <v>0</v>
      </c>
    </row>
    <row r="79" spans="1:8" s="6" customFormat="1" ht="12.75">
      <c r="A79" s="28"/>
      <c r="B79" s="59"/>
      <c r="C79" s="68"/>
      <c r="D79" s="84"/>
      <c r="E79" s="12"/>
      <c r="F79" s="102"/>
      <c r="G79" s="102"/>
      <c r="H79" s="103"/>
    </row>
    <row r="80" spans="1:8" s="6" customFormat="1" ht="12.75">
      <c r="A80" s="29"/>
      <c r="B80" s="60" t="s">
        <v>54</v>
      </c>
      <c r="C80" s="77"/>
      <c r="D80" s="90"/>
      <c r="E80" s="61"/>
      <c r="F80" s="106">
        <f aca="true" t="shared" si="34" ref="F80:H80">SUM(F73:F79)</f>
        <v>0</v>
      </c>
      <c r="G80" s="106">
        <f t="shared" si="34"/>
        <v>0</v>
      </c>
      <c r="H80" s="106">
        <f t="shared" si="34"/>
        <v>0</v>
      </c>
    </row>
    <row r="81" spans="1:8" s="6" customFormat="1" ht="12.75">
      <c r="A81" s="28"/>
      <c r="B81" s="59"/>
      <c r="C81" s="68"/>
      <c r="D81" s="84"/>
      <c r="E81" s="12"/>
      <c r="F81" s="102"/>
      <c r="G81" s="102"/>
      <c r="H81" s="103"/>
    </row>
    <row r="82" spans="1:8" s="6" customFormat="1" ht="12.75">
      <c r="A82" s="50"/>
      <c r="B82" s="51" t="s">
        <v>55</v>
      </c>
      <c r="C82" s="72"/>
      <c r="D82" s="88"/>
      <c r="E82" s="51"/>
      <c r="F82" s="110"/>
      <c r="G82" s="110"/>
      <c r="H82" s="110"/>
    </row>
    <row r="83" spans="1:8" s="6" customFormat="1" ht="25.5">
      <c r="A83" s="62">
        <f>A78+1</f>
        <v>53</v>
      </c>
      <c r="B83" s="52" t="s">
        <v>45</v>
      </c>
      <c r="C83" s="68"/>
      <c r="D83" s="84">
        <v>1</v>
      </c>
      <c r="E83" s="13" t="s">
        <v>71</v>
      </c>
      <c r="F83" s="102">
        <f aca="true" t="shared" si="35" ref="F83:F89">C83*D83</f>
        <v>0</v>
      </c>
      <c r="G83" s="102">
        <f>F83*21%</f>
        <v>0</v>
      </c>
      <c r="H83" s="103">
        <f>F83+G83</f>
        <v>0</v>
      </c>
    </row>
    <row r="84" spans="1:8" s="6" customFormat="1" ht="12.75">
      <c r="A84" s="62">
        <f aca="true" t="shared" si="36" ref="A84:A88">A83+1</f>
        <v>54</v>
      </c>
      <c r="B84" s="53" t="s">
        <v>46</v>
      </c>
      <c r="C84" s="68"/>
      <c r="D84" s="84">
        <v>1</v>
      </c>
      <c r="E84" s="13" t="s">
        <v>72</v>
      </c>
      <c r="F84" s="102">
        <f t="shared" si="35"/>
        <v>0</v>
      </c>
      <c r="G84" s="102">
        <f aca="true" t="shared" si="37" ref="G84:G89">F84*21%</f>
        <v>0</v>
      </c>
      <c r="H84" s="103">
        <f aca="true" t="shared" si="38" ref="H84:H89">F84+G84</f>
        <v>0</v>
      </c>
    </row>
    <row r="85" spans="1:8" s="6" customFormat="1" ht="12.75">
      <c r="A85" s="62">
        <f t="shared" si="36"/>
        <v>55</v>
      </c>
      <c r="B85" s="53" t="s">
        <v>70</v>
      </c>
      <c r="C85" s="68"/>
      <c r="D85" s="84">
        <v>1</v>
      </c>
      <c r="E85" s="13" t="s">
        <v>72</v>
      </c>
      <c r="F85" s="102">
        <f t="shared" si="35"/>
        <v>0</v>
      </c>
      <c r="G85" s="102">
        <f t="shared" si="37"/>
        <v>0</v>
      </c>
      <c r="H85" s="103">
        <f t="shared" si="38"/>
        <v>0</v>
      </c>
    </row>
    <row r="86" spans="1:8" s="6" customFormat="1" ht="12.75">
      <c r="A86" s="62">
        <f>A84+1</f>
        <v>55</v>
      </c>
      <c r="B86" s="23" t="s">
        <v>27</v>
      </c>
      <c r="C86" s="71"/>
      <c r="D86" s="84">
        <v>1</v>
      </c>
      <c r="E86" s="13" t="s">
        <v>72</v>
      </c>
      <c r="F86" s="102">
        <f t="shared" si="35"/>
        <v>0</v>
      </c>
      <c r="G86" s="102">
        <f aca="true" t="shared" si="39" ref="G86">F86*21%</f>
        <v>0</v>
      </c>
      <c r="H86" s="103">
        <f aca="true" t="shared" si="40" ref="H86">F86+G86</f>
        <v>0</v>
      </c>
    </row>
    <row r="87" spans="1:8" s="6" customFormat="1" ht="12.75">
      <c r="A87" s="62">
        <f t="shared" si="36"/>
        <v>56</v>
      </c>
      <c r="B87" s="53" t="s">
        <v>48</v>
      </c>
      <c r="C87" s="68"/>
      <c r="D87" s="84">
        <v>1</v>
      </c>
      <c r="E87" s="13" t="s">
        <v>71</v>
      </c>
      <c r="F87" s="102">
        <f t="shared" si="35"/>
        <v>0</v>
      </c>
      <c r="G87" s="102">
        <f t="shared" si="37"/>
        <v>0</v>
      </c>
      <c r="H87" s="103">
        <f t="shared" si="38"/>
        <v>0</v>
      </c>
    </row>
    <row r="88" spans="1:8" s="6" customFormat="1" ht="12.75">
      <c r="A88" s="62">
        <f t="shared" si="36"/>
        <v>57</v>
      </c>
      <c r="B88" s="53" t="s">
        <v>49</v>
      </c>
      <c r="C88" s="68"/>
      <c r="D88" s="84">
        <v>1</v>
      </c>
      <c r="E88" s="13" t="s">
        <v>71</v>
      </c>
      <c r="F88" s="102">
        <f t="shared" si="35"/>
        <v>0</v>
      </c>
      <c r="G88" s="102">
        <f t="shared" si="37"/>
        <v>0</v>
      </c>
      <c r="H88" s="103">
        <f t="shared" si="38"/>
        <v>0</v>
      </c>
    </row>
    <row r="89" spans="1:8" s="6" customFormat="1" ht="12.75">
      <c r="A89" s="62">
        <v>64</v>
      </c>
      <c r="B89" s="53" t="s">
        <v>43</v>
      </c>
      <c r="C89" s="68"/>
      <c r="D89" s="84">
        <v>1</v>
      </c>
      <c r="E89" s="13" t="s">
        <v>71</v>
      </c>
      <c r="F89" s="102">
        <f t="shared" si="35"/>
        <v>0</v>
      </c>
      <c r="G89" s="102">
        <f t="shared" si="37"/>
        <v>0</v>
      </c>
      <c r="H89" s="103">
        <f t="shared" si="38"/>
        <v>0</v>
      </c>
    </row>
    <row r="90" spans="1:8" s="6" customFormat="1" ht="12.75">
      <c r="A90" s="28"/>
      <c r="B90" s="59"/>
      <c r="C90" s="68"/>
      <c r="D90" s="84"/>
      <c r="E90" s="12"/>
      <c r="F90" s="102"/>
      <c r="G90" s="102"/>
      <c r="H90" s="103"/>
    </row>
    <row r="91" spans="1:8" s="6" customFormat="1" ht="12.75">
      <c r="A91" s="29"/>
      <c r="B91" s="60" t="s">
        <v>56</v>
      </c>
      <c r="C91" s="77"/>
      <c r="D91" s="90"/>
      <c r="E91" s="61"/>
      <c r="F91" s="106">
        <f aca="true" t="shared" si="41" ref="F91:H91">SUM(F83:F90)</f>
        <v>0</v>
      </c>
      <c r="G91" s="106">
        <f t="shared" si="41"/>
        <v>0</v>
      </c>
      <c r="H91" s="106">
        <f t="shared" si="41"/>
        <v>0</v>
      </c>
    </row>
    <row r="92" spans="1:8" s="6" customFormat="1" ht="12.75">
      <c r="A92" s="28"/>
      <c r="B92" s="59"/>
      <c r="C92" s="68"/>
      <c r="D92" s="84"/>
      <c r="E92" s="12"/>
      <c r="F92" s="102"/>
      <c r="G92" s="102"/>
      <c r="H92" s="103"/>
    </row>
    <row r="93" spans="1:8" s="6" customFormat="1" ht="12.75">
      <c r="A93" s="50"/>
      <c r="B93" s="51" t="s">
        <v>58</v>
      </c>
      <c r="C93" s="72"/>
      <c r="D93" s="88"/>
      <c r="E93" s="51"/>
      <c r="F93" s="110"/>
      <c r="G93" s="110"/>
      <c r="H93" s="110"/>
    </row>
    <row r="94" spans="1:8" s="6" customFormat="1" ht="25.5">
      <c r="A94" s="62">
        <f>A89+1</f>
        <v>65</v>
      </c>
      <c r="B94" s="52" t="s">
        <v>45</v>
      </c>
      <c r="C94" s="73"/>
      <c r="D94" s="84">
        <v>3</v>
      </c>
      <c r="E94" s="13" t="s">
        <v>71</v>
      </c>
      <c r="F94" s="102">
        <f aca="true" t="shared" si="42" ref="F94:F99">C94*D94</f>
        <v>0</v>
      </c>
      <c r="G94" s="102">
        <f>F94*21%</f>
        <v>0</v>
      </c>
      <c r="H94" s="103">
        <f>F94+G94</f>
        <v>0</v>
      </c>
    </row>
    <row r="95" spans="1:8" s="6" customFormat="1" ht="12.75">
      <c r="A95" s="62">
        <f aca="true" t="shared" si="43" ref="A95:A99">A94+1</f>
        <v>66</v>
      </c>
      <c r="B95" s="53" t="s">
        <v>46</v>
      </c>
      <c r="C95" s="68"/>
      <c r="D95" s="84">
        <v>3</v>
      </c>
      <c r="E95" s="13" t="s">
        <v>72</v>
      </c>
      <c r="F95" s="102">
        <f t="shared" si="42"/>
        <v>0</v>
      </c>
      <c r="G95" s="102">
        <f aca="true" t="shared" si="44" ref="G95:G99">F95*21%</f>
        <v>0</v>
      </c>
      <c r="H95" s="103">
        <f aca="true" t="shared" si="45" ref="H95:H99">F95+G95</f>
        <v>0</v>
      </c>
    </row>
    <row r="96" spans="1:8" s="6" customFormat="1" ht="12.75">
      <c r="A96" s="62">
        <f t="shared" si="43"/>
        <v>67</v>
      </c>
      <c r="B96" s="53" t="s">
        <v>47</v>
      </c>
      <c r="C96" s="68"/>
      <c r="D96" s="84">
        <v>3</v>
      </c>
      <c r="E96" s="13" t="s">
        <v>72</v>
      </c>
      <c r="F96" s="102">
        <f t="shared" si="42"/>
        <v>0</v>
      </c>
      <c r="G96" s="102">
        <f t="shared" si="44"/>
        <v>0</v>
      </c>
      <c r="H96" s="103">
        <f t="shared" si="45"/>
        <v>0</v>
      </c>
    </row>
    <row r="97" spans="1:8" s="6" customFormat="1" ht="12.75">
      <c r="A97" s="62">
        <f t="shared" si="43"/>
        <v>68</v>
      </c>
      <c r="B97" s="53" t="s">
        <v>48</v>
      </c>
      <c r="C97" s="68"/>
      <c r="D97" s="84">
        <v>3</v>
      </c>
      <c r="E97" s="13" t="s">
        <v>71</v>
      </c>
      <c r="F97" s="102">
        <f t="shared" si="42"/>
        <v>0</v>
      </c>
      <c r="G97" s="102">
        <f t="shared" si="44"/>
        <v>0</v>
      </c>
      <c r="H97" s="103">
        <f t="shared" si="45"/>
        <v>0</v>
      </c>
    </row>
    <row r="98" spans="1:8" s="6" customFormat="1" ht="12.75">
      <c r="A98" s="62">
        <f t="shared" si="43"/>
        <v>69</v>
      </c>
      <c r="B98" s="53" t="s">
        <v>49</v>
      </c>
      <c r="C98" s="68"/>
      <c r="D98" s="84">
        <v>3</v>
      </c>
      <c r="E98" s="13" t="s">
        <v>71</v>
      </c>
      <c r="F98" s="102">
        <f t="shared" si="42"/>
        <v>0</v>
      </c>
      <c r="G98" s="102">
        <f t="shared" si="44"/>
        <v>0</v>
      </c>
      <c r="H98" s="103">
        <f t="shared" si="45"/>
        <v>0</v>
      </c>
    </row>
    <row r="99" spans="1:8" s="6" customFormat="1" ht="12.75">
      <c r="A99" s="62">
        <f t="shared" si="43"/>
        <v>70</v>
      </c>
      <c r="B99" s="53" t="s">
        <v>43</v>
      </c>
      <c r="C99" s="68"/>
      <c r="D99" s="84">
        <v>3</v>
      </c>
      <c r="E99" s="13" t="s">
        <v>71</v>
      </c>
      <c r="F99" s="102">
        <f t="shared" si="42"/>
        <v>0</v>
      </c>
      <c r="G99" s="102">
        <f t="shared" si="44"/>
        <v>0</v>
      </c>
      <c r="H99" s="103">
        <f t="shared" si="45"/>
        <v>0</v>
      </c>
    </row>
    <row r="100" spans="1:8" s="6" customFormat="1" ht="12.75">
      <c r="A100" s="28"/>
      <c r="B100" s="59"/>
      <c r="C100" s="68"/>
      <c r="D100" s="84"/>
      <c r="E100" s="12"/>
      <c r="F100" s="102"/>
      <c r="G100" s="102"/>
      <c r="H100" s="103"/>
    </row>
    <row r="101" spans="1:8" s="6" customFormat="1" ht="12.75">
      <c r="A101" s="29"/>
      <c r="B101" s="60" t="s">
        <v>59</v>
      </c>
      <c r="C101" s="77"/>
      <c r="D101" s="90"/>
      <c r="E101" s="61"/>
      <c r="F101" s="106">
        <f aca="true" t="shared" si="46" ref="F101:H101">SUM(F94:F100)</f>
        <v>0</v>
      </c>
      <c r="G101" s="106">
        <f t="shared" si="46"/>
        <v>0</v>
      </c>
      <c r="H101" s="106">
        <f t="shared" si="46"/>
        <v>0</v>
      </c>
    </row>
    <row r="102" spans="1:20" s="6" customFormat="1" ht="12.75">
      <c r="A102" s="35"/>
      <c r="B102" s="45"/>
      <c r="C102" s="78"/>
      <c r="D102" s="95"/>
      <c r="E102" s="47"/>
      <c r="F102" s="114"/>
      <c r="G102" s="114"/>
      <c r="H102" s="114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1:8" s="6" customFormat="1" ht="12.75">
      <c r="A103" s="29"/>
      <c r="B103" s="60" t="s">
        <v>2</v>
      </c>
      <c r="C103" s="77"/>
      <c r="D103" s="90"/>
      <c r="E103" s="61"/>
      <c r="F103" s="106"/>
      <c r="G103" s="106"/>
      <c r="H103" s="106"/>
    </row>
    <row r="104" spans="1:20" s="6" customFormat="1" ht="12.75">
      <c r="A104" s="35">
        <v>71</v>
      </c>
      <c r="B104" s="45" t="s">
        <v>67</v>
      </c>
      <c r="C104" s="78"/>
      <c r="D104" s="95">
        <v>1</v>
      </c>
      <c r="E104" s="13" t="s">
        <v>71</v>
      </c>
      <c r="F104" s="102">
        <f>C104*D104</f>
        <v>0</v>
      </c>
      <c r="G104" s="102">
        <f aca="true" t="shared" si="47" ref="G104">F104*21%</f>
        <v>0</v>
      </c>
      <c r="H104" s="101">
        <f aca="true" t="shared" si="48" ref="H104">F104+G104</f>
        <v>0</v>
      </c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1:20" s="6" customFormat="1" ht="12.75">
      <c r="A105" s="35"/>
      <c r="B105" s="45"/>
      <c r="C105" s="46"/>
      <c r="D105" s="95"/>
      <c r="E105" s="47"/>
      <c r="F105" s="114"/>
      <c r="G105" s="114"/>
      <c r="H105" s="11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1:8" s="6" customFormat="1" ht="12.75">
      <c r="A106" s="29"/>
      <c r="B106" s="60" t="s">
        <v>68</v>
      </c>
      <c r="C106" s="61"/>
      <c r="D106" s="90"/>
      <c r="E106" s="61"/>
      <c r="F106" s="106">
        <f>SUM(F104:F105)</f>
        <v>0</v>
      </c>
      <c r="G106" s="106">
        <f>SUM(G104:G105)</f>
        <v>0</v>
      </c>
      <c r="H106" s="106">
        <f>SUM(F106:G106)</f>
        <v>0</v>
      </c>
    </row>
    <row r="107" spans="1:20" s="6" customFormat="1" ht="12.75">
      <c r="A107" s="35"/>
      <c r="B107" s="45"/>
      <c r="C107" s="46"/>
      <c r="D107" s="95"/>
      <c r="E107" s="47"/>
      <c r="F107" s="114"/>
      <c r="G107" s="114"/>
      <c r="H107" s="114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1:245" s="6" customFormat="1" ht="16.5" thickBot="1">
      <c r="A108" s="32"/>
      <c r="B108" s="33" t="s">
        <v>6</v>
      </c>
      <c r="C108" s="44"/>
      <c r="D108" s="96"/>
      <c r="E108" s="34"/>
      <c r="F108" s="115">
        <f>SUM(F91,F80,F70,F50,F38,F28,F60,F101,F106)</f>
        <v>0</v>
      </c>
      <c r="G108" s="115">
        <f>SUM(G91,G80,G70,G50,G38,G28,G60,G101,G106)</f>
        <v>0</v>
      </c>
      <c r="H108" s="115">
        <f>F108+G108</f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</row>
    <row r="109" spans="1:245" s="4" customFormat="1" ht="15.75">
      <c r="A109" s="1"/>
      <c r="B109" s="1"/>
      <c r="C109" s="39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</row>
    <row r="110" ht="89.25">
      <c r="B110" s="63" t="s">
        <v>65</v>
      </c>
    </row>
  </sheetData>
  <sheetProtection algorithmName="SHA-512" hashValue="xBNwanjeLDhloo5m7tPajzsC1p5KHvqAp3o0ikLQ41sViZ3hvmtFfO+9dx3mWYJdWhazjJOWuJ4vVTyHlss/vw==" saltValue="t7kCJd8cRZFgrB87Doc0KA==" spinCount="100000" sheet="1" objects="1" scenarios="1" formatCells="0" formatColumns="0" formatRows="0" deleteColumns="0" deleteRows="0"/>
  <protectedRanges>
    <protectedRange sqref="C53:C104" name="Oblast5"/>
    <protectedRange sqref="C31:C36" name="Oblast3"/>
    <protectedRange sqref="C5:C18" name="Oblast1"/>
    <protectedRange sqref="C21:C26" name="Oblast2"/>
    <protectedRange sqref="C41:C48" name="Oblast4"/>
  </protectedRanges>
  <mergeCells count="4">
    <mergeCell ref="A1:H1"/>
    <mergeCell ref="L102:T102"/>
    <mergeCell ref="D3:E3"/>
    <mergeCell ref="D4:E4"/>
  </mergeCells>
  <printOptions horizontalCentered="1"/>
  <pageMargins left="0.15748031496062992" right="0.15748031496062992" top="0.31496062992125984" bottom="0.5511811023622047" header="0.5118110236220472" footer="0.2755905511811024"/>
  <pageSetup fitToHeight="2" fitToWidth="2" horizontalDpi="300" verticalDpi="300" orientation="portrait" paperSize="9" scale="70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2016-12-13T13:26:35Z</dcterms:created>
  <dcterms:modified xsi:type="dcterms:W3CDTF">2017-11-30T13:41:41Z</dcterms:modified>
  <cp:category/>
  <cp:version/>
  <cp:contentType/>
  <cp:contentStatus/>
</cp:coreProperties>
</file>