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040" activeTab="1"/>
  </bookViews>
  <sheets>
    <sheet name="Rekapitulace" sheetId="1" r:id="rId1"/>
    <sheet name="Soupis položek" sheetId="2" r:id="rId2"/>
  </sheets>
  <definedNames>
    <definedName name="_xlnm.Print_Area" localSheetId="0">'Rekapitulace'!$A:$F</definedName>
  </definedNames>
  <calcPr fullCalcOnLoad="1" fullPrecision="0"/>
</workbook>
</file>

<file path=xl/sharedStrings.xml><?xml version="1.0" encoding="utf-8"?>
<sst xmlns="http://schemas.openxmlformats.org/spreadsheetml/2006/main" count="287" uniqueCount="118">
  <si>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</si>
  <si>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</si>
  <si>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</si>
  <si>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</si>
  <si>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</si>
  <si>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</si>
  <si>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další obory</t>
  </si>
  <si>
    <t>materiál zemní+stavební</t>
  </si>
  <si>
    <t>elektromontáže</t>
  </si>
  <si>
    <t>demontáže</t>
  </si>
  <si>
    <t>zemní práce</t>
  </si>
  <si>
    <t>PPV pro elektromontáže</t>
  </si>
  <si>
    <t>PPV pro zemní práce</t>
  </si>
  <si>
    <t>ostatní náklady</t>
  </si>
  <si>
    <t>NÁKLADY hl.III celkem</t>
  </si>
  <si>
    <t>zařízení staveniště</t>
  </si>
  <si>
    <t>NÁKLADY hl.VI celkem</t>
  </si>
  <si>
    <t>kompletační činnost</t>
  </si>
  <si>
    <t>revize</t>
  </si>
  <si>
    <t>investorská činnost</t>
  </si>
  <si>
    <t>poplatky ( skládkovné, atd. )</t>
  </si>
  <si>
    <t>NÁKLADY hl.XI celkem</t>
  </si>
  <si>
    <t>NÁKLADY hl.I celkem</t>
  </si>
  <si>
    <t>CENA bez DPH (Kč)</t>
  </si>
  <si>
    <t>název akce: Veřejné osvětlení ul. V Hliništi, Děčín VII</t>
  </si>
  <si>
    <t>objekt: Elektro</t>
  </si>
  <si>
    <t>Rekapitulace ceny</t>
  </si>
  <si>
    <t>p.č.</t>
  </si>
  <si>
    <t>%</t>
  </si>
  <si>
    <t>základ</t>
  </si>
  <si>
    <t>cena /Kč/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</si>
  <si>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</si>
  <si>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</si>
  <si>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</si>
  <si>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</si>
  <si>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</si>
  <si>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</si>
  <si>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</si>
  <si>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</si>
  <si>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</si>
  <si>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</si>
  <si>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</si>
  <si>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</si>
  <si>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</si>
  <si>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Dodávky zařízení</t>
  </si>
  <si>
    <t>svítidlo EL1 LED 25.3W, 2770lm, 3000K</t>
  </si>
  <si>
    <t>ks</t>
  </si>
  <si>
    <t>Z</t>
  </si>
  <si>
    <t>*</t>
  </si>
  <si>
    <t>DE</t>
  </si>
  <si>
    <t>stožár osvětlov bezpatic K6-133/89/60Z žárZn</t>
  </si>
  <si>
    <t>S</t>
  </si>
  <si>
    <t>součet</t>
  </si>
  <si>
    <t>Materiál elektromontážní</t>
  </si>
  <si>
    <t>kabel CYKY 4x16</t>
  </si>
  <si>
    <t>m</t>
  </si>
  <si>
    <t>ME</t>
  </si>
  <si>
    <t>vedení FeZn/PVC pr.10/13mm(0,70kg/m)</t>
  </si>
  <si>
    <t>stožárová výzbroj SV 6.16.4 průchozí/TNC  1xRSP4</t>
  </si>
  <si>
    <t>pojistková vložka T/4,0A keramická 5x20mm</t>
  </si>
  <si>
    <t>Materiál další obory</t>
  </si>
  <si>
    <t>barva syntetická základní</t>
  </si>
  <si>
    <t>kg</t>
  </si>
  <si>
    <t>MN</t>
  </si>
  <si>
    <t>email syntetický vrchní šedý</t>
  </si>
  <si>
    <t>ředidlo S6006</t>
  </si>
  <si>
    <t>Materiál zemní+stavební</t>
  </si>
  <si>
    <t>výstražná fólie šířka 0,34m</t>
  </si>
  <si>
    <t>MZ</t>
  </si>
  <si>
    <t>roura korugovaná KOPODUR KD09110 pr.110/94mm</t>
  </si>
  <si>
    <t>/roura korugovaná 09110/ spojka 02110</t>
  </si>
  <si>
    <t>štěrkopísek 0-16mm</t>
  </si>
  <si>
    <t>m3</t>
  </si>
  <si>
    <t>beton B13,5</t>
  </si>
  <si>
    <t>stožárové pouzdro plast SP315/1250</t>
  </si>
  <si>
    <t>Elektromontáže</t>
  </si>
  <si>
    <t>kabel Cu(-1kV CYKY) volně uložený do 3x35/4x25</t>
  </si>
  <si>
    <t>CE</t>
  </si>
  <si>
    <t>kabel(-CYKY) pevně uložený do 3x6/4x4/7x2,5</t>
  </si>
  <si>
    <t>ukončení na svorkovnici vodič do 16mm2</t>
  </si>
  <si>
    <t>uzemňov.vedení na povrchu úplná mtž FeZn pr.10mm</t>
  </si>
  <si>
    <t>nátěr svodového vodiče</t>
  </si>
  <si>
    <t>svítidlo výbojkové venkovní na sadový stožár</t>
  </si>
  <si>
    <t>stožár osvětlovací sadový ocelový</t>
  </si>
  <si>
    <t>elektrovýzbroj stožárů pro 1 okruh</t>
  </si>
  <si>
    <t>Demontáže</t>
  </si>
  <si>
    <t>konzola zdvojená na stožár a střešník        /dmtž</t>
  </si>
  <si>
    <t>CD</t>
  </si>
  <si>
    <t>odbočný spoj C svorkou do 50mm2              /dmtž</t>
  </si>
  <si>
    <t>vodič NN bez vazů a spojek do 70mm2          /dmtž</t>
  </si>
  <si>
    <t>Zemní práce</t>
  </si>
  <si>
    <t>výkop kabel.rýhy šířka 35/hloubka 90cm tz.3/ko1.0</t>
  </si>
  <si>
    <t>CZ</t>
  </si>
  <si>
    <t>výstražná fólie šířka nad 30cm</t>
  </si>
  <si>
    <t>kabelový prostup z ohebné roury plast pr.110mm</t>
  </si>
  <si>
    <t>zához kabelové rýhy šířka 35/hloubka 90cm tz.3</t>
  </si>
  <si>
    <t>odvoz zeminy do 10km vč.poplatku za skládku</t>
  </si>
  <si>
    <t>provizorní úprava terénu třída zeminy 3</t>
  </si>
  <si>
    <t>m2</t>
  </si>
  <si>
    <t>výkop kabel.rýhy šířka 120/hloubka 120cm tz3/ko1.0</t>
  </si>
  <si>
    <t>bourání živičných povrchů 6-10cm</t>
  </si>
  <si>
    <t>řezání spáry v asfaltu do 10cm</t>
  </si>
  <si>
    <t>bourání betonu tl.5cm</t>
  </si>
  <si>
    <t>podklad nebo zához štěrkopískem</t>
  </si>
  <si>
    <t>betonová vozovka vrstva 5cm vč.materiálu</t>
  </si>
  <si>
    <t>obalovaná drť ABJII tl.10cm vč.materiálu</t>
  </si>
  <si>
    <t>pouzdrový základ VO mimo trasu kabelu pr.0,3/1,5m</t>
  </si>
  <si>
    <t>výkop jámy do 2m3 pro stožár VO ruční tz.3/ko1.0</t>
  </si>
  <si>
    <t>Ostatní náklady</t>
  </si>
  <si>
    <t>poplatek za recyklaci svítidla</t>
  </si>
  <si>
    <t>ON</t>
  </si>
  <si>
    <t>materiál celkem</t>
  </si>
  <si>
    <t>montáže celkem</t>
  </si>
  <si>
    <t>montážní plošina MP10 do 10m výšky</t>
  </si>
  <si>
    <t>hod</t>
  </si>
  <si>
    <t>dokumentace skutečného provedení</t>
  </si>
  <si>
    <t xml:space="preserve"> </t>
  </si>
  <si>
    <t>kabel CYKY 5x1,5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</si>
</sst>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"/>
    <numFmt numFmtId="167" formatCode="000"/>
    <numFmt numFmtId="168" formatCode="#\ ###\ ##0;#\ ###\ ##0;"/>
    <numFmt numFmtId="169" formatCode="##\ ###\ ##0;##\ ###\ ##0;"/>
    <numFmt numFmtId="170" formatCode="000000000"/>
    <numFmt numFmtId="171" formatCode="#\ ###\ ###"/>
    <numFmt numFmtId="172" formatCode="0.000;0.000;"/>
    <numFmt numFmtId="173" formatCode="0.00;0.0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sz val="12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1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ck"/>
      <right style="medium"/>
      <top style="thick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2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169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168" fontId="40" fillId="0" borderId="11" xfId="0" applyNumberFormat="1" applyFont="1" applyBorder="1" applyAlignment="1">
      <alignment/>
    </xf>
    <xf numFmtId="49" fontId="40" fillId="0" borderId="12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168" fontId="40" fillId="0" borderId="13" xfId="0" applyNumberFormat="1" applyFont="1" applyBorder="1" applyAlignment="1">
      <alignment/>
    </xf>
    <xf numFmtId="49" fontId="40" fillId="0" borderId="14" xfId="0" applyNumberFormat="1" applyFont="1" applyBorder="1" applyAlignment="1">
      <alignment/>
    </xf>
    <xf numFmtId="2" fontId="40" fillId="0" borderId="15" xfId="0" applyNumberFormat="1" applyFont="1" applyBorder="1" applyAlignment="1">
      <alignment/>
    </xf>
    <xf numFmtId="168" fontId="40" fillId="0" borderId="15" xfId="0" applyNumberFormat="1" applyFont="1" applyBorder="1" applyAlignment="1">
      <alignment/>
    </xf>
    <xf numFmtId="49" fontId="40" fillId="33" borderId="16" xfId="0" applyNumberFormat="1" applyFont="1" applyFill="1" applyBorder="1" applyAlignment="1">
      <alignment/>
    </xf>
    <xf numFmtId="2" fontId="40" fillId="33" borderId="16" xfId="0" applyNumberFormat="1" applyFont="1" applyFill="1" applyBorder="1" applyAlignment="1">
      <alignment/>
    </xf>
    <xf numFmtId="168" fontId="40" fillId="33" borderId="16" xfId="0" applyNumberFormat="1" applyFont="1" applyFill="1" applyBorder="1" applyAlignment="1">
      <alignment/>
    </xf>
    <xf numFmtId="0" fontId="40" fillId="0" borderId="17" xfId="0" applyFont="1" applyBorder="1" applyAlignment="1">
      <alignment/>
    </xf>
    <xf numFmtId="169" fontId="40" fillId="0" borderId="18" xfId="0" applyNumberFormat="1" applyFont="1" applyBorder="1" applyAlignment="1">
      <alignment/>
    </xf>
    <xf numFmtId="0" fontId="40" fillId="0" borderId="19" xfId="0" applyFont="1" applyBorder="1" applyAlignment="1">
      <alignment/>
    </xf>
    <xf numFmtId="169" fontId="40" fillId="0" borderId="20" xfId="0" applyNumberFormat="1" applyFont="1" applyBorder="1" applyAlignment="1">
      <alignment/>
    </xf>
    <xf numFmtId="0" fontId="40" fillId="33" borderId="21" xfId="0" applyFont="1" applyFill="1" applyBorder="1" applyAlignment="1">
      <alignment/>
    </xf>
    <xf numFmtId="169" fontId="40" fillId="33" borderId="22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169" fontId="40" fillId="0" borderId="24" xfId="0" applyNumberFormat="1" applyFont="1" applyBorder="1" applyAlignment="1">
      <alignment/>
    </xf>
    <xf numFmtId="0" fontId="41" fillId="0" borderId="25" xfId="0" applyFont="1" applyBorder="1" applyAlignment="1">
      <alignment/>
    </xf>
    <xf numFmtId="49" fontId="41" fillId="0" borderId="26" xfId="0" applyNumberFormat="1" applyFont="1" applyBorder="1" applyAlignment="1">
      <alignment/>
    </xf>
    <xf numFmtId="2" fontId="41" fillId="0" borderId="27" xfId="0" applyNumberFormat="1" applyFont="1" applyBorder="1" applyAlignment="1">
      <alignment/>
    </xf>
    <xf numFmtId="168" fontId="41" fillId="0" borderId="27" xfId="0" applyNumberFormat="1" applyFont="1" applyBorder="1" applyAlignment="1">
      <alignment/>
    </xf>
    <xf numFmtId="169" fontId="41" fillId="0" borderId="28" xfId="0" applyNumberFormat="1" applyFont="1" applyBorder="1" applyAlignment="1">
      <alignment/>
    </xf>
    <xf numFmtId="0" fontId="42" fillId="0" borderId="0" xfId="0" applyFont="1" applyAlignment="1">
      <alignment vertical="center"/>
    </xf>
    <xf numFmtId="0" fontId="42" fillId="33" borderId="21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2" fontId="42" fillId="33" borderId="16" xfId="0" applyNumberFormat="1" applyFont="1" applyFill="1" applyBorder="1" applyAlignment="1">
      <alignment vertical="center"/>
    </xf>
    <xf numFmtId="168" fontId="42" fillId="33" borderId="16" xfId="0" applyNumberFormat="1" applyFont="1" applyFill="1" applyBorder="1" applyAlignment="1">
      <alignment vertical="center"/>
    </xf>
    <xf numFmtId="169" fontId="42" fillId="33" borderId="22" xfId="0" applyNumberFormat="1" applyFont="1" applyFill="1" applyBorder="1" applyAlignment="1">
      <alignment vertical="center"/>
    </xf>
    <xf numFmtId="0" fontId="41" fillId="0" borderId="0" xfId="0" applyFont="1" applyAlignment="1" quotePrefix="1">
      <alignment/>
    </xf>
    <xf numFmtId="0" fontId="40" fillId="0" borderId="29" xfId="0" applyFont="1" applyBorder="1" applyAlignment="1">
      <alignment horizontal="right"/>
    </xf>
    <xf numFmtId="0" fontId="40" fillId="0" borderId="30" xfId="0" applyFont="1" applyBorder="1" applyAlignment="1">
      <alignment horizontal="right"/>
    </xf>
    <xf numFmtId="2" fontId="40" fillId="0" borderId="30" xfId="0" applyNumberFormat="1" applyFont="1" applyBorder="1" applyAlignment="1">
      <alignment horizontal="right"/>
    </xf>
    <xf numFmtId="168" fontId="40" fillId="0" borderId="30" xfId="0" applyNumberFormat="1" applyFont="1" applyBorder="1" applyAlignment="1">
      <alignment horizontal="right"/>
    </xf>
    <xf numFmtId="169" fontId="40" fillId="0" borderId="31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39" fillId="0" borderId="29" xfId="0" applyFont="1" applyBorder="1" applyAlignment="1">
      <alignment/>
    </xf>
    <xf numFmtId="170" fontId="39" fillId="0" borderId="30" xfId="0" applyNumberFormat="1" applyFont="1" applyBorder="1" applyAlignment="1">
      <alignment/>
    </xf>
    <xf numFmtId="0" fontId="39" fillId="0" borderId="30" xfId="0" applyFont="1" applyBorder="1" applyAlignment="1">
      <alignment/>
    </xf>
    <xf numFmtId="2" fontId="39" fillId="0" borderId="30" xfId="0" applyNumberFormat="1" applyFont="1" applyBorder="1" applyAlignment="1">
      <alignment/>
    </xf>
    <xf numFmtId="171" fontId="39" fillId="0" borderId="30" xfId="0" applyNumberFormat="1" applyFont="1" applyBorder="1" applyAlignment="1">
      <alignment/>
    </xf>
    <xf numFmtId="172" fontId="39" fillId="0" borderId="30" xfId="0" applyNumberFormat="1" applyFont="1" applyBorder="1" applyAlignment="1">
      <alignment/>
    </xf>
    <xf numFmtId="173" fontId="39" fillId="0" borderId="31" xfId="0" applyNumberFormat="1" applyFont="1" applyBorder="1" applyAlignment="1">
      <alignment/>
    </xf>
    <xf numFmtId="0" fontId="39" fillId="0" borderId="30" xfId="0" applyFont="1" applyBorder="1" applyAlignment="1">
      <alignment horizontal="center"/>
    </xf>
    <xf numFmtId="0" fontId="41" fillId="0" borderId="32" xfId="0" applyFont="1" applyBorder="1" applyAlignment="1">
      <alignment/>
    </xf>
    <xf numFmtId="170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171" fontId="41" fillId="0" borderId="0" xfId="0" applyNumberFormat="1" applyFont="1" applyBorder="1" applyAlignment="1">
      <alignment/>
    </xf>
    <xf numFmtId="172" fontId="41" fillId="0" borderId="0" xfId="0" applyNumberFormat="1" applyFont="1" applyBorder="1" applyAlignment="1">
      <alignment/>
    </xf>
    <xf numFmtId="173" fontId="41" fillId="0" borderId="33" xfId="0" applyNumberFormat="1" applyFont="1" applyBorder="1" applyAlignment="1">
      <alignment/>
    </xf>
    <xf numFmtId="0" fontId="39" fillId="0" borderId="17" xfId="0" applyFont="1" applyBorder="1" applyAlignment="1">
      <alignment/>
    </xf>
    <xf numFmtId="170" fontId="39" fillId="0" borderId="11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171" fontId="39" fillId="0" borderId="11" xfId="0" applyNumberFormat="1" applyFont="1" applyBorder="1" applyAlignment="1">
      <alignment/>
    </xf>
    <xf numFmtId="172" fontId="39" fillId="0" borderId="11" xfId="0" applyNumberFormat="1" applyFont="1" applyBorder="1" applyAlignment="1">
      <alignment/>
    </xf>
    <xf numFmtId="173" fontId="39" fillId="0" borderId="18" xfId="0" applyNumberFormat="1" applyFont="1" applyBorder="1" applyAlignment="1">
      <alignment/>
    </xf>
    <xf numFmtId="49" fontId="39" fillId="0" borderId="11" xfId="0" applyNumberFormat="1" applyFont="1" applyBorder="1" applyAlignment="1">
      <alignment horizontal="center"/>
    </xf>
    <xf numFmtId="49" fontId="39" fillId="0" borderId="0" xfId="0" applyNumberFormat="1" applyFont="1" applyAlignment="1">
      <alignment/>
    </xf>
    <xf numFmtId="0" fontId="39" fillId="0" borderId="25" xfId="0" applyFont="1" applyBorder="1" applyAlignment="1">
      <alignment/>
    </xf>
    <xf numFmtId="170" fontId="39" fillId="0" borderId="27" xfId="0" applyNumberFormat="1" applyFont="1" applyBorder="1" applyAlignment="1">
      <alignment/>
    </xf>
    <xf numFmtId="49" fontId="39" fillId="0" borderId="27" xfId="0" applyNumberFormat="1" applyFont="1" applyBorder="1" applyAlignment="1">
      <alignment/>
    </xf>
    <xf numFmtId="2" fontId="39" fillId="0" borderId="27" xfId="0" applyNumberFormat="1" applyFont="1" applyBorder="1" applyAlignment="1">
      <alignment/>
    </xf>
    <xf numFmtId="171" fontId="39" fillId="0" borderId="27" xfId="0" applyNumberFormat="1" applyFont="1" applyBorder="1" applyAlignment="1">
      <alignment/>
    </xf>
    <xf numFmtId="172" fontId="39" fillId="0" borderId="27" xfId="0" applyNumberFormat="1" applyFont="1" applyBorder="1" applyAlignment="1">
      <alignment/>
    </xf>
    <xf numFmtId="173" fontId="39" fillId="0" borderId="34" xfId="0" applyNumberFormat="1" applyFont="1" applyBorder="1" applyAlignment="1">
      <alignment/>
    </xf>
    <xf numFmtId="49" fontId="39" fillId="0" borderId="27" xfId="0" applyNumberFormat="1" applyFont="1" applyBorder="1" applyAlignment="1">
      <alignment horizontal="center"/>
    </xf>
    <xf numFmtId="0" fontId="43" fillId="33" borderId="32" xfId="0" applyFont="1" applyFill="1" applyBorder="1" applyAlignment="1">
      <alignment/>
    </xf>
    <xf numFmtId="170" fontId="43" fillId="33" borderId="0" xfId="0" applyNumberFormat="1" applyFont="1" applyFill="1" applyBorder="1" applyAlignment="1">
      <alignment/>
    </xf>
    <xf numFmtId="49" fontId="43" fillId="33" borderId="0" xfId="0" applyNumberFormat="1" applyFont="1" applyFill="1" applyBorder="1" applyAlignment="1">
      <alignment/>
    </xf>
    <xf numFmtId="2" fontId="43" fillId="33" borderId="0" xfId="0" applyNumberFormat="1" applyFont="1" applyFill="1" applyBorder="1" applyAlignment="1">
      <alignment/>
    </xf>
    <xf numFmtId="171" fontId="43" fillId="33" borderId="0" xfId="0" applyNumberFormat="1" applyFont="1" applyFill="1" applyBorder="1" applyAlignment="1">
      <alignment/>
    </xf>
    <xf numFmtId="172" fontId="43" fillId="33" borderId="0" xfId="0" applyNumberFormat="1" applyFont="1" applyFill="1" applyBorder="1" applyAlignment="1">
      <alignment/>
    </xf>
    <xf numFmtId="173" fontId="43" fillId="33" borderId="33" xfId="0" applyNumberFormat="1" applyFont="1" applyFill="1" applyBorder="1" applyAlignment="1">
      <alignment/>
    </xf>
    <xf numFmtId="49" fontId="43" fillId="33" borderId="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1" fillId="0" borderId="35" xfId="0" applyFont="1" applyBorder="1" applyAlignment="1">
      <alignment/>
    </xf>
    <xf numFmtId="170" fontId="41" fillId="0" borderId="14" xfId="0" applyNumberFormat="1" applyFont="1" applyBorder="1" applyAlignment="1">
      <alignment/>
    </xf>
    <xf numFmtId="49" fontId="41" fillId="0" borderId="14" xfId="0" applyNumberFormat="1" applyFont="1" applyBorder="1" applyAlignment="1">
      <alignment/>
    </xf>
    <xf numFmtId="2" fontId="41" fillId="0" borderId="14" xfId="0" applyNumberFormat="1" applyFont="1" applyBorder="1" applyAlignment="1">
      <alignment/>
    </xf>
    <xf numFmtId="171" fontId="41" fillId="0" borderId="14" xfId="0" applyNumberFormat="1" applyFont="1" applyBorder="1" applyAlignment="1">
      <alignment/>
    </xf>
    <xf numFmtId="172" fontId="41" fillId="0" borderId="14" xfId="0" applyNumberFormat="1" applyFont="1" applyBorder="1" applyAlignment="1">
      <alignment/>
    </xf>
    <xf numFmtId="173" fontId="41" fillId="0" borderId="36" xfId="0" applyNumberFormat="1" applyFont="1" applyBorder="1" applyAlignment="1">
      <alignment/>
    </xf>
    <xf numFmtId="49" fontId="41" fillId="0" borderId="14" xfId="0" applyNumberFormat="1" applyFont="1" applyBorder="1" applyAlignment="1">
      <alignment horizontal="center"/>
    </xf>
    <xf numFmtId="49" fontId="41" fillId="0" borderId="0" xfId="0" applyNumberFormat="1" applyFont="1" applyAlignment="1">
      <alignment/>
    </xf>
    <xf numFmtId="0" fontId="43" fillId="33" borderId="37" xfId="0" applyFont="1" applyFill="1" applyBorder="1" applyAlignment="1">
      <alignment/>
    </xf>
    <xf numFmtId="170" fontId="43" fillId="33" borderId="38" xfId="0" applyNumberFormat="1" applyFont="1" applyFill="1" applyBorder="1" applyAlignment="1">
      <alignment/>
    </xf>
    <xf numFmtId="0" fontId="43" fillId="33" borderId="38" xfId="0" applyFont="1" applyFill="1" applyBorder="1" applyAlignment="1">
      <alignment/>
    </xf>
    <xf numFmtId="2" fontId="43" fillId="33" borderId="38" xfId="0" applyNumberFormat="1" applyFont="1" applyFill="1" applyBorder="1" applyAlignment="1">
      <alignment/>
    </xf>
    <xf numFmtId="171" fontId="43" fillId="33" borderId="38" xfId="0" applyNumberFormat="1" applyFont="1" applyFill="1" applyBorder="1" applyAlignment="1">
      <alignment/>
    </xf>
    <xf numFmtId="172" fontId="43" fillId="33" borderId="38" xfId="0" applyNumberFormat="1" applyFont="1" applyFill="1" applyBorder="1" applyAlignment="1">
      <alignment/>
    </xf>
    <xf numFmtId="173" fontId="43" fillId="33" borderId="39" xfId="0" applyNumberFormat="1" applyFont="1" applyFill="1" applyBorder="1" applyAlignment="1">
      <alignment/>
    </xf>
    <xf numFmtId="0" fontId="43" fillId="33" borderId="0" xfId="0" applyFont="1" applyFill="1" applyAlignment="1">
      <alignment horizontal="center"/>
    </xf>
    <xf numFmtId="170" fontId="39" fillId="0" borderId="0" xfId="0" applyNumberFormat="1" applyFont="1" applyAlignment="1">
      <alignment/>
    </xf>
    <xf numFmtId="171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173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0.7109375" style="4" customWidth="1"/>
    <col min="4" max="4" width="11.7109375" style="1" customWidth="1"/>
    <col min="5" max="5" width="14.7109375" style="2" customWidth="1"/>
    <col min="6" max="6" width="16.7109375" style="3" customWidth="1"/>
    <col min="7" max="8" width="0" style="4" hidden="1" customWidth="1"/>
    <col min="9" max="16384" width="9.140625" style="4" customWidth="1"/>
  </cols>
  <sheetData>
    <row r="1" spans="1:7" ht="15">
      <c r="A1" s="5"/>
      <c r="B1" s="40" t="s">
        <v>24</v>
      </c>
      <c r="C1" s="40"/>
      <c r="D1" s="6"/>
      <c r="E1" s="7"/>
      <c r="F1" s="8"/>
      <c r="G1" s="5"/>
    </row>
    <row r="2" spans="1:7" ht="15">
      <c r="A2" s="5"/>
      <c r="B2" s="40" t="s">
        <v>25</v>
      </c>
      <c r="C2" s="40"/>
      <c r="D2" s="6"/>
      <c r="E2" s="7"/>
      <c r="F2" s="8"/>
      <c r="G2" s="5"/>
    </row>
    <row r="3" spans="1:7" ht="15.75" thickBot="1">
      <c r="A3" s="5"/>
      <c r="B3" s="40"/>
      <c r="C3" s="40"/>
      <c r="D3" s="6"/>
      <c r="E3" s="7"/>
      <c r="F3" s="8"/>
      <c r="G3" s="5"/>
    </row>
    <row r="4" spans="1:6" s="34" customFormat="1" ht="33.75" customHeight="1" thickBot="1">
      <c r="A4" s="35" t="s">
        <v>26</v>
      </c>
      <c r="B4" s="36"/>
      <c r="C4" s="36"/>
      <c r="D4" s="37"/>
      <c r="E4" s="38"/>
      <c r="F4" s="39"/>
    </row>
    <row r="5" spans="1:6" ht="15.75" thickBot="1">
      <c r="A5" s="41" t="s">
        <v>27</v>
      </c>
      <c r="B5" s="42"/>
      <c r="C5" s="42"/>
      <c r="D5" s="43" t="s">
        <v>28</v>
      </c>
      <c r="E5" s="44" t="s">
        <v>29</v>
      </c>
      <c r="F5" s="45" t="s">
        <v>30</v>
      </c>
    </row>
    <row r="6" spans="1:8" ht="15">
      <c r="A6" s="21">
        <v>1</v>
      </c>
      <c r="B6" s="9" t="s">
        <v>0</v>
      </c>
      <c r="C6" s="9"/>
      <c r="D6" s="10"/>
      <c r="E6" s="11"/>
      <c r="F6" s="22">
        <f>'Soupis položek'!G9</f>
        <v>0</v>
      </c>
      <c r="H6" s="4">
        <v>9</v>
      </c>
    </row>
    <row r="7" spans="1:8" ht="15">
      <c r="A7" s="21">
        <v>2</v>
      </c>
      <c r="B7" s="9" t="s">
        <v>1</v>
      </c>
      <c r="C7" s="9"/>
      <c r="D7" s="10">
        <v>3.6</v>
      </c>
      <c r="E7" s="11">
        <f>F6</f>
        <v>0</v>
      </c>
      <c r="F7" s="22">
        <f>D7*E7/100</f>
        <v>0</v>
      </c>
      <c r="H7" s="4">
        <v>10</v>
      </c>
    </row>
    <row r="8" spans="1:8" ht="15">
      <c r="A8" s="21">
        <v>3</v>
      </c>
      <c r="B8" s="9" t="s">
        <v>2</v>
      </c>
      <c r="C8" s="9"/>
      <c r="D8" s="10">
        <v>1</v>
      </c>
      <c r="E8" s="11">
        <f>F6</f>
        <v>0</v>
      </c>
      <c r="F8" s="22">
        <f>D8*E8/100</f>
        <v>0</v>
      </c>
      <c r="H8" s="4">
        <v>12</v>
      </c>
    </row>
    <row r="9" spans="1:8" ht="15">
      <c r="A9" s="21">
        <v>4</v>
      </c>
      <c r="B9" s="9" t="s">
        <v>3</v>
      </c>
      <c r="C9" s="9"/>
      <c r="D9" s="10"/>
      <c r="E9" s="11"/>
      <c r="F9" s="22">
        <f>'Soupis položek'!G16</f>
        <v>0</v>
      </c>
      <c r="H9" s="4">
        <v>13</v>
      </c>
    </row>
    <row r="10" spans="1:8" ht="15">
      <c r="A10" s="21">
        <v>5</v>
      </c>
      <c r="B10" s="9" t="s">
        <v>4</v>
      </c>
      <c r="C10" s="9"/>
      <c r="D10" s="10">
        <v>5</v>
      </c>
      <c r="E10" s="11">
        <f>'Soupis položek'!G15+'Soupis položek'!G12+'Soupis položek'!G11</f>
        <v>0</v>
      </c>
      <c r="F10" s="22">
        <f>D10*E10/100</f>
        <v>0</v>
      </c>
      <c r="H10" s="4">
        <v>14</v>
      </c>
    </row>
    <row r="11" spans="1:8" ht="15">
      <c r="A11" s="21">
        <v>6</v>
      </c>
      <c r="B11" s="9" t="s">
        <v>5</v>
      </c>
      <c r="C11" s="9"/>
      <c r="D11" s="10">
        <v>3</v>
      </c>
      <c r="E11" s="11">
        <f>F9</f>
        <v>0</v>
      </c>
      <c r="F11" s="22">
        <f>D11*E11/100</f>
        <v>0</v>
      </c>
      <c r="H11" s="4">
        <v>15</v>
      </c>
    </row>
    <row r="12" spans="1:8" ht="15">
      <c r="A12" s="21">
        <v>7</v>
      </c>
      <c r="B12" s="9" t="s">
        <v>6</v>
      </c>
      <c r="C12" s="9"/>
      <c r="D12" s="10"/>
      <c r="E12" s="11"/>
      <c r="F12" s="22">
        <f>'Soupis položek'!G21</f>
        <v>0</v>
      </c>
      <c r="H12" s="4">
        <v>16</v>
      </c>
    </row>
    <row r="13" spans="1:8" ht="15">
      <c r="A13" s="21">
        <v>8</v>
      </c>
      <c r="B13" s="9" t="s">
        <v>7</v>
      </c>
      <c r="C13" s="9"/>
      <c r="D13" s="10"/>
      <c r="E13" s="11"/>
      <c r="F13" s="22">
        <f>'Soupis položek'!G32</f>
        <v>0</v>
      </c>
      <c r="H13" s="4">
        <v>17</v>
      </c>
    </row>
    <row r="14" spans="1:8" ht="15">
      <c r="A14" s="21">
        <v>9</v>
      </c>
      <c r="B14" s="9" t="s">
        <v>8</v>
      </c>
      <c r="C14" s="9"/>
      <c r="D14" s="10"/>
      <c r="E14" s="11"/>
      <c r="F14" s="22">
        <f>'Soupis položek'!G42</f>
        <v>0</v>
      </c>
      <c r="G14" s="3">
        <f>SUM(F9:F11)</f>
        <v>0</v>
      </c>
      <c r="H14" s="4">
        <v>18</v>
      </c>
    </row>
    <row r="15" spans="1:8" ht="15">
      <c r="A15" s="21">
        <v>10</v>
      </c>
      <c r="B15" s="9" t="s">
        <v>9</v>
      </c>
      <c r="C15" s="9"/>
      <c r="D15" s="10"/>
      <c r="E15" s="11"/>
      <c r="F15" s="22">
        <f>'Soupis položek'!G47</f>
        <v>0</v>
      </c>
      <c r="H15" s="4">
        <v>19</v>
      </c>
    </row>
    <row r="16" spans="1:8" ht="15">
      <c r="A16" s="21">
        <v>11</v>
      </c>
      <c r="B16" s="9" t="s">
        <v>10</v>
      </c>
      <c r="C16" s="9"/>
      <c r="D16" s="10"/>
      <c r="E16" s="11"/>
      <c r="F16" s="22">
        <f>'Soupis položek'!G68</f>
        <v>0</v>
      </c>
      <c r="G16" s="3">
        <f>SUM(F13:F13)</f>
        <v>0</v>
      </c>
      <c r="H16" s="4">
        <v>21</v>
      </c>
    </row>
    <row r="17" spans="1:8" ht="15">
      <c r="A17" s="21">
        <v>12</v>
      </c>
      <c r="B17" s="9" t="s">
        <v>11</v>
      </c>
      <c r="C17" s="9"/>
      <c r="D17" s="10">
        <v>1</v>
      </c>
      <c r="E17" s="11">
        <f>F14+F11+F10+F9</f>
        <v>0</v>
      </c>
      <c r="F17" s="22">
        <f>D17*E17/100</f>
        <v>0</v>
      </c>
      <c r="H17" s="4">
        <v>22</v>
      </c>
    </row>
    <row r="18" spans="1:8" ht="15.75" thickBot="1">
      <c r="A18" s="21">
        <v>13</v>
      </c>
      <c r="B18" s="9" t="s">
        <v>12</v>
      </c>
      <c r="C18" s="9"/>
      <c r="D18" s="10">
        <v>1</v>
      </c>
      <c r="E18" s="11">
        <f>F16+F13</f>
        <v>0</v>
      </c>
      <c r="F18" s="22">
        <f>D18*E18/100</f>
        <v>0</v>
      </c>
      <c r="H18" s="4">
        <v>23</v>
      </c>
    </row>
    <row r="19" spans="1:8" ht="15">
      <c r="A19" s="23">
        <v>14</v>
      </c>
      <c r="B19" s="12" t="s">
        <v>111</v>
      </c>
      <c r="C19" s="12"/>
      <c r="D19" s="13"/>
      <c r="E19" s="14"/>
      <c r="F19" s="24">
        <f>SUM(F6:F13)</f>
        <v>0</v>
      </c>
      <c r="H19" s="4">
        <v>25</v>
      </c>
    </row>
    <row r="20" spans="1:8" ht="15">
      <c r="A20" s="21">
        <v>15</v>
      </c>
      <c r="B20" s="9" t="s">
        <v>112</v>
      </c>
      <c r="C20" s="9"/>
      <c r="D20" s="10"/>
      <c r="E20" s="11"/>
      <c r="F20" s="22">
        <f>SUM(F14:F18)</f>
        <v>0</v>
      </c>
      <c r="H20" s="4">
        <v>26</v>
      </c>
    </row>
    <row r="21" spans="1:8" ht="15.75" thickBot="1">
      <c r="A21" s="21">
        <v>16</v>
      </c>
      <c r="B21" s="9" t="s">
        <v>13</v>
      </c>
      <c r="C21" s="9"/>
      <c r="D21" s="10"/>
      <c r="E21" s="11"/>
      <c r="F21" s="22">
        <f>'Soupis položek'!G72</f>
        <v>0</v>
      </c>
      <c r="H21" s="4">
        <v>27</v>
      </c>
    </row>
    <row r="22" spans="1:8" ht="15">
      <c r="A22" s="25">
        <v>17</v>
      </c>
      <c r="B22" s="18" t="s">
        <v>14</v>
      </c>
      <c r="C22" s="18"/>
      <c r="D22" s="19"/>
      <c r="E22" s="20"/>
      <c r="F22" s="26">
        <f>SUM(F19:F21)</f>
        <v>0</v>
      </c>
      <c r="G22" s="3">
        <f>SUM(F22:F22)</f>
        <v>0</v>
      </c>
      <c r="H22" s="4">
        <v>28</v>
      </c>
    </row>
    <row r="23" spans="1:6" ht="15">
      <c r="A23" s="27"/>
      <c r="B23" s="15"/>
      <c r="C23" s="15"/>
      <c r="D23" s="16"/>
      <c r="E23" s="17"/>
      <c r="F23" s="28"/>
    </row>
    <row r="24" spans="1:8" ht="15.75" thickBot="1">
      <c r="A24" s="21">
        <v>18</v>
      </c>
      <c r="B24" s="9" t="s">
        <v>15</v>
      </c>
      <c r="C24" s="9"/>
      <c r="D24" s="10">
        <v>3.25</v>
      </c>
      <c r="E24" s="11">
        <f>F20</f>
        <v>0</v>
      </c>
      <c r="F24" s="22">
        <f>D24*E24/100</f>
        <v>0</v>
      </c>
      <c r="H24" s="4">
        <v>30</v>
      </c>
    </row>
    <row r="25" spans="1:8" ht="15">
      <c r="A25" s="25">
        <v>19</v>
      </c>
      <c r="B25" s="18" t="s">
        <v>16</v>
      </c>
      <c r="C25" s="18"/>
      <c r="D25" s="19"/>
      <c r="E25" s="20"/>
      <c r="F25" s="26">
        <f>SUM(F24:F24)</f>
        <v>0</v>
      </c>
      <c r="G25" s="3">
        <f>SUM(F25:F25)</f>
        <v>0</v>
      </c>
      <c r="H25" s="4">
        <v>33</v>
      </c>
    </row>
    <row r="26" spans="1:6" ht="15">
      <c r="A26" s="27"/>
      <c r="B26" s="15"/>
      <c r="C26" s="15"/>
      <c r="D26" s="16"/>
      <c r="E26" s="17"/>
      <c r="F26" s="28"/>
    </row>
    <row r="27" spans="1:8" ht="15">
      <c r="A27" s="21">
        <v>20</v>
      </c>
      <c r="B27" s="9" t="s">
        <v>17</v>
      </c>
      <c r="C27" s="9"/>
      <c r="D27" s="10"/>
      <c r="E27" s="11"/>
      <c r="F27" s="22"/>
      <c r="H27" s="4">
        <v>35</v>
      </c>
    </row>
    <row r="28" spans="1:8" ht="15">
      <c r="A28" s="21">
        <v>21</v>
      </c>
      <c r="B28" s="9" t="s">
        <v>18</v>
      </c>
      <c r="C28" s="9"/>
      <c r="D28" s="10"/>
      <c r="E28" s="11"/>
      <c r="F28" s="22"/>
      <c r="H28" s="4">
        <v>36</v>
      </c>
    </row>
    <row r="29" spans="1:8" ht="15">
      <c r="A29" s="21">
        <v>22</v>
      </c>
      <c r="B29" s="9" t="s">
        <v>19</v>
      </c>
      <c r="C29" s="9"/>
      <c r="D29" s="10"/>
      <c r="E29" s="11"/>
      <c r="F29" s="22"/>
      <c r="H29" s="4">
        <v>39</v>
      </c>
    </row>
    <row r="30" spans="1:8" ht="15.75" thickBot="1">
      <c r="A30" s="21">
        <v>23</v>
      </c>
      <c r="B30" s="9" t="s">
        <v>20</v>
      </c>
      <c r="C30" s="9"/>
      <c r="D30" s="10"/>
      <c r="E30" s="11"/>
      <c r="F30" s="22"/>
      <c r="H30" s="4">
        <v>40</v>
      </c>
    </row>
    <row r="31" spans="1:8" ht="15">
      <c r="A31" s="25">
        <v>24</v>
      </c>
      <c r="B31" s="18" t="s">
        <v>21</v>
      </c>
      <c r="C31" s="18"/>
      <c r="D31" s="19"/>
      <c r="E31" s="20"/>
      <c r="F31" s="26">
        <f>SUM(F27:F30)</f>
        <v>0</v>
      </c>
      <c r="G31" s="3">
        <f>SUM(F31:F31)</f>
        <v>0</v>
      </c>
      <c r="H31" s="4">
        <v>41</v>
      </c>
    </row>
    <row r="32" spans="1:6" ht="15">
      <c r="A32" s="27"/>
      <c r="B32" s="15"/>
      <c r="C32" s="15"/>
      <c r="D32" s="16"/>
      <c r="E32" s="17"/>
      <c r="F32" s="28"/>
    </row>
    <row r="33" spans="1:8" ht="15">
      <c r="A33" s="21">
        <v>25</v>
      </c>
      <c r="B33" s="9" t="s">
        <v>115</v>
      </c>
      <c r="C33" s="9"/>
      <c r="D33" s="10"/>
      <c r="E33" s="11"/>
      <c r="F33" s="22"/>
      <c r="H33" s="4">
        <v>5</v>
      </c>
    </row>
    <row r="34" spans="1:8" ht="15.75" thickBot="1">
      <c r="A34" s="21">
        <v>26</v>
      </c>
      <c r="B34" s="9" t="s">
        <v>116</v>
      </c>
      <c r="C34" s="9"/>
      <c r="D34" s="10"/>
      <c r="E34" s="11"/>
      <c r="F34" s="22" t="s">
        <v>116</v>
      </c>
      <c r="H34" s="4">
        <v>6</v>
      </c>
    </row>
    <row r="35" spans="1:8" ht="15">
      <c r="A35" s="25">
        <v>27</v>
      </c>
      <c r="B35" s="18" t="s">
        <v>22</v>
      </c>
      <c r="C35" s="18"/>
      <c r="D35" s="19"/>
      <c r="E35" s="20"/>
      <c r="F35" s="26">
        <f>SUM(F33:F34)</f>
        <v>0</v>
      </c>
      <c r="G35" s="3">
        <f>SUM(F35:F35)</f>
        <v>0</v>
      </c>
      <c r="H35" s="4">
        <v>7</v>
      </c>
    </row>
    <row r="36" spans="1:6" ht="15.75" thickBot="1">
      <c r="A36" s="27"/>
      <c r="B36" s="15"/>
      <c r="C36" s="15"/>
      <c r="D36" s="16"/>
      <c r="E36" s="17"/>
      <c r="F36" s="28"/>
    </row>
    <row r="37" spans="1:8" ht="15.75" thickBot="1" thickTop="1">
      <c r="A37" s="29">
        <v>28</v>
      </c>
      <c r="B37" s="30" t="s">
        <v>23</v>
      </c>
      <c r="C37" s="30"/>
      <c r="D37" s="31"/>
      <c r="E37" s="32"/>
      <c r="F37" s="33">
        <f>F35+F31+F25+F22</f>
        <v>0</v>
      </c>
      <c r="H37" s="4">
        <v>44</v>
      </c>
    </row>
    <row r="38" spans="1:6" ht="15">
      <c r="A38" s="5"/>
      <c r="B38" s="5"/>
      <c r="C38" s="5"/>
      <c r="D38" s="6"/>
      <c r="E38" s="7"/>
      <c r="F38" s="8"/>
    </row>
    <row r="39" spans="1:6" ht="15">
      <c r="A39" s="5"/>
      <c r="B39" s="5"/>
      <c r="C39" s="5"/>
      <c r="D39" s="6"/>
      <c r="E39" s="7"/>
      <c r="F39" s="8"/>
    </row>
    <row r="40" spans="1:6" ht="15">
      <c r="A40" s="5"/>
      <c r="B40" s="5"/>
      <c r="C40" s="5"/>
      <c r="D40" s="6"/>
      <c r="E40" s="7"/>
      <c r="F40" s="8"/>
    </row>
    <row r="41" spans="1:6" ht="15">
      <c r="A41" s="5"/>
      <c r="B41" s="5"/>
      <c r="C41" s="5"/>
      <c r="D41" s="6"/>
      <c r="E41" s="7"/>
      <c r="F41" s="8"/>
    </row>
  </sheetData>
  <sheetProtection/>
  <printOptions horizontalCentered="1"/>
  <pageMargins left="0.787401575" right="0.787401575" top="0.984251969" bottom="0.984251969" header="0.4921259845" footer="0.4921259845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39">
      <selection activeCell="D46" sqref="D46"/>
    </sheetView>
  </sheetViews>
  <sheetFormatPr defaultColWidth="9.140625" defaultRowHeight="15"/>
  <cols>
    <col min="1" max="1" width="4.140625" style="4" bestFit="1" customWidth="1"/>
    <col min="2" max="2" width="10.00390625" style="4" bestFit="1" customWidth="1"/>
    <col min="3" max="3" width="48.421875" style="4" bestFit="1" customWidth="1"/>
    <col min="4" max="4" width="4.00390625" style="4" bestFit="1" customWidth="1"/>
    <col min="5" max="5" width="8.28125" style="4" bestFit="1" customWidth="1"/>
    <col min="6" max="6" width="11.00390625" style="4" bestFit="1" customWidth="1"/>
    <col min="7" max="7" width="11.57421875" style="4" bestFit="1" customWidth="1"/>
    <col min="8" max="8" width="6.7109375" style="4" bestFit="1" customWidth="1"/>
    <col min="9" max="9" width="10.140625" style="4" bestFit="1" customWidth="1"/>
    <col min="10" max="10" width="5.421875" style="113" hidden="1" customWidth="1"/>
    <col min="11" max="11" width="5.421875" style="4" hidden="1" customWidth="1"/>
    <col min="12" max="12" width="0" style="4" hidden="1" customWidth="1"/>
    <col min="13" max="13" width="4.57421875" style="4" hidden="1" customWidth="1"/>
    <col min="14" max="16384" width="9.140625" style="4" customWidth="1"/>
  </cols>
  <sheetData>
    <row r="1" spans="1:10" ht="15">
      <c r="A1" s="46"/>
      <c r="B1" s="40" t="s">
        <v>24</v>
      </c>
      <c r="C1" s="46"/>
      <c r="D1" s="46"/>
      <c r="E1" s="46"/>
      <c r="F1" s="46"/>
      <c r="G1" s="46"/>
      <c r="H1" s="46"/>
      <c r="I1" s="46"/>
      <c r="J1" s="47"/>
    </row>
    <row r="2" spans="1:10" ht="15">
      <c r="A2" s="46"/>
      <c r="B2" s="40" t="s">
        <v>25</v>
      </c>
      <c r="C2" s="46"/>
      <c r="D2" s="46"/>
      <c r="E2" s="46"/>
      <c r="F2" s="46"/>
      <c r="G2" s="46"/>
      <c r="H2" s="46"/>
      <c r="I2" s="46"/>
      <c r="J2" s="47"/>
    </row>
    <row r="3" spans="1:10" ht="15">
      <c r="A3" s="46"/>
      <c r="B3" s="40"/>
      <c r="C3" s="46"/>
      <c r="D3" s="46"/>
      <c r="E3" s="46"/>
      <c r="F3" s="46"/>
      <c r="G3" s="46"/>
      <c r="H3" s="46"/>
      <c r="I3" s="46"/>
      <c r="J3" s="47"/>
    </row>
    <row r="4" spans="1:10" s="34" customFormat="1" ht="33.75" customHeight="1" thickBot="1">
      <c r="A4" s="48" t="s">
        <v>31</v>
      </c>
      <c r="B4" s="48"/>
      <c r="C4" s="48"/>
      <c r="D4" s="48"/>
      <c r="E4" s="48"/>
      <c r="F4" s="48"/>
      <c r="G4" s="48"/>
      <c r="H4" s="48"/>
      <c r="I4" s="48"/>
      <c r="J4" s="49"/>
    </row>
    <row r="5" spans="1:13" ht="14.25" thickBot="1">
      <c r="A5" s="50" t="s">
        <v>27</v>
      </c>
      <c r="B5" s="51" t="s">
        <v>32</v>
      </c>
      <c r="C5" s="52" t="s">
        <v>33</v>
      </c>
      <c r="D5" s="52" t="s">
        <v>34</v>
      </c>
      <c r="E5" s="53" t="s">
        <v>35</v>
      </c>
      <c r="F5" s="53" t="s">
        <v>36</v>
      </c>
      <c r="G5" s="54" t="s">
        <v>37</v>
      </c>
      <c r="H5" s="55" t="s">
        <v>38</v>
      </c>
      <c r="I5" s="56" t="s">
        <v>39</v>
      </c>
      <c r="J5" s="57" t="s">
        <v>40</v>
      </c>
      <c r="K5" s="4" t="s">
        <v>41</v>
      </c>
      <c r="L5" s="4" t="s">
        <v>42</v>
      </c>
      <c r="M5" s="4" t="s">
        <v>43</v>
      </c>
    </row>
    <row r="6" spans="1:10" s="46" customFormat="1" ht="19.5" customHeight="1">
      <c r="A6" s="58" t="s">
        <v>44</v>
      </c>
      <c r="B6" s="59"/>
      <c r="C6" s="60"/>
      <c r="D6" s="60"/>
      <c r="E6" s="61"/>
      <c r="F6" s="61"/>
      <c r="G6" s="62"/>
      <c r="H6" s="63"/>
      <c r="I6" s="64"/>
      <c r="J6" s="47"/>
    </row>
    <row r="7" spans="1:13" ht="13.5">
      <c r="A7" s="65">
        <v>1</v>
      </c>
      <c r="B7" s="66">
        <v>530001</v>
      </c>
      <c r="C7" s="67" t="s">
        <v>45</v>
      </c>
      <c r="D7" s="67" t="s">
        <v>46</v>
      </c>
      <c r="E7" s="68">
        <v>11</v>
      </c>
      <c r="F7" s="68"/>
      <c r="G7" s="69">
        <f>E7*F7</f>
        <v>0</v>
      </c>
      <c r="H7" s="70">
        <v>0</v>
      </c>
      <c r="I7" s="71">
        <f>E7*H7</f>
        <v>0</v>
      </c>
      <c r="J7" s="72" t="s">
        <v>47</v>
      </c>
      <c r="K7" s="4" t="s">
        <v>48</v>
      </c>
      <c r="M7" s="73" t="s">
        <v>49</v>
      </c>
    </row>
    <row r="8" spans="1:13" ht="14.25" thickBot="1">
      <c r="A8" s="74">
        <v>2</v>
      </c>
      <c r="B8" s="75">
        <v>560007</v>
      </c>
      <c r="C8" s="76" t="s">
        <v>50</v>
      </c>
      <c r="D8" s="76" t="s">
        <v>46</v>
      </c>
      <c r="E8" s="77">
        <v>11</v>
      </c>
      <c r="F8" s="77"/>
      <c r="G8" s="78">
        <f>E8*F8</f>
        <v>0</v>
      </c>
      <c r="H8" s="79">
        <v>0</v>
      </c>
      <c r="I8" s="80">
        <f>E8*H8</f>
        <v>0</v>
      </c>
      <c r="J8" s="81" t="s">
        <v>51</v>
      </c>
      <c r="K8" s="4" t="s">
        <v>48</v>
      </c>
      <c r="M8" s="73" t="s">
        <v>49</v>
      </c>
    </row>
    <row r="9" spans="1:13" s="90" customFormat="1" ht="13.5">
      <c r="A9" s="82"/>
      <c r="B9" s="83"/>
      <c r="C9" s="84" t="s">
        <v>52</v>
      </c>
      <c r="D9" s="84"/>
      <c r="E9" s="85"/>
      <c r="F9" s="85"/>
      <c r="G9" s="86">
        <f>SUM(G7:G8)</f>
        <v>0</v>
      </c>
      <c r="H9" s="87"/>
      <c r="I9" s="88">
        <f>SUM(I7:I8)</f>
        <v>0</v>
      </c>
      <c r="J9" s="89"/>
      <c r="M9" s="91"/>
    </row>
    <row r="10" spans="1:13" s="46" customFormat="1" ht="19.5" customHeight="1">
      <c r="A10" s="92" t="s">
        <v>53</v>
      </c>
      <c r="B10" s="93"/>
      <c r="C10" s="94"/>
      <c r="D10" s="94"/>
      <c r="E10" s="95"/>
      <c r="F10" s="95"/>
      <c r="G10" s="96"/>
      <c r="H10" s="97"/>
      <c r="I10" s="98"/>
      <c r="J10" s="99"/>
      <c r="M10" s="100"/>
    </row>
    <row r="11" spans="1:13" ht="13.5">
      <c r="A11" s="65">
        <v>3</v>
      </c>
      <c r="B11" s="66">
        <v>101210</v>
      </c>
      <c r="C11" s="67" t="s">
        <v>54</v>
      </c>
      <c r="D11" s="67" t="s">
        <v>55</v>
      </c>
      <c r="E11" s="68">
        <v>360</v>
      </c>
      <c r="F11" s="68"/>
      <c r="G11" s="69">
        <f>E11*F11</f>
        <v>0</v>
      </c>
      <c r="H11" s="70">
        <v>0</v>
      </c>
      <c r="I11" s="71">
        <f>E11*H11</f>
        <v>0</v>
      </c>
      <c r="J11" s="72" t="s">
        <v>51</v>
      </c>
      <c r="K11" s="4" t="s">
        <v>48</v>
      </c>
      <c r="M11" s="73" t="s">
        <v>56</v>
      </c>
    </row>
    <row r="12" spans="1:13" ht="13.5">
      <c r="A12" s="65">
        <v>4</v>
      </c>
      <c r="B12" s="66">
        <v>295021</v>
      </c>
      <c r="C12" s="67" t="s">
        <v>57</v>
      </c>
      <c r="D12" s="67" t="s">
        <v>55</v>
      </c>
      <c r="E12" s="68">
        <v>360</v>
      </c>
      <c r="F12" s="68"/>
      <c r="G12" s="69">
        <f>E12*F12</f>
        <v>0</v>
      </c>
      <c r="H12" s="70">
        <v>0</v>
      </c>
      <c r="I12" s="71">
        <f>E12*H12</f>
        <v>0</v>
      </c>
      <c r="J12" s="72" t="s">
        <v>51</v>
      </c>
      <c r="K12" s="4" t="s">
        <v>48</v>
      </c>
      <c r="M12" s="73" t="s">
        <v>56</v>
      </c>
    </row>
    <row r="13" spans="1:13" ht="13.5">
      <c r="A13" s="65">
        <v>5</v>
      </c>
      <c r="B13" s="66">
        <v>579203</v>
      </c>
      <c r="C13" s="67" t="s">
        <v>58</v>
      </c>
      <c r="D13" s="67" t="s">
        <v>46</v>
      </c>
      <c r="E13" s="68">
        <v>11</v>
      </c>
      <c r="F13" s="68"/>
      <c r="G13" s="69">
        <f>E13*F13</f>
        <v>0</v>
      </c>
      <c r="H13" s="70">
        <v>0</v>
      </c>
      <c r="I13" s="71">
        <f>E13*H13</f>
        <v>0</v>
      </c>
      <c r="J13" s="72" t="s">
        <v>51</v>
      </c>
      <c r="K13" s="4" t="s">
        <v>48</v>
      </c>
      <c r="M13" s="73" t="s">
        <v>56</v>
      </c>
    </row>
    <row r="14" spans="1:13" ht="13.5">
      <c r="A14" s="65">
        <v>6</v>
      </c>
      <c r="B14" s="66">
        <v>432013</v>
      </c>
      <c r="C14" s="67" t="s">
        <v>59</v>
      </c>
      <c r="D14" s="67" t="s">
        <v>46</v>
      </c>
      <c r="E14" s="68">
        <v>11</v>
      </c>
      <c r="F14" s="68"/>
      <c r="G14" s="69">
        <f>E14*F14</f>
        <v>0</v>
      </c>
      <c r="H14" s="70">
        <v>0</v>
      </c>
      <c r="I14" s="71">
        <f>E14*H14</f>
        <v>0</v>
      </c>
      <c r="J14" s="72" t="s">
        <v>51</v>
      </c>
      <c r="M14" s="73" t="s">
        <v>56</v>
      </c>
    </row>
    <row r="15" spans="1:13" ht="14.25" thickBot="1">
      <c r="A15" s="74">
        <v>7</v>
      </c>
      <c r="B15" s="75">
        <v>101305</v>
      </c>
      <c r="C15" s="76" t="s">
        <v>117</v>
      </c>
      <c r="D15" s="76" t="s">
        <v>55</v>
      </c>
      <c r="E15" s="77">
        <v>100</v>
      </c>
      <c r="F15" s="77"/>
      <c r="G15" s="78">
        <f>E15*F15</f>
        <v>0</v>
      </c>
      <c r="H15" s="79">
        <v>0</v>
      </c>
      <c r="I15" s="80">
        <f>E15*H15</f>
        <v>0</v>
      </c>
      <c r="J15" s="81" t="s">
        <v>51</v>
      </c>
      <c r="K15" s="4" t="s">
        <v>48</v>
      </c>
      <c r="M15" s="73" t="s">
        <v>56</v>
      </c>
    </row>
    <row r="16" spans="1:13" s="90" customFormat="1" ht="13.5">
      <c r="A16" s="82"/>
      <c r="B16" s="83"/>
      <c r="C16" s="84" t="s">
        <v>52</v>
      </c>
      <c r="D16" s="84"/>
      <c r="E16" s="85"/>
      <c r="F16" s="85"/>
      <c r="G16" s="86">
        <f>SUM(G11:G15)</f>
        <v>0</v>
      </c>
      <c r="H16" s="87"/>
      <c r="I16" s="88">
        <f>SUM(I11:I15)</f>
        <v>0</v>
      </c>
      <c r="J16" s="89"/>
      <c r="M16" s="91"/>
    </row>
    <row r="17" spans="1:13" s="46" customFormat="1" ht="19.5" customHeight="1">
      <c r="A17" s="92" t="s">
        <v>60</v>
      </c>
      <c r="B17" s="93"/>
      <c r="C17" s="94"/>
      <c r="D17" s="94"/>
      <c r="E17" s="95"/>
      <c r="F17" s="95"/>
      <c r="G17" s="96"/>
      <c r="H17" s="97"/>
      <c r="I17" s="98"/>
      <c r="J17" s="99"/>
      <c r="M17" s="100"/>
    </row>
    <row r="18" spans="1:13" ht="13.5">
      <c r="A18" s="65">
        <v>8</v>
      </c>
      <c r="B18" s="66">
        <v>25101</v>
      </c>
      <c r="C18" s="67" t="s">
        <v>61</v>
      </c>
      <c r="D18" s="67" t="s">
        <v>62</v>
      </c>
      <c r="E18" s="68">
        <v>1</v>
      </c>
      <c r="F18" s="68"/>
      <c r="G18" s="69">
        <f>E18*F18</f>
        <v>0</v>
      </c>
      <c r="H18" s="70">
        <v>0</v>
      </c>
      <c r="I18" s="71">
        <f>E18*H18</f>
        <v>0</v>
      </c>
      <c r="J18" s="72" t="s">
        <v>51</v>
      </c>
      <c r="M18" s="73" t="s">
        <v>63</v>
      </c>
    </row>
    <row r="19" spans="1:13" ht="13.5">
      <c r="A19" s="65">
        <v>9</v>
      </c>
      <c r="B19" s="66">
        <v>25102</v>
      </c>
      <c r="C19" s="67" t="s">
        <v>64</v>
      </c>
      <c r="D19" s="67" t="s">
        <v>62</v>
      </c>
      <c r="E19" s="68">
        <v>1</v>
      </c>
      <c r="F19" s="68"/>
      <c r="G19" s="69">
        <f>E19*F19</f>
        <v>0</v>
      </c>
      <c r="H19" s="70">
        <v>0</v>
      </c>
      <c r="I19" s="71">
        <f>E19*H19</f>
        <v>0</v>
      </c>
      <c r="J19" s="72" t="s">
        <v>51</v>
      </c>
      <c r="M19" s="73" t="s">
        <v>63</v>
      </c>
    </row>
    <row r="20" spans="1:13" ht="14.25" thickBot="1">
      <c r="A20" s="74">
        <v>10</v>
      </c>
      <c r="B20" s="75">
        <v>25109</v>
      </c>
      <c r="C20" s="76" t="s">
        <v>65</v>
      </c>
      <c r="D20" s="76" t="s">
        <v>62</v>
      </c>
      <c r="E20" s="77">
        <v>1</v>
      </c>
      <c r="F20" s="77"/>
      <c r="G20" s="78">
        <f>E20*F20</f>
        <v>0</v>
      </c>
      <c r="H20" s="79">
        <v>0</v>
      </c>
      <c r="I20" s="80">
        <f>E20*H20</f>
        <v>0</v>
      </c>
      <c r="J20" s="81" t="s">
        <v>51</v>
      </c>
      <c r="M20" s="73" t="s">
        <v>63</v>
      </c>
    </row>
    <row r="21" spans="1:13" s="90" customFormat="1" ht="13.5">
      <c r="A21" s="82"/>
      <c r="B21" s="83"/>
      <c r="C21" s="84" t="s">
        <v>52</v>
      </c>
      <c r="D21" s="84"/>
      <c r="E21" s="85"/>
      <c r="F21" s="85"/>
      <c r="G21" s="86">
        <f>SUM(G18:G20)</f>
        <v>0</v>
      </c>
      <c r="H21" s="87"/>
      <c r="I21" s="88">
        <f>SUM(I18:I20)</f>
        <v>0</v>
      </c>
      <c r="J21" s="89"/>
      <c r="M21" s="91"/>
    </row>
    <row r="22" spans="1:13" s="46" customFormat="1" ht="19.5" customHeight="1">
      <c r="A22" s="92" t="s">
        <v>66</v>
      </c>
      <c r="B22" s="93"/>
      <c r="C22" s="94"/>
      <c r="D22" s="94"/>
      <c r="E22" s="95"/>
      <c r="F22" s="95"/>
      <c r="G22" s="96"/>
      <c r="H22" s="97"/>
      <c r="I22" s="98"/>
      <c r="J22" s="99"/>
      <c r="M22" s="100"/>
    </row>
    <row r="23" spans="1:13" ht="13.5">
      <c r="A23" s="65">
        <v>11</v>
      </c>
      <c r="B23" s="66">
        <v>46383</v>
      </c>
      <c r="C23" s="67" t="s">
        <v>67</v>
      </c>
      <c r="D23" s="67" t="s">
        <v>55</v>
      </c>
      <c r="E23" s="68">
        <v>50</v>
      </c>
      <c r="F23" s="68"/>
      <c r="G23" s="69">
        <f aca="true" t="shared" si="0" ref="G23:G31">E23*F23</f>
        <v>0</v>
      </c>
      <c r="H23" s="70">
        <v>0</v>
      </c>
      <c r="I23" s="71">
        <f aca="true" t="shared" si="1" ref="I23:I31">E23*H23</f>
        <v>0</v>
      </c>
      <c r="J23" s="72" t="s">
        <v>51</v>
      </c>
      <c r="M23" s="73" t="s">
        <v>68</v>
      </c>
    </row>
    <row r="24" spans="1:13" ht="13.5">
      <c r="A24" s="65">
        <v>12</v>
      </c>
      <c r="B24" s="66">
        <v>46515</v>
      </c>
      <c r="C24" s="67" t="s">
        <v>69</v>
      </c>
      <c r="D24" s="67" t="s">
        <v>55</v>
      </c>
      <c r="E24" s="68">
        <v>50</v>
      </c>
      <c r="F24" s="68"/>
      <c r="G24" s="69">
        <f t="shared" si="0"/>
        <v>0</v>
      </c>
      <c r="H24" s="70">
        <v>0</v>
      </c>
      <c r="I24" s="71">
        <f t="shared" si="1"/>
        <v>0</v>
      </c>
      <c r="J24" s="72" t="s">
        <v>51</v>
      </c>
      <c r="M24" s="73" t="s">
        <v>68</v>
      </c>
    </row>
    <row r="25" spans="1:13" ht="13.5">
      <c r="A25" s="65">
        <v>13</v>
      </c>
      <c r="B25" s="66">
        <v>46525</v>
      </c>
      <c r="C25" s="67" t="s">
        <v>70</v>
      </c>
      <c r="D25" s="67" t="s">
        <v>46</v>
      </c>
      <c r="E25" s="68">
        <v>8</v>
      </c>
      <c r="F25" s="68"/>
      <c r="G25" s="69">
        <f t="shared" si="0"/>
        <v>0</v>
      </c>
      <c r="H25" s="70">
        <v>0</v>
      </c>
      <c r="I25" s="71">
        <f t="shared" si="1"/>
        <v>0</v>
      </c>
      <c r="J25" s="72" t="s">
        <v>51</v>
      </c>
      <c r="M25" s="73" t="s">
        <v>68</v>
      </c>
    </row>
    <row r="26" spans="1:13" ht="13.5">
      <c r="A26" s="65">
        <v>14</v>
      </c>
      <c r="B26" s="66">
        <v>46112</v>
      </c>
      <c r="C26" s="67" t="s">
        <v>71</v>
      </c>
      <c r="D26" s="67" t="s">
        <v>72</v>
      </c>
      <c r="E26" s="68">
        <v>312.5</v>
      </c>
      <c r="F26" s="68"/>
      <c r="G26" s="69">
        <f t="shared" si="0"/>
        <v>0</v>
      </c>
      <c r="H26" s="70">
        <v>0</v>
      </c>
      <c r="I26" s="71">
        <f t="shared" si="1"/>
        <v>0</v>
      </c>
      <c r="J26" s="72" t="s">
        <v>51</v>
      </c>
      <c r="M26" s="73" t="s">
        <v>68</v>
      </c>
    </row>
    <row r="27" spans="1:13" ht="13.5">
      <c r="A27" s="65">
        <v>15</v>
      </c>
      <c r="B27" s="66">
        <v>46383</v>
      </c>
      <c r="C27" s="67" t="s">
        <v>67</v>
      </c>
      <c r="D27" s="67" t="s">
        <v>55</v>
      </c>
      <c r="E27" s="68">
        <v>500</v>
      </c>
      <c r="F27" s="68"/>
      <c r="G27" s="69">
        <f t="shared" si="0"/>
        <v>0</v>
      </c>
      <c r="H27" s="70">
        <v>0</v>
      </c>
      <c r="I27" s="71">
        <f t="shared" si="1"/>
        <v>0</v>
      </c>
      <c r="J27" s="72" t="s">
        <v>51</v>
      </c>
      <c r="M27" s="73" t="s">
        <v>68</v>
      </c>
    </row>
    <row r="28" spans="1:13" ht="13.5">
      <c r="A28" s="65">
        <v>16</v>
      </c>
      <c r="B28" s="66">
        <v>46515</v>
      </c>
      <c r="C28" s="67" t="s">
        <v>69</v>
      </c>
      <c r="D28" s="67" t="s">
        <v>55</v>
      </c>
      <c r="E28" s="68">
        <v>250</v>
      </c>
      <c r="F28" s="68"/>
      <c r="G28" s="69">
        <f t="shared" si="0"/>
        <v>0</v>
      </c>
      <c r="H28" s="70">
        <v>0</v>
      </c>
      <c r="I28" s="71">
        <f t="shared" si="1"/>
        <v>0</v>
      </c>
      <c r="J28" s="72" t="s">
        <v>51</v>
      </c>
      <c r="M28" s="73" t="s">
        <v>68</v>
      </c>
    </row>
    <row r="29" spans="1:13" ht="13.5">
      <c r="A29" s="65">
        <v>17</v>
      </c>
      <c r="B29" s="66">
        <v>46525</v>
      </c>
      <c r="C29" s="67" t="s">
        <v>70</v>
      </c>
      <c r="D29" s="67" t="s">
        <v>46</v>
      </c>
      <c r="E29" s="68">
        <v>42</v>
      </c>
      <c r="F29" s="68"/>
      <c r="G29" s="69">
        <f t="shared" si="0"/>
        <v>0</v>
      </c>
      <c r="H29" s="70">
        <v>0</v>
      </c>
      <c r="I29" s="71">
        <f t="shared" si="1"/>
        <v>0</v>
      </c>
      <c r="J29" s="72" t="s">
        <v>51</v>
      </c>
      <c r="M29" s="73" t="s">
        <v>68</v>
      </c>
    </row>
    <row r="30" spans="1:13" ht="13.5">
      <c r="A30" s="65">
        <v>18</v>
      </c>
      <c r="B30" s="66">
        <v>46134</v>
      </c>
      <c r="C30" s="67" t="s">
        <v>73</v>
      </c>
      <c r="D30" s="67" t="s">
        <v>72</v>
      </c>
      <c r="E30" s="68">
        <v>3.74</v>
      </c>
      <c r="F30" s="68"/>
      <c r="G30" s="69">
        <f t="shared" si="0"/>
        <v>0</v>
      </c>
      <c r="H30" s="70">
        <v>0</v>
      </c>
      <c r="I30" s="71">
        <f t="shared" si="1"/>
        <v>0</v>
      </c>
      <c r="J30" s="72" t="s">
        <v>51</v>
      </c>
      <c r="M30" s="73" t="s">
        <v>68</v>
      </c>
    </row>
    <row r="31" spans="1:13" ht="14.25" thickBot="1">
      <c r="A31" s="74">
        <v>19</v>
      </c>
      <c r="B31" s="75">
        <v>46453</v>
      </c>
      <c r="C31" s="76" t="s">
        <v>74</v>
      </c>
      <c r="D31" s="76" t="s">
        <v>46</v>
      </c>
      <c r="E31" s="77">
        <v>11</v>
      </c>
      <c r="F31" s="77"/>
      <c r="G31" s="78">
        <f t="shared" si="0"/>
        <v>0</v>
      </c>
      <c r="H31" s="79">
        <v>0</v>
      </c>
      <c r="I31" s="80">
        <f t="shared" si="1"/>
        <v>0</v>
      </c>
      <c r="J31" s="81" t="s">
        <v>51</v>
      </c>
      <c r="M31" s="73" t="s">
        <v>68</v>
      </c>
    </row>
    <row r="32" spans="1:13" s="90" customFormat="1" ht="13.5">
      <c r="A32" s="82"/>
      <c r="B32" s="83"/>
      <c r="C32" s="84" t="s">
        <v>52</v>
      </c>
      <c r="D32" s="84"/>
      <c r="E32" s="85"/>
      <c r="F32" s="85"/>
      <c r="G32" s="86">
        <f>SUM(G23:G31)</f>
        <v>0</v>
      </c>
      <c r="H32" s="87"/>
      <c r="I32" s="88">
        <f>SUM(I23:I31)</f>
        <v>0</v>
      </c>
      <c r="J32" s="89"/>
      <c r="M32" s="91"/>
    </row>
    <row r="33" spans="1:13" s="46" customFormat="1" ht="19.5" customHeight="1">
      <c r="A33" s="92" t="s">
        <v>75</v>
      </c>
      <c r="B33" s="93"/>
      <c r="C33" s="94"/>
      <c r="D33" s="94"/>
      <c r="E33" s="95"/>
      <c r="F33" s="95"/>
      <c r="G33" s="96"/>
      <c r="H33" s="97"/>
      <c r="I33" s="98"/>
      <c r="J33" s="99"/>
      <c r="M33" s="100"/>
    </row>
    <row r="34" spans="1:13" ht="13.5">
      <c r="A34" s="65">
        <v>20</v>
      </c>
      <c r="B34" s="66">
        <v>210810081</v>
      </c>
      <c r="C34" s="67" t="s">
        <v>76</v>
      </c>
      <c r="D34" s="67" t="s">
        <v>55</v>
      </c>
      <c r="E34" s="68">
        <v>360</v>
      </c>
      <c r="F34" s="68"/>
      <c r="G34" s="69">
        <f aca="true" t="shared" si="2" ref="G34:G41">E34*F34</f>
        <v>0</v>
      </c>
      <c r="H34" s="70"/>
      <c r="I34" s="71">
        <f aca="true" t="shared" si="3" ref="I34:I41">E34*H34</f>
        <v>0</v>
      </c>
      <c r="J34" s="72" t="s">
        <v>51</v>
      </c>
      <c r="M34" s="73" t="s">
        <v>77</v>
      </c>
    </row>
    <row r="35" spans="1:13" ht="13.5">
      <c r="A35" s="65">
        <v>21</v>
      </c>
      <c r="B35" s="66">
        <v>210100101</v>
      </c>
      <c r="C35" s="67" t="s">
        <v>79</v>
      </c>
      <c r="D35" s="67" t="s">
        <v>46</v>
      </c>
      <c r="E35" s="68">
        <v>48</v>
      </c>
      <c r="F35" s="68"/>
      <c r="G35" s="69">
        <f t="shared" si="2"/>
        <v>0</v>
      </c>
      <c r="H35" s="70"/>
      <c r="I35" s="71">
        <f t="shared" si="3"/>
        <v>0</v>
      </c>
      <c r="J35" s="72" t="s">
        <v>51</v>
      </c>
      <c r="K35" s="4" t="s">
        <v>48</v>
      </c>
      <c r="M35" s="73" t="s">
        <v>77</v>
      </c>
    </row>
    <row r="36" spans="1:13" ht="13.5">
      <c r="A36" s="65">
        <v>22</v>
      </c>
      <c r="B36" s="66">
        <v>210220002</v>
      </c>
      <c r="C36" s="67" t="s">
        <v>80</v>
      </c>
      <c r="D36" s="67" t="s">
        <v>55</v>
      </c>
      <c r="E36" s="68">
        <v>360</v>
      </c>
      <c r="F36" s="68"/>
      <c r="G36" s="69">
        <f t="shared" si="2"/>
        <v>0</v>
      </c>
      <c r="H36" s="70"/>
      <c r="I36" s="71">
        <f t="shared" si="3"/>
        <v>0</v>
      </c>
      <c r="J36" s="72" t="s">
        <v>51</v>
      </c>
      <c r="M36" s="73" t="s">
        <v>77</v>
      </c>
    </row>
    <row r="37" spans="1:13" ht="13.5">
      <c r="A37" s="65">
        <v>23</v>
      </c>
      <c r="B37" s="66">
        <v>210220458</v>
      </c>
      <c r="C37" s="67" t="s">
        <v>81</v>
      </c>
      <c r="D37" s="67" t="s">
        <v>55</v>
      </c>
      <c r="E37" s="68">
        <v>5</v>
      </c>
      <c r="F37" s="68"/>
      <c r="G37" s="69">
        <f t="shared" si="2"/>
        <v>0</v>
      </c>
      <c r="H37" s="70"/>
      <c r="I37" s="71">
        <f t="shared" si="3"/>
        <v>0</v>
      </c>
      <c r="J37" s="72" t="s">
        <v>51</v>
      </c>
      <c r="K37" s="4" t="s">
        <v>48</v>
      </c>
      <c r="M37" s="73" t="s">
        <v>77</v>
      </c>
    </row>
    <row r="38" spans="1:13" ht="13.5">
      <c r="A38" s="65">
        <v>24</v>
      </c>
      <c r="B38" s="66">
        <v>210202104</v>
      </c>
      <c r="C38" s="67" t="s">
        <v>82</v>
      </c>
      <c r="D38" s="67" t="s">
        <v>46</v>
      </c>
      <c r="E38" s="68">
        <v>11</v>
      </c>
      <c r="F38" s="68"/>
      <c r="G38" s="69">
        <f t="shared" si="2"/>
        <v>0</v>
      </c>
      <c r="H38" s="70"/>
      <c r="I38" s="71">
        <f t="shared" si="3"/>
        <v>0</v>
      </c>
      <c r="J38" s="72" t="s">
        <v>51</v>
      </c>
      <c r="M38" s="73" t="s">
        <v>77</v>
      </c>
    </row>
    <row r="39" spans="1:13" ht="13.5">
      <c r="A39" s="65">
        <v>25</v>
      </c>
      <c r="B39" s="66">
        <v>210204002</v>
      </c>
      <c r="C39" s="67" t="s">
        <v>83</v>
      </c>
      <c r="D39" s="67" t="s">
        <v>46</v>
      </c>
      <c r="E39" s="68">
        <v>11</v>
      </c>
      <c r="F39" s="68"/>
      <c r="G39" s="69">
        <f t="shared" si="2"/>
        <v>0</v>
      </c>
      <c r="H39" s="70"/>
      <c r="I39" s="71">
        <f t="shared" si="3"/>
        <v>0</v>
      </c>
      <c r="J39" s="72" t="s">
        <v>51</v>
      </c>
      <c r="M39" s="73" t="s">
        <v>77</v>
      </c>
    </row>
    <row r="40" spans="1:13" ht="13.5">
      <c r="A40" s="65">
        <v>26</v>
      </c>
      <c r="B40" s="66">
        <v>210204201</v>
      </c>
      <c r="C40" s="67" t="s">
        <v>84</v>
      </c>
      <c r="D40" s="67" t="s">
        <v>46</v>
      </c>
      <c r="E40" s="68">
        <v>11</v>
      </c>
      <c r="F40" s="68"/>
      <c r="G40" s="69">
        <f t="shared" si="2"/>
        <v>0</v>
      </c>
      <c r="H40" s="70"/>
      <c r="I40" s="71">
        <f t="shared" si="3"/>
        <v>0</v>
      </c>
      <c r="J40" s="72" t="s">
        <v>51</v>
      </c>
      <c r="M40" s="73" t="s">
        <v>77</v>
      </c>
    </row>
    <row r="41" spans="1:13" ht="14.25" thickBot="1">
      <c r="A41" s="74">
        <v>27</v>
      </c>
      <c r="B41" s="75">
        <v>210810048</v>
      </c>
      <c r="C41" s="76" t="s">
        <v>78</v>
      </c>
      <c r="D41" s="76" t="s">
        <v>55</v>
      </c>
      <c r="E41" s="77">
        <v>100</v>
      </c>
      <c r="F41" s="77"/>
      <c r="G41" s="78">
        <f t="shared" si="2"/>
        <v>0</v>
      </c>
      <c r="H41" s="79"/>
      <c r="I41" s="80">
        <f t="shared" si="3"/>
        <v>0</v>
      </c>
      <c r="J41" s="81" t="s">
        <v>51</v>
      </c>
      <c r="M41" s="73" t="s">
        <v>77</v>
      </c>
    </row>
    <row r="42" spans="1:13" s="90" customFormat="1" ht="13.5">
      <c r="A42" s="82"/>
      <c r="B42" s="83"/>
      <c r="C42" s="84" t="s">
        <v>52</v>
      </c>
      <c r="D42" s="84"/>
      <c r="E42" s="85"/>
      <c r="F42" s="85"/>
      <c r="G42" s="86">
        <f>SUM(G34:G41)</f>
        <v>0</v>
      </c>
      <c r="H42" s="87"/>
      <c r="I42" s="88">
        <f>SUM(I34:I41)</f>
        <v>0</v>
      </c>
      <c r="J42" s="89"/>
      <c r="M42" s="91"/>
    </row>
    <row r="43" spans="1:13" s="46" customFormat="1" ht="19.5" customHeight="1">
      <c r="A43" s="92" t="s">
        <v>85</v>
      </c>
      <c r="B43" s="93"/>
      <c r="C43" s="94"/>
      <c r="D43" s="94"/>
      <c r="E43" s="95"/>
      <c r="F43" s="95"/>
      <c r="G43" s="96"/>
      <c r="H43" s="97"/>
      <c r="I43" s="98"/>
      <c r="J43" s="99"/>
      <c r="M43" s="100"/>
    </row>
    <row r="44" spans="1:13" ht="13.5">
      <c r="A44" s="65">
        <v>28</v>
      </c>
      <c r="B44" s="66">
        <v>210040202</v>
      </c>
      <c r="C44" s="67" t="s">
        <v>86</v>
      </c>
      <c r="D44" s="67" t="s">
        <v>46</v>
      </c>
      <c r="E44" s="68">
        <v>6</v>
      </c>
      <c r="F44" s="68"/>
      <c r="G44" s="69">
        <f>E44*F44</f>
        <v>0</v>
      </c>
      <c r="H44" s="70"/>
      <c r="I44" s="71">
        <f>E44*H44</f>
        <v>0</v>
      </c>
      <c r="J44" s="72" t="s">
        <v>51</v>
      </c>
      <c r="K44" s="4" t="s">
        <v>48</v>
      </c>
      <c r="M44" s="73" t="s">
        <v>87</v>
      </c>
    </row>
    <row r="45" spans="1:13" ht="13.5">
      <c r="A45" s="65">
        <v>29</v>
      </c>
      <c r="B45" s="66">
        <v>210040561</v>
      </c>
      <c r="C45" s="67" t="s">
        <v>88</v>
      </c>
      <c r="D45" s="67" t="s">
        <v>46</v>
      </c>
      <c r="E45" s="68">
        <v>12</v>
      </c>
      <c r="F45" s="68"/>
      <c r="G45" s="69">
        <f>E45*F45</f>
        <v>0</v>
      </c>
      <c r="H45" s="70"/>
      <c r="I45" s="71">
        <f>E45*H45</f>
        <v>0</v>
      </c>
      <c r="J45" s="72" t="s">
        <v>51</v>
      </c>
      <c r="K45" s="4" t="s">
        <v>48</v>
      </c>
      <c r="M45" s="73" t="s">
        <v>87</v>
      </c>
    </row>
    <row r="46" spans="1:13" ht="14.25" thickBot="1">
      <c r="A46" s="74">
        <v>30</v>
      </c>
      <c r="B46" s="75">
        <v>210040501</v>
      </c>
      <c r="C46" s="76" t="s">
        <v>89</v>
      </c>
      <c r="D46" s="76" t="s">
        <v>55</v>
      </c>
      <c r="E46" s="77">
        <v>500</v>
      </c>
      <c r="F46" s="77"/>
      <c r="G46" s="78">
        <f>E46*F46</f>
        <v>0</v>
      </c>
      <c r="H46" s="79"/>
      <c r="I46" s="80">
        <f>E46*H46</f>
        <v>0</v>
      </c>
      <c r="J46" s="81" t="s">
        <v>51</v>
      </c>
      <c r="K46" s="4" t="s">
        <v>48</v>
      </c>
      <c r="M46" s="73" t="s">
        <v>87</v>
      </c>
    </row>
    <row r="47" spans="1:13" s="90" customFormat="1" ht="13.5">
      <c r="A47" s="82"/>
      <c r="B47" s="83"/>
      <c r="C47" s="84" t="s">
        <v>52</v>
      </c>
      <c r="D47" s="84"/>
      <c r="E47" s="85"/>
      <c r="F47" s="85"/>
      <c r="G47" s="86">
        <f>SUM(G44:G46)</f>
        <v>0</v>
      </c>
      <c r="H47" s="87"/>
      <c r="I47" s="88">
        <f>SUM(I44:I46)</f>
        <v>0</v>
      </c>
      <c r="J47" s="89"/>
      <c r="M47" s="91"/>
    </row>
    <row r="48" spans="1:13" s="46" customFormat="1" ht="19.5" customHeight="1">
      <c r="A48" s="92" t="s">
        <v>90</v>
      </c>
      <c r="B48" s="93"/>
      <c r="C48" s="94"/>
      <c r="D48" s="94"/>
      <c r="E48" s="95"/>
      <c r="F48" s="95"/>
      <c r="G48" s="96"/>
      <c r="H48" s="97"/>
      <c r="I48" s="98"/>
      <c r="J48" s="99"/>
      <c r="M48" s="100"/>
    </row>
    <row r="49" spans="1:13" ht="13.5">
      <c r="A49" s="65">
        <v>31</v>
      </c>
      <c r="B49" s="66">
        <v>460200173</v>
      </c>
      <c r="C49" s="67" t="s">
        <v>91</v>
      </c>
      <c r="D49" s="67" t="s">
        <v>55</v>
      </c>
      <c r="E49" s="68">
        <v>50</v>
      </c>
      <c r="F49" s="68"/>
      <c r="G49" s="69">
        <f aca="true" t="shared" si="4" ref="G49:G67">E49*F49</f>
        <v>0</v>
      </c>
      <c r="H49" s="70"/>
      <c r="I49" s="71">
        <f aca="true" t="shared" si="5" ref="I49:I67">E49*H49</f>
        <v>0</v>
      </c>
      <c r="J49" s="72" t="s">
        <v>51</v>
      </c>
      <c r="K49" s="4" t="s">
        <v>48</v>
      </c>
      <c r="M49" s="73" t="s">
        <v>92</v>
      </c>
    </row>
    <row r="50" spans="1:13" ht="13.5">
      <c r="A50" s="65">
        <v>32</v>
      </c>
      <c r="B50" s="66">
        <v>460490012</v>
      </c>
      <c r="C50" s="67" t="s">
        <v>93</v>
      </c>
      <c r="D50" s="67" t="s">
        <v>55</v>
      </c>
      <c r="E50" s="68">
        <v>50</v>
      </c>
      <c r="F50" s="68"/>
      <c r="G50" s="69">
        <f t="shared" si="4"/>
        <v>0</v>
      </c>
      <c r="H50" s="70"/>
      <c r="I50" s="71">
        <f t="shared" si="5"/>
        <v>0</v>
      </c>
      <c r="J50" s="72" t="s">
        <v>51</v>
      </c>
      <c r="M50" s="73" t="s">
        <v>92</v>
      </c>
    </row>
    <row r="51" spans="1:13" ht="13.5">
      <c r="A51" s="65">
        <v>33</v>
      </c>
      <c r="B51" s="66">
        <v>460510031</v>
      </c>
      <c r="C51" s="67" t="s">
        <v>94</v>
      </c>
      <c r="D51" s="67" t="s">
        <v>55</v>
      </c>
      <c r="E51" s="68">
        <v>50</v>
      </c>
      <c r="F51" s="68"/>
      <c r="G51" s="69">
        <f t="shared" si="4"/>
        <v>0</v>
      </c>
      <c r="H51" s="70"/>
      <c r="I51" s="71">
        <f t="shared" si="5"/>
        <v>0</v>
      </c>
      <c r="J51" s="72" t="s">
        <v>51</v>
      </c>
      <c r="M51" s="73" t="s">
        <v>92</v>
      </c>
    </row>
    <row r="52" spans="1:13" ht="13.5">
      <c r="A52" s="65">
        <v>34</v>
      </c>
      <c r="B52" s="66">
        <v>460560173</v>
      </c>
      <c r="C52" s="67" t="s">
        <v>95</v>
      </c>
      <c r="D52" s="67" t="s">
        <v>55</v>
      </c>
      <c r="E52" s="68">
        <v>50</v>
      </c>
      <c r="F52" s="68"/>
      <c r="G52" s="69">
        <f t="shared" si="4"/>
        <v>0</v>
      </c>
      <c r="H52" s="70"/>
      <c r="I52" s="71">
        <f t="shared" si="5"/>
        <v>0</v>
      </c>
      <c r="J52" s="72" t="s">
        <v>51</v>
      </c>
      <c r="M52" s="73" t="s">
        <v>92</v>
      </c>
    </row>
    <row r="53" spans="1:13" ht="13.5">
      <c r="A53" s="65">
        <v>35</v>
      </c>
      <c r="B53" s="66">
        <v>460600001</v>
      </c>
      <c r="C53" s="67" t="s">
        <v>96</v>
      </c>
      <c r="D53" s="67" t="s">
        <v>72</v>
      </c>
      <c r="E53" s="68">
        <v>0.5</v>
      </c>
      <c r="F53" s="68"/>
      <c r="G53" s="69">
        <f t="shared" si="4"/>
        <v>0</v>
      </c>
      <c r="H53" s="70"/>
      <c r="I53" s="71">
        <f t="shared" si="5"/>
        <v>0</v>
      </c>
      <c r="J53" s="72" t="s">
        <v>51</v>
      </c>
      <c r="M53" s="73" t="s">
        <v>92</v>
      </c>
    </row>
    <row r="54" spans="1:13" ht="13.5">
      <c r="A54" s="65">
        <v>36</v>
      </c>
      <c r="B54" s="66">
        <v>460620013</v>
      </c>
      <c r="C54" s="67" t="s">
        <v>97</v>
      </c>
      <c r="D54" s="67" t="s">
        <v>98</v>
      </c>
      <c r="E54" s="68">
        <v>17.5</v>
      </c>
      <c r="F54" s="68"/>
      <c r="G54" s="69">
        <f t="shared" si="4"/>
        <v>0</v>
      </c>
      <c r="H54" s="70"/>
      <c r="I54" s="71">
        <f t="shared" si="5"/>
        <v>0</v>
      </c>
      <c r="J54" s="72" t="s">
        <v>51</v>
      </c>
      <c r="M54" s="73" t="s">
        <v>92</v>
      </c>
    </row>
    <row r="55" spans="1:13" ht="13.5">
      <c r="A55" s="65">
        <v>37</v>
      </c>
      <c r="B55" s="66">
        <v>460201283</v>
      </c>
      <c r="C55" s="67" t="s">
        <v>99</v>
      </c>
      <c r="D55" s="67" t="s">
        <v>55</v>
      </c>
      <c r="E55" s="68">
        <v>250</v>
      </c>
      <c r="F55" s="68"/>
      <c r="G55" s="69">
        <f t="shared" si="4"/>
        <v>0</v>
      </c>
      <c r="H55" s="70"/>
      <c r="I55" s="71">
        <f t="shared" si="5"/>
        <v>0</v>
      </c>
      <c r="J55" s="72" t="s">
        <v>51</v>
      </c>
      <c r="K55" s="4" t="s">
        <v>48</v>
      </c>
      <c r="M55" s="73" t="s">
        <v>92</v>
      </c>
    </row>
    <row r="56" spans="1:13" ht="13.5">
      <c r="A56" s="65">
        <v>38</v>
      </c>
      <c r="B56" s="66">
        <v>460030072</v>
      </c>
      <c r="C56" s="67" t="s">
        <v>100</v>
      </c>
      <c r="D56" s="67" t="s">
        <v>98</v>
      </c>
      <c r="E56" s="68">
        <v>300</v>
      </c>
      <c r="F56" s="68"/>
      <c r="G56" s="69">
        <f t="shared" si="4"/>
        <v>0</v>
      </c>
      <c r="H56" s="70"/>
      <c r="I56" s="71">
        <f t="shared" si="5"/>
        <v>0</v>
      </c>
      <c r="J56" s="72" t="s">
        <v>51</v>
      </c>
      <c r="M56" s="73" t="s">
        <v>92</v>
      </c>
    </row>
    <row r="57" spans="1:13" ht="13.5">
      <c r="A57" s="65">
        <v>39</v>
      </c>
      <c r="B57" s="66">
        <v>460030081</v>
      </c>
      <c r="C57" s="67" t="s">
        <v>101</v>
      </c>
      <c r="D57" s="67" t="s">
        <v>55</v>
      </c>
      <c r="E57" s="68">
        <v>500</v>
      </c>
      <c r="F57" s="68"/>
      <c r="G57" s="69">
        <f t="shared" si="4"/>
        <v>0</v>
      </c>
      <c r="H57" s="70"/>
      <c r="I57" s="71">
        <f t="shared" si="5"/>
        <v>0</v>
      </c>
      <c r="J57" s="72" t="s">
        <v>51</v>
      </c>
      <c r="M57" s="73" t="s">
        <v>92</v>
      </c>
    </row>
    <row r="58" spans="1:13" ht="13.5">
      <c r="A58" s="65">
        <v>40</v>
      </c>
      <c r="B58" s="66">
        <v>460080102</v>
      </c>
      <c r="C58" s="67" t="s">
        <v>102</v>
      </c>
      <c r="D58" s="67" t="s">
        <v>98</v>
      </c>
      <c r="E58" s="68">
        <v>300</v>
      </c>
      <c r="F58" s="68"/>
      <c r="G58" s="69">
        <f t="shared" si="4"/>
        <v>0</v>
      </c>
      <c r="H58" s="70"/>
      <c r="I58" s="71">
        <f t="shared" si="5"/>
        <v>0</v>
      </c>
      <c r="J58" s="72" t="s">
        <v>51</v>
      </c>
      <c r="M58" s="73" t="s">
        <v>92</v>
      </c>
    </row>
    <row r="59" spans="1:13" ht="13.5">
      <c r="A59" s="65">
        <v>41</v>
      </c>
      <c r="B59" s="66">
        <v>460490012</v>
      </c>
      <c r="C59" s="67" t="s">
        <v>93</v>
      </c>
      <c r="D59" s="67" t="s">
        <v>55</v>
      </c>
      <c r="E59" s="68">
        <v>500</v>
      </c>
      <c r="F59" s="68"/>
      <c r="G59" s="69">
        <f t="shared" si="4"/>
        <v>0</v>
      </c>
      <c r="H59" s="70"/>
      <c r="I59" s="71">
        <f t="shared" si="5"/>
        <v>0</v>
      </c>
      <c r="J59" s="72" t="s">
        <v>51</v>
      </c>
      <c r="M59" s="73" t="s">
        <v>92</v>
      </c>
    </row>
    <row r="60" spans="1:13" ht="13.5">
      <c r="A60" s="65">
        <v>42</v>
      </c>
      <c r="B60" s="66">
        <v>460510031</v>
      </c>
      <c r="C60" s="67" t="s">
        <v>94</v>
      </c>
      <c r="D60" s="67" t="s">
        <v>55</v>
      </c>
      <c r="E60" s="68">
        <v>250</v>
      </c>
      <c r="F60" s="68"/>
      <c r="G60" s="69">
        <f t="shared" si="4"/>
        <v>0</v>
      </c>
      <c r="H60" s="70"/>
      <c r="I60" s="71">
        <f t="shared" si="5"/>
        <v>0</v>
      </c>
      <c r="J60" s="72" t="s">
        <v>51</v>
      </c>
      <c r="M60" s="73" t="s">
        <v>92</v>
      </c>
    </row>
    <row r="61" spans="1:13" ht="13.5">
      <c r="A61" s="65">
        <v>43</v>
      </c>
      <c r="B61" s="66">
        <v>460600001</v>
      </c>
      <c r="C61" s="67" t="s">
        <v>96</v>
      </c>
      <c r="D61" s="67" t="s">
        <v>72</v>
      </c>
      <c r="E61" s="68">
        <v>360</v>
      </c>
      <c r="F61" s="68"/>
      <c r="G61" s="69">
        <f t="shared" si="4"/>
        <v>0</v>
      </c>
      <c r="H61" s="70"/>
      <c r="I61" s="71">
        <f t="shared" si="5"/>
        <v>0</v>
      </c>
      <c r="J61" s="72" t="s">
        <v>51</v>
      </c>
      <c r="M61" s="73" t="s">
        <v>92</v>
      </c>
    </row>
    <row r="62" spans="1:13" ht="13.5">
      <c r="A62" s="65">
        <v>44</v>
      </c>
      <c r="B62" s="66">
        <v>460650015</v>
      </c>
      <c r="C62" s="67" t="s">
        <v>103</v>
      </c>
      <c r="D62" s="67" t="s">
        <v>72</v>
      </c>
      <c r="E62" s="68">
        <v>312.5</v>
      </c>
      <c r="F62" s="68"/>
      <c r="G62" s="69">
        <f t="shared" si="4"/>
        <v>0</v>
      </c>
      <c r="H62" s="70"/>
      <c r="I62" s="71">
        <f t="shared" si="5"/>
        <v>0</v>
      </c>
      <c r="J62" s="72" t="s">
        <v>51</v>
      </c>
      <c r="M62" s="73" t="s">
        <v>92</v>
      </c>
    </row>
    <row r="63" spans="1:13" ht="13.5">
      <c r="A63" s="65">
        <v>45</v>
      </c>
      <c r="B63" s="66">
        <v>460650021</v>
      </c>
      <c r="C63" s="67" t="s">
        <v>104</v>
      </c>
      <c r="D63" s="67" t="s">
        <v>98</v>
      </c>
      <c r="E63" s="68">
        <v>300</v>
      </c>
      <c r="F63" s="68"/>
      <c r="G63" s="69">
        <f t="shared" si="4"/>
        <v>0</v>
      </c>
      <c r="H63" s="70"/>
      <c r="I63" s="71">
        <f t="shared" si="5"/>
        <v>0</v>
      </c>
      <c r="J63" s="72" t="s">
        <v>51</v>
      </c>
      <c r="M63" s="73" t="s">
        <v>92</v>
      </c>
    </row>
    <row r="64" spans="1:13" ht="13.5">
      <c r="A64" s="65">
        <v>46</v>
      </c>
      <c r="B64" s="66">
        <v>460650042</v>
      </c>
      <c r="C64" s="67" t="s">
        <v>105</v>
      </c>
      <c r="D64" s="67" t="s">
        <v>98</v>
      </c>
      <c r="E64" s="68">
        <v>300</v>
      </c>
      <c r="F64" s="68"/>
      <c r="G64" s="69">
        <f t="shared" si="4"/>
        <v>0</v>
      </c>
      <c r="H64" s="70"/>
      <c r="I64" s="71">
        <f t="shared" si="5"/>
        <v>0</v>
      </c>
      <c r="J64" s="72" t="s">
        <v>51</v>
      </c>
      <c r="M64" s="73" t="s">
        <v>92</v>
      </c>
    </row>
    <row r="65" spans="1:13" ht="13.5">
      <c r="A65" s="65">
        <v>47</v>
      </c>
      <c r="B65" s="66">
        <v>460100003</v>
      </c>
      <c r="C65" s="67" t="s">
        <v>106</v>
      </c>
      <c r="D65" s="67" t="s">
        <v>46</v>
      </c>
      <c r="E65" s="68">
        <v>11</v>
      </c>
      <c r="F65" s="68"/>
      <c r="G65" s="69">
        <f t="shared" si="4"/>
        <v>0</v>
      </c>
      <c r="H65" s="70"/>
      <c r="I65" s="71">
        <f t="shared" si="5"/>
        <v>0</v>
      </c>
      <c r="J65" s="72" t="s">
        <v>51</v>
      </c>
      <c r="K65" s="4" t="s">
        <v>48</v>
      </c>
      <c r="M65" s="73" t="s">
        <v>92</v>
      </c>
    </row>
    <row r="66" spans="1:13" ht="13.5">
      <c r="A66" s="65">
        <v>48</v>
      </c>
      <c r="B66" s="66">
        <v>460050703</v>
      </c>
      <c r="C66" s="67" t="s">
        <v>107</v>
      </c>
      <c r="D66" s="67" t="s">
        <v>72</v>
      </c>
      <c r="E66" s="68">
        <v>4.4</v>
      </c>
      <c r="F66" s="68"/>
      <c r="G66" s="69">
        <f t="shared" si="4"/>
        <v>0</v>
      </c>
      <c r="H66" s="70"/>
      <c r="I66" s="71">
        <f t="shared" si="5"/>
        <v>0</v>
      </c>
      <c r="J66" s="72" t="s">
        <v>51</v>
      </c>
      <c r="M66" s="73" t="s">
        <v>92</v>
      </c>
    </row>
    <row r="67" spans="1:13" ht="14.25" thickBot="1">
      <c r="A67" s="74">
        <v>49</v>
      </c>
      <c r="B67" s="75">
        <v>460600001</v>
      </c>
      <c r="C67" s="76" t="s">
        <v>96</v>
      </c>
      <c r="D67" s="76" t="s">
        <v>72</v>
      </c>
      <c r="E67" s="77">
        <v>4.4</v>
      </c>
      <c r="F67" s="77"/>
      <c r="G67" s="78">
        <f t="shared" si="4"/>
        <v>0</v>
      </c>
      <c r="H67" s="79"/>
      <c r="I67" s="80">
        <f t="shared" si="5"/>
        <v>0</v>
      </c>
      <c r="J67" s="81" t="s">
        <v>51</v>
      </c>
      <c r="M67" s="73" t="s">
        <v>92</v>
      </c>
    </row>
    <row r="68" spans="1:13" s="90" customFormat="1" ht="13.5">
      <c r="A68" s="82"/>
      <c r="B68" s="83"/>
      <c r="C68" s="84" t="s">
        <v>52</v>
      </c>
      <c r="D68" s="84"/>
      <c r="E68" s="85"/>
      <c r="F68" s="85"/>
      <c r="G68" s="86">
        <f>SUM(G49:G67)</f>
        <v>0</v>
      </c>
      <c r="H68" s="87"/>
      <c r="I68" s="88">
        <f>SUM(I49:I67)</f>
        <v>0</v>
      </c>
      <c r="J68" s="89"/>
      <c r="M68" s="91"/>
    </row>
    <row r="69" spans="1:13" s="46" customFormat="1" ht="19.5" customHeight="1">
      <c r="A69" s="92" t="s">
        <v>108</v>
      </c>
      <c r="B69" s="93"/>
      <c r="C69" s="94"/>
      <c r="D69" s="94"/>
      <c r="E69" s="95"/>
      <c r="F69" s="95"/>
      <c r="G69" s="96"/>
      <c r="H69" s="97"/>
      <c r="I69" s="98"/>
      <c r="J69" s="99"/>
      <c r="M69" s="100"/>
    </row>
    <row r="70" spans="1:13" ht="13.5">
      <c r="A70" s="65">
        <v>50</v>
      </c>
      <c r="B70" s="66">
        <v>218009001</v>
      </c>
      <c r="C70" s="67" t="s">
        <v>109</v>
      </c>
      <c r="D70" s="67" t="s">
        <v>46</v>
      </c>
      <c r="E70" s="68">
        <v>11</v>
      </c>
      <c r="F70" s="68"/>
      <c r="G70" s="69">
        <f>E70*F70</f>
        <v>0</v>
      </c>
      <c r="H70" s="70"/>
      <c r="I70" s="71">
        <f>E70*H70</f>
        <v>0</v>
      </c>
      <c r="J70" s="72" t="s">
        <v>47</v>
      </c>
      <c r="M70" s="73" t="s">
        <v>110</v>
      </c>
    </row>
    <row r="71" spans="1:13" ht="14.25" thickBot="1">
      <c r="A71" s="74">
        <v>51</v>
      </c>
      <c r="B71" s="75">
        <v>219000231</v>
      </c>
      <c r="C71" s="76" t="s">
        <v>113</v>
      </c>
      <c r="D71" s="76" t="s">
        <v>114</v>
      </c>
      <c r="E71" s="77">
        <v>30</v>
      </c>
      <c r="F71" s="77"/>
      <c r="G71" s="78">
        <f>E71*F71</f>
        <v>0</v>
      </c>
      <c r="H71" s="79"/>
      <c r="I71" s="80">
        <f>E71*H71</f>
        <v>0</v>
      </c>
      <c r="J71" s="81" t="s">
        <v>51</v>
      </c>
      <c r="K71" s="4" t="s">
        <v>48</v>
      </c>
      <c r="M71" s="73" t="s">
        <v>110</v>
      </c>
    </row>
    <row r="72" spans="1:10" s="90" customFormat="1" ht="14.25" thickBot="1">
      <c r="A72" s="101"/>
      <c r="B72" s="102"/>
      <c r="C72" s="103" t="s">
        <v>52</v>
      </c>
      <c r="D72" s="103"/>
      <c r="E72" s="104"/>
      <c r="F72" s="104"/>
      <c r="G72" s="105">
        <f>SUM(G70:G71)</f>
        <v>0</v>
      </c>
      <c r="H72" s="106"/>
      <c r="I72" s="107">
        <f>SUM(I70:I71)</f>
        <v>0</v>
      </c>
      <c r="J72" s="108"/>
    </row>
    <row r="73" spans="2:9" ht="13.5">
      <c r="B73" s="109"/>
      <c r="E73" s="1"/>
      <c r="F73" s="1"/>
      <c r="G73" s="110"/>
      <c r="H73" s="111"/>
      <c r="I73" s="112"/>
    </row>
    <row r="74" spans="2:9" ht="13.5">
      <c r="B74" s="109"/>
      <c r="E74" s="1"/>
      <c r="F74" s="1"/>
      <c r="G74" s="110"/>
      <c r="H74" s="111"/>
      <c r="I74" s="112"/>
    </row>
    <row r="75" spans="2:9" ht="13.5">
      <c r="B75" s="109"/>
      <c r="E75" s="1"/>
      <c r="F75" s="1"/>
      <c r="G75" s="110"/>
      <c r="H75" s="111"/>
      <c r="I75" s="112"/>
    </row>
    <row r="76" spans="2:9" ht="13.5">
      <c r="B76" s="109"/>
      <c r="E76" s="1"/>
      <c r="F76" s="1"/>
      <c r="G76" s="110"/>
      <c r="H76" s="111"/>
      <c r="I76" s="112"/>
    </row>
    <row r="77" spans="2:9" ht="13.5">
      <c r="B77" s="109"/>
      <c r="E77" s="1"/>
      <c r="F77" s="1"/>
      <c r="G77" s="110"/>
      <c r="H77" s="111"/>
      <c r="I77" s="112"/>
    </row>
    <row r="78" spans="2:9" ht="13.5">
      <c r="B78" s="109"/>
      <c r="E78" s="1"/>
      <c r="F78" s="1"/>
      <c r="G78" s="110"/>
      <c r="H78" s="111"/>
      <c r="I78" s="112"/>
    </row>
    <row r="79" spans="2:9" ht="13.5">
      <c r="B79" s="109"/>
      <c r="E79" s="1"/>
      <c r="F79" s="1"/>
      <c r="G79" s="110"/>
      <c r="H79" s="111"/>
      <c r="I79" s="112"/>
    </row>
    <row r="80" spans="2:9" ht="13.5">
      <c r="B80" s="109"/>
      <c r="E80" s="1"/>
      <c r="F80" s="1"/>
      <c r="G80" s="110"/>
      <c r="H80" s="111"/>
      <c r="I80" s="112"/>
    </row>
    <row r="81" spans="2:9" ht="13.5">
      <c r="B81" s="109"/>
      <c r="E81" s="1"/>
      <c r="F81" s="1"/>
      <c r="G81" s="110"/>
      <c r="H81" s="111"/>
      <c r="I81" s="112"/>
    </row>
    <row r="82" spans="2:9" ht="13.5">
      <c r="B82" s="109"/>
      <c r="E82" s="1"/>
      <c r="F82" s="1"/>
      <c r="G82" s="110"/>
      <c r="H82" s="111"/>
      <c r="I82" s="112"/>
    </row>
    <row r="83" spans="2:9" ht="13.5">
      <c r="B83" s="109"/>
      <c r="E83" s="1"/>
      <c r="F83" s="1"/>
      <c r="G83" s="110"/>
      <c r="H83" s="111"/>
      <c r="I83" s="112"/>
    </row>
    <row r="84" spans="2:9" ht="13.5">
      <c r="B84" s="109"/>
      <c r="E84" s="1"/>
      <c r="F84" s="1"/>
      <c r="G84" s="110"/>
      <c r="H84" s="111"/>
      <c r="I84" s="112"/>
    </row>
    <row r="85" spans="2:9" ht="13.5">
      <c r="B85" s="109"/>
      <c r="E85" s="1"/>
      <c r="F85" s="1"/>
      <c r="G85" s="110"/>
      <c r="H85" s="111"/>
      <c r="I85" s="112"/>
    </row>
    <row r="86" spans="2:9" ht="13.5">
      <c r="B86" s="109"/>
      <c r="E86" s="1"/>
      <c r="F86" s="1"/>
      <c r="G86" s="110"/>
      <c r="H86" s="111"/>
      <c r="I86" s="112"/>
    </row>
    <row r="87" spans="2:9" ht="13.5">
      <c r="B87" s="109"/>
      <c r="E87" s="1"/>
      <c r="F87" s="1"/>
      <c r="G87" s="110"/>
      <c r="H87" s="111"/>
      <c r="I87" s="112"/>
    </row>
    <row r="88" spans="2:9" ht="13.5">
      <c r="B88" s="109"/>
      <c r="E88" s="1"/>
      <c r="F88" s="1"/>
      <c r="G88" s="110"/>
      <c r="H88" s="111"/>
      <c r="I88" s="112"/>
    </row>
    <row r="89" spans="2:9" ht="13.5">
      <c r="B89" s="109"/>
      <c r="E89" s="1"/>
      <c r="F89" s="1"/>
      <c r="G89" s="110"/>
      <c r="H89" s="111"/>
      <c r="I89" s="112"/>
    </row>
    <row r="90" spans="2:9" ht="13.5">
      <c r="B90" s="109"/>
      <c r="E90" s="1"/>
      <c r="F90" s="1"/>
      <c r="G90" s="110"/>
      <c r="H90" s="111"/>
      <c r="I90" s="112"/>
    </row>
    <row r="91" spans="2:9" ht="13.5">
      <c r="B91" s="109"/>
      <c r="E91" s="1"/>
      <c r="F91" s="1"/>
      <c r="G91" s="110"/>
      <c r="H91" s="111"/>
      <c r="I91" s="112"/>
    </row>
    <row r="92" spans="2:9" ht="13.5">
      <c r="B92" s="109"/>
      <c r="E92" s="1"/>
      <c r="F92" s="1"/>
      <c r="G92" s="110"/>
      <c r="H92" s="111"/>
      <c r="I92" s="11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T1650</dc:creator>
  <cp:keywords/>
  <dc:description/>
  <cp:lastModifiedBy>Jarošová Jitka</cp:lastModifiedBy>
  <dcterms:created xsi:type="dcterms:W3CDTF">2020-01-17T11:18:50Z</dcterms:created>
  <dcterms:modified xsi:type="dcterms:W3CDTF">2020-03-17T08:13:59Z</dcterms:modified>
  <cp:category/>
  <cp:version/>
  <cp:contentType/>
  <cp:contentStatus/>
</cp:coreProperties>
</file>