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</sheets>
  <definedNames/>
  <calcPr fullCalcOnLoad="1"/>
</workbook>
</file>

<file path=xl/sharedStrings.xml><?xml version="1.0" encoding="utf-8"?>
<sst xmlns="http://schemas.openxmlformats.org/spreadsheetml/2006/main" count="601" uniqueCount="267">
  <si>
    <t>Soupis objektů s DPH</t>
  </si>
  <si>
    <t>Stavba: 2020-017 - PARKOVACÍ STÁNÍ U HŘBITOVA, DĚČÍN - BŘEZINY</t>
  </si>
  <si>
    <t xml:space="preserve">Varianta: 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</si>
  <si>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</si>
  <si>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</si>
  <si>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</si>
  <si>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</si>
  <si>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</si>
  <si>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</si>
  <si>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</si>
  <si>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</si>
  <si>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</si>
  <si>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</si>
  <si>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</si>
  <si>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2020-017</t>
  </si>
  <si>
    <t>PARKOVACÍ STÁNÍ U HŘBITOVA, DĚČÍN - BŘEZINY</t>
  </si>
  <si>
    <t>O</t>
  </si>
  <si>
    <t>Rozpočet:</t>
  </si>
  <si>
    <t>0,00</t>
  </si>
  <si>
    <t>15,00</t>
  </si>
  <si>
    <t>21,00</t>
  </si>
  <si>
    <t>3</t>
  </si>
  <si>
    <t>2</t>
  </si>
  <si>
    <t>SO 101</t>
  </si>
  <si>
    <t>PARKOVACÍ PLOCHY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</si>
  <si>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</si>
  <si>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</si>
  <si>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</si>
  <si>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</si>
  <si>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</si>
  <si>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</si>
  <si>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</si>
  <si>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</si>
  <si>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</si>
  <si>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</si>
  <si>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</si>
  <si>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</si>
  <si>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</si>
  <si>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</si>
  <si>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</si>
  <si>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</si>
  <si>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</si>
  <si>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</si>
  <si>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</si>
  <si>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</si>
  <si>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014102.a</t>
  </si>
  <si>
    <t/>
  </si>
  <si>
    <t>POPLATKY ZA SKLÁDKU</t>
  </si>
  <si>
    <t>T</t>
  </si>
  <si>
    <t>PP</t>
  </si>
  <si>
    <t>POPLATEK ZA ULOŽENÍ MATERIÁLU NA RECYKLAČNÍ STŘEDISKO</t>
  </si>
  <si>
    <t>VV</t>
  </si>
  <si>
    <t>z pol. č. 17120: 32,0m3*1,8t/m3=57,600 [A]t</t>
  </si>
  <si>
    <t>TS</t>
  </si>
  <si>
    <t>zahrnuje veškeré poplatky provozovateli skládky související s uložením odpadu na skládce.</t>
  </si>
  <si>
    <t>014102.b</t>
  </si>
  <si>
    <t>z pol. č. 11313: 11,4m3*2,2t/m3=25,080 [A]t 
z pol. č. 11332: 12,675m3*2,2t/m3=27,885 [B]t 
Celkem: A+B=52,965 [C]t</t>
  </si>
  <si>
    <t>014211</t>
  </si>
  <si>
    <t>POPLATKY ZA ZEMNÍK - ORNICE</t>
  </si>
  <si>
    <t>M3</t>
  </si>
  <si>
    <t>z pol. č. 12573: 1,3m3=1,300 [A]m3</t>
  </si>
  <si>
    <t>zahrnuje veškeré poplatky majiteli zemníku související s nákupem zeminy (nikoliv s otvírkou zemníku)</t>
  </si>
  <si>
    <t>02720</t>
  </si>
  <si>
    <t>POMOC PRÁCE ZŘÍZ NEBO ZAJIŠŤ REGULACI A OCHRANU DOPRAVY</t>
  </si>
  <si>
    <t>KČ</t>
  </si>
  <si>
    <t>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</si>
  <si>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zahrnuje veškeré náklady spojené s objednatelem požadovanými zařízeními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</si>
  <si>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</si>
  <si>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</si>
  <si>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</si>
  <si>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</si>
  <si>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</si>
  <si>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</si>
  <si>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</si>
  <si>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zahrnuje veškeré náklady spojené s objednatelem požadovanými pracemi</t>
  </si>
  <si>
    <t>7</t>
  </si>
  <si>
    <t>02943</t>
  </si>
  <si>
    <t>OSTATNÍ POŽADAVKY - VYPRACOVÁNÍ RDS</t>
  </si>
  <si>
    <t>REALIZAČNÍ DOKUMENTACE STAVBY</t>
  </si>
  <si>
    <t>8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</si>
  <si>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</si>
  <si>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</si>
  <si>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</si>
  <si>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</si>
  <si>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</si>
  <si>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</si>
  <si>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</si>
  <si>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Zemní práce</t>
  </si>
  <si>
    <t>11204</t>
  </si>
  <si>
    <t>KÁCENÍ STROMŮ D KMENE DO 0,3M S ODSTRANĚNÍM PAŘEZŮ</t>
  </si>
  <si>
    <t>KUS</t>
  </si>
  <si>
    <t>VČETNĚ ODVOZU DŘEVNÍ HMOTY NA MÍSTO URČENÉ INVESTOREM</t>
  </si>
  <si>
    <t>topol osika: 1ks=1,000 [A]ks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</si>
  <si>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</si>
  <si>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</t>
  </si>
  <si>
    <t>11313</t>
  </si>
  <si>
    <t>ODSTRANĚNÍ KRYTU ZPEVNĚNÝCH PLOCH S ASFALTOVÝM POJIVEM</t>
  </si>
  <si>
    <t>VČETNĚ ODVOZU A ULOŽENÍ DO RECYKLAČNÍHO STŘEDISKA, POPLATEK UVEDEN V POLOŽCE 014102.b</t>
  </si>
  <si>
    <t>digitálně odměřeno ze situace 
bourání asfaltu - v tl. 100 mm: 114,0m2*0,1m=11,400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</si>
  <si>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</si>
  <si>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</t>
  </si>
  <si>
    <t>11332</t>
  </si>
  <si>
    <t>ODSTRANĚNÍ PODKLADŮ ZPEVNĚNÝCH PLOCH Z KAMENIVA NESTMELENÉHO</t>
  </si>
  <si>
    <t>digitálně odměřeno ze situace 
odstranění horní podkladní vrstvy vozovky - v tl. 150 mm: 84,5m2*0,15m=12,675 [A]m3</t>
  </si>
  <si>
    <t>13</t>
  </si>
  <si>
    <t>113763</t>
  </si>
  <si>
    <t>FRÉZOVÁNÍ DRÁŽKY PRŮŘEZU DO 300MM2 V ASFALTOVÉ VOZOVCE</t>
  </si>
  <si>
    <t>M</t>
  </si>
  <si>
    <t>ROZMĚR 12 X 20 MM</t>
  </si>
  <si>
    <t>digitálně odměřeno ze situace 
řezání asfaltového krytu v šířce 12 mm a hloubce min. 20 mm 
na začátku a konci úseku: 6,0m=6,000 [A]m 
podél obruby: 28,0m=28,000 [B]m 
Celkem: A+B=34,000 [C]m</t>
  </si>
  <si>
    <t>Položka zahrnuje veškerou manipulaci s vybouranou sutí a s vybouranými hmotami vč. uložení na skládku.</t>
  </si>
  <si>
    <t>14</t>
  </si>
  <si>
    <t>12110</t>
  </si>
  <si>
    <t>SEJMUTÍ ORNICE NEBO LESNÍ PŮDY</t>
  </si>
  <si>
    <t>V TL. 100 MM, BUDE POUŽITO NA STAVBĚ PRO ZPĚTNÉ OHUMUSOVÁNÍ</t>
  </si>
  <si>
    <t>digitálně odměřeno ze situace 
zatravněné plochy před hřbitovem: 50,0m2*0,1m=5,000 [A]m3</t>
  </si>
  <si>
    <t>položka zahrnuje sejmutí ornice bez ohledu na tloušťku vrstvy a její vodorovnou dopravu  
nezahrnuje uložení na trvalou skládku</t>
  </si>
  <si>
    <t>15</t>
  </si>
  <si>
    <t>12273</t>
  </si>
  <si>
    <t>ODKOPÁVKY A PROKOPÁVKY OBECNÉ TŘ. I</t>
  </si>
  <si>
    <t>VČETNĚ NALOŽENÍ A ODVOZU PŘEBYTEČNÉHO MATERIÁLU = 17,0 M3 DO RECYKLAČNÍHO STŘEDISKA,  
POPLATEK UVEDEN V POLOŽCE 014102.a,  
CELKEM 5,0 M3 MATERIÁLU BUDE POUŽITO K OBSYPU SILNIČNÍCH OBRUBNÍKŮ</t>
  </si>
  <si>
    <t>digitálně odměřeno ze situace 
výkopové práce pro zřízení parkovacích stání: 68,0m2*0,3m=20,400 [A]m3 
stržení stáv. nezpevnění krajnice: 16,0m2*0,1m=1,600 [B]m3 
Celkem: A+B=22,000 [C]m3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</si>
  <si>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</si>
  <si>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</si>
  <si>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12373</t>
  </si>
  <si>
    <t>ODKOP PRO SPOD STAVBU SILNIC A ŽELEZNIC TŘ. I</t>
  </si>
  <si>
    <t>VČETNĚ NALOŽENÍ A ODVOZU DO RECYKLAČNÍHO STŘEDISKA, POPLATEK UVEDEN V POLOŽCE 014102.a</t>
  </si>
  <si>
    <t>digitálně odměřeno ze situace 
výkopové práce pro výměnu AZ: 50,0m2*0,3m=15,000 [A]m3</t>
  </si>
  <si>
    <t>17</t>
  </si>
  <si>
    <t>12573</t>
  </si>
  <si>
    <t>VYKOPÁVKY ZE ZEMNÍKŮ A SKLÁDEK TŘ. I</t>
  </si>
  <si>
    <t>VČETNĚ NALOŽENÍ A ODVOZU NA SKLÁDKU, POPLATEK ZA SKLÁDKU UVEDEN V POLOŽCE 014102.a</t>
  </si>
  <si>
    <t>natěžení a dovoz chybějící ornice 
pro pol. č. 18230: 6,3m3=6,300 [A]m3 
odpočet materiálu z pol. č. 12110: -5,0m3=-5,000 [B]m3 
Celkem: A+B=1,300 [C]m3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</si>
  <si>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</si>
  <si>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18</t>
  </si>
  <si>
    <t>17120</t>
  </si>
  <si>
    <t>ULOŽENÍ SYPANINY DO NÁSYPŮ A NA SKLÁDKY BEZ ZHUTNĚNÍ</t>
  </si>
  <si>
    <t>SKLÁDKA</t>
  </si>
  <si>
    <t>uložení přebytečné zeminy na trvalou skládku 
z pol. č. 12273: 22,0m3=22,000 [A]m3  
z pol. č. 12373: 15,0m3=15,000 [B]m3 
odpočet pol. č. 17411: -5,0m3=-5,000 [C]m3  
Celkem: A+B+C=32,000 [D]m3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</si>
  <si>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</si>
  <si>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</si>
  <si>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17411</t>
  </si>
  <si>
    <t>ZÁSYP JAM A RÝH ZEMINOU SE ZHUTNĚNÍM</t>
  </si>
  <si>
    <t>MATERIÁL ZE STAVBY</t>
  </si>
  <si>
    <t>zásyp rubu silničních obrubníků: 5,0m3=5,000 [A]m3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</si>
  <si>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</si>
  <si>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</si>
  <si>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17481.a</t>
  </si>
  <si>
    <t>ZÁSYP JAM A RÝH Z NAKUPOVANÝCH MATERIÁLŮ</t>
  </si>
  <si>
    <t>ŠD, FR. 0-32 MM</t>
  </si>
  <si>
    <t>zásyp staré studny hl. 10 m: 1,5m2*8,0m=12,000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</si>
  <si>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</si>
  <si>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</si>
  <si>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17481.b</t>
  </si>
  <si>
    <t>ŠD, FR. 63-125 MM</t>
  </si>
  <si>
    <t>zásyp staré studny hl. 10 m: 1,5m2*2,0m=3,000 [A]m3</t>
  </si>
  <si>
    <t>22</t>
  </si>
  <si>
    <t>18110</t>
  </si>
  <si>
    <t>ÚPRAVA PLÁNĚ SE ZHUTNĚNÍM V HORNINĚ TŘ. I</t>
  </si>
  <si>
    <t>M2</t>
  </si>
  <si>
    <t>úprava zemní pláně parkovacích ploch: 57,75m2=57,750 [A]m2</t>
  </si>
  <si>
    <t>položka zahrnuje úpravu pláně včetně vyrovnání výškových rozdílů. Míru zhutnění určuje projekt.</t>
  </si>
  <si>
    <t>23</t>
  </si>
  <si>
    <t>18230</t>
  </si>
  <si>
    <t>ROZPROSTŘENÍ ORNICE V ROVINĚ</t>
  </si>
  <si>
    <t>V TL. 100 MM, MATERIÁL ZE STAVBY</t>
  </si>
  <si>
    <t>digitálně odměřeno ze situace: 63,0m2*0,1m=6,300 [A]m3</t>
  </si>
  <si>
    <t>položka zahrnuje:  
nutné přemístění ornice z dočasných skládek vzdálených do 50m  
rozprostření ornice v předepsané tloušťce v rovině a ve svahu do 1:5</t>
  </si>
  <si>
    <t>24</t>
  </si>
  <si>
    <t>18241</t>
  </si>
  <si>
    <t>ZALOŽENÍ TRÁVNÍKU RUČNÍM VÝSEVEM</t>
  </si>
  <si>
    <t>digitálně odměřeno ze situace: 63,0m2=63,000 [A]m2</t>
  </si>
  <si>
    <t>Zahrnuje dodání předepsané travní směsi, její výsev na ornici, zalévání, první pokosení, to vše bez ohledu na sklon terénu</t>
  </si>
  <si>
    <t>25</t>
  </si>
  <si>
    <t>184B18</t>
  </si>
  <si>
    <t>R</t>
  </si>
  <si>
    <t>VYSAZOVÁNÍ STROMŮ LISTNATÝCH S BALEM OBVOD KMENE DO 30CM, VÝŠ 2,5M</t>
  </si>
  <si>
    <t>VČETNĚ 5-TI LETÉ POVÝSADBOVÉ PÉČE</t>
  </si>
  <si>
    <t>náhradní výsadba: 2ks=2,000 [A]ks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</si>
  <si>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</si>
  <si>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26</t>
  </si>
  <si>
    <t>18600</t>
  </si>
  <si>
    <t>ZALÉVÁNÍ VODOU</t>
  </si>
  <si>
    <t>kropení trávníku, plocha 63,0 m2 
5l/m2, 6 x ročně 
63,0m2*0,005*6=1,890 [A]m3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</si>
  <si>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</si>
  <si>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</si>
  <si>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27</t>
  </si>
  <si>
    <t>21452</t>
  </si>
  <si>
    <t>SANAČNÍ VRSTVY Z KAMENIVA DRCENÉHO</t>
  </si>
  <si>
    <t>SANACE AKTIVNÍ ZÓNY, ŠD FR. 0-63 MM</t>
  </si>
  <si>
    <t>hodnota odečtena z výkazu hmot 
15,0m3=15,000 [A]m3</t>
  </si>
  <si>
    <t>položka zahrnuje dodávku předepsaného kameniva, mimostaveništní a vnitrostaveništní dopravu a jeho uložení  
není-li v zadávací dokumentaci uvedeno jinak, jedná se o nakupovaný materiál</t>
  </si>
  <si>
    <t>28</t>
  </si>
  <si>
    <t>289971</t>
  </si>
  <si>
    <t>OPLÁŠTĚNÍ (ZPEVNĚNÍ) Z GEOTEXTILIE</t>
  </si>
  <si>
    <t>NETKANÁ TEXTILIE NTRF S CERTIFIKACÉ NA SORPCÍ ROPNÝCH LÁTEK</t>
  </si>
  <si>
    <t>digitálně odměřeno ze situace 
57,75m2=57,750 [A]m2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</si>
  <si>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</si>
  <si>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</si>
  <si>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29</t>
  </si>
  <si>
    <t>45152</t>
  </si>
  <si>
    <t>PODKLADNÍ A VÝPLŇOVÉ VRSTVY Z KAMENIVA DRCENÉHO</t>
  </si>
  <si>
    <t>VYROVNÁVACÍ VRSTVA TL. 50 MM (70% ŠTĚRK FR. 4-8 MM, 15% SUBSTRÁT A 15% HLÍNA</t>
  </si>
  <si>
    <t>digitálně odměřeno ze situace 
parkovací plocha: (50,0m2*1,05koef. rozš.)*0,05m=2,625 [A]m3</t>
  </si>
  <si>
    <t>30</t>
  </si>
  <si>
    <t>46615</t>
  </si>
  <si>
    <t>DLAŽBY VEGETAČNÍ Z TVÁRNIC Z PLASTICKÝCH HMOT</t>
  </si>
  <si>
    <t>ZATRAVŇOVACÍ DLAŽBA (LDPE), OTVORY VYPLNĚNY RAŠELINOVÝM SUBSTRÁTEM A TRAVNÍM SEMENEM</t>
  </si>
  <si>
    <t>digitálně odměřeno ze situace 
50,0m2=50,000 [A]m2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</si>
  <si>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</si>
  <si>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Komunikace</t>
  </si>
  <si>
    <t>31</t>
  </si>
  <si>
    <t>56333</t>
  </si>
  <si>
    <t>VOZOVKOVÉ VRSTVY ZE ŠTĚRKODRTI TL. DO 150MM</t>
  </si>
  <si>
    <t>ŠD, A, FR. 0-32 MM, TL. 150 MM</t>
  </si>
  <si>
    <t>digitálně odměřeno ze situace 
vozovka: 99,0m2*1,02koef. rozš.=100,980 [A]m2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</si>
  <si>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</si>
  <si>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</si>
  <si>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56335</t>
  </si>
  <si>
    <t>VOZOVKOVÉ VRSTVY ZE ŠTĚRKODRTI TL. DO 250MM</t>
  </si>
  <si>
    <t>ŠD, FR. 32-63 MM, TL. 250 MM</t>
  </si>
  <si>
    <t>digitálně odměřeno ze situace 
parkovací plocha: 52,5m2*1,1koef. rozš.=57,750 [A]m2</t>
  </si>
  <si>
    <t>33</t>
  </si>
  <si>
    <t>56360</t>
  </si>
  <si>
    <t>VOZOVKOVÉ VRSTVY Z RECYKLOVANÉHO MATERIÁLU</t>
  </si>
  <si>
    <t>ASFALTOVÝ RECYKLÁT FR. 0-22 MM, TL. 100 MM</t>
  </si>
  <si>
    <t>plocha před vstupem: 20,0m2*0,1m=2,000 [A]m3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</si>
  <si>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</si>
  <si>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34</t>
  </si>
  <si>
    <t>56960</t>
  </si>
  <si>
    <t>ZPEVNĚNÍ KRAJNIC Z RECYKLOVANÉHO MATERIÁLU</t>
  </si>
  <si>
    <t>dosyp nezpevněné krajnice: 16,0m2*0,1m=1,600 [A]m3</t>
  </si>
  <si>
    <t>35</t>
  </si>
  <si>
    <t>572123</t>
  </si>
  <si>
    <t>INFILTRAČNÍ POSTŘIK Z EMULZE DO 1,0KG/M2</t>
  </si>
  <si>
    <t>PI-C C60 B6, 1,0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</si>
  <si>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</si>
  <si>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36</t>
  </si>
  <si>
    <t>572213</t>
  </si>
  <si>
    <t>SPOJOVACÍ POSTŘIK Z EMULZE DO 0,5KG/M2</t>
  </si>
  <si>
    <t>PS-C C60 P4, 0,3 KG/M2</t>
  </si>
  <si>
    <t>digitálně odměřeno ze situace 
vozovka: 99,0m2=99,000 [A]m2</t>
  </si>
  <si>
    <t>37</t>
  </si>
  <si>
    <t>574A43</t>
  </si>
  <si>
    <t>ASFALTOVÝ BETON PRO OBRUSNÉ VRSTVY ACO 11 TL. 50MM</t>
  </si>
  <si>
    <t>ACO 11 50/70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</si>
  <si>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</si>
  <si>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38</t>
  </si>
  <si>
    <t>574E46</t>
  </si>
  <si>
    <t>ASFALTOVÝ BETON PRO PODKLADNÍ VRSTVY ACP 16+, 16S TL. 50MM</t>
  </si>
  <si>
    <t>ACP 16+ 50/70</t>
  </si>
  <si>
    <t>Ostatní konstrukce a práce</t>
  </si>
  <si>
    <t>39</t>
  </si>
  <si>
    <t>917224.a</t>
  </si>
  <si>
    <t>SILNIČNÍ A CHODNÍKOVÉ OBRUBY Z BETONOVÝCH OBRUBNÍKŮ ŠÍŘ 150MM</t>
  </si>
  <si>
    <t>OBRUBNÍK 150/150/1000 MM DO BETONOVÉHO LOŽE C20/25nXF3 S BOČNÍ OPĚROU</t>
  </si>
  <si>
    <t>digitálně odměřeno ze situace 
silniční obrubníky - nájezdové: 29,0m=29,000 [A]m</t>
  </si>
  <si>
    <t>Položka zahrnuje:  
dodání a pokládku betonových obrubníků o rozměrech předepsaných zadávací dokumentací  
betonové lože i boční betonovou opěrku.</t>
  </si>
  <si>
    <t>40</t>
  </si>
  <si>
    <t>917224.b</t>
  </si>
  <si>
    <t>OBRUBNÍK 150/250/1000 MM DO BETONOVÉHO LOŽE C20/25nXF3 S BOČNÍ OPĚROU</t>
  </si>
  <si>
    <t>digitálně odměřeno ze situace 
silniční obrubníky: 31,5m=31,500 [A]m</t>
  </si>
  <si>
    <t>41</t>
  </si>
  <si>
    <t>931323</t>
  </si>
  <si>
    <t>TĚSNĚNÍ DILATAČ SPAR ASF ZÁLIVKOU MODIFIK PRŮŘ DO 300MM2</t>
  </si>
  <si>
    <t>digitálně odměřeno ze situace 
na začátku a konci úseku: 6,0m=6,000 [A]m 
podél obruby: 28,0m=28,000 [B]m 
Celkem: A+B=34,000 [C]m</t>
  </si>
  <si>
    <t>položka zahrnuje dodávku a osazení předepsaného materiálu, očištění ploch spáry před úpravou, očištění okolí spáry po úpravě  
nezahrnuje těsnící profil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</si>
</sst>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101'!I3</f>
      </c>
      <c r="D10" s="21">
        <f>'SO 101'!O2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0+O8+O45+O114+O123+O132+O165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0+I8+I45+I114+I123+I132+I165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57.6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55</v>
      </c>
      <c r="D13" s="25" t="s">
        <v>46</v>
      </c>
      <c r="E13" s="30" t="s">
        <v>47</v>
      </c>
      <c r="F13" s="31" t="s">
        <v>48</v>
      </c>
      <c r="G13" s="32">
        <v>52.965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50</v>
      </c>
    </row>
    <row r="15" spans="1:5" ht="38.25">
      <c r="A15" s="37" t="s">
        <v>51</v>
      </c>
      <c r="E15" s="38" t="s">
        <v>56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58</v>
      </c>
      <c r="F17" s="31" t="s">
        <v>59</v>
      </c>
      <c r="G17" s="32">
        <v>1.3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46</v>
      </c>
    </row>
    <row r="19" spans="1:5" ht="12.75">
      <c r="A19" s="37" t="s">
        <v>51</v>
      </c>
      <c r="E19" s="38" t="s">
        <v>60</v>
      </c>
    </row>
    <row r="20" spans="1:5" ht="25.5">
      <c r="A20" t="s">
        <v>53</v>
      </c>
      <c r="E20" s="36" t="s">
        <v>61</v>
      </c>
    </row>
    <row r="21" spans="1:16" ht="12.75">
      <c r="A21" s="25" t="s">
        <v>44</v>
      </c>
      <c r="B21" s="29" t="s">
        <v>32</v>
      </c>
      <c r="C21" s="29" t="s">
        <v>62</v>
      </c>
      <c r="D21" s="25" t="s">
        <v>46</v>
      </c>
      <c r="E21" s="30" t="s">
        <v>63</v>
      </c>
      <c r="F21" s="31" t="s">
        <v>64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76.5">
      <c r="A22" s="35" t="s">
        <v>49</v>
      </c>
      <c r="E22" s="36" t="s">
        <v>65</v>
      </c>
    </row>
    <row r="23" spans="1:5" ht="12.75">
      <c r="A23" s="37" t="s">
        <v>51</v>
      </c>
      <c r="E23" s="38" t="s">
        <v>46</v>
      </c>
    </row>
    <row r="24" spans="1:5" ht="12.75">
      <c r="A24" t="s">
        <v>53</v>
      </c>
      <c r="E24" s="36" t="s">
        <v>66</v>
      </c>
    </row>
    <row r="25" spans="1:16" ht="12.75">
      <c r="A25" s="25" t="s">
        <v>44</v>
      </c>
      <c r="B25" s="29" t="s">
        <v>34</v>
      </c>
      <c r="C25" s="29" t="s">
        <v>67</v>
      </c>
      <c r="D25" s="25" t="s">
        <v>46</v>
      </c>
      <c r="E25" s="30" t="s">
        <v>68</v>
      </c>
      <c r="F25" s="31" t="s">
        <v>64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69</v>
      </c>
    </row>
    <row r="27" spans="1:5" ht="12.75">
      <c r="A27" s="37" t="s">
        <v>51</v>
      </c>
      <c r="E27" s="38" t="s">
        <v>46</v>
      </c>
    </row>
    <row r="28" spans="1:5" ht="38.25">
      <c r="A28" t="s">
        <v>53</v>
      </c>
      <c r="E28" s="36" t="s">
        <v>70</v>
      </c>
    </row>
    <row r="29" spans="1:16" ht="12.75">
      <c r="A29" s="25" t="s">
        <v>44</v>
      </c>
      <c r="B29" s="29" t="s">
        <v>36</v>
      </c>
      <c r="C29" s="29" t="s">
        <v>71</v>
      </c>
      <c r="D29" s="25" t="s">
        <v>46</v>
      </c>
      <c r="E29" s="30" t="s">
        <v>72</v>
      </c>
      <c r="F29" s="31" t="s">
        <v>64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73</v>
      </c>
    </row>
    <row r="31" spans="1:5" ht="12.75">
      <c r="A31" s="37" t="s">
        <v>51</v>
      </c>
      <c r="E31" s="38" t="s">
        <v>46</v>
      </c>
    </row>
    <row r="32" spans="1:5" ht="12.75">
      <c r="A32" t="s">
        <v>53</v>
      </c>
      <c r="E32" s="36" t="s">
        <v>74</v>
      </c>
    </row>
    <row r="33" spans="1:16" ht="12.75">
      <c r="A33" s="25" t="s">
        <v>44</v>
      </c>
      <c r="B33" s="29" t="s">
        <v>75</v>
      </c>
      <c r="C33" s="29" t="s">
        <v>76</v>
      </c>
      <c r="D33" s="25" t="s">
        <v>46</v>
      </c>
      <c r="E33" s="30" t="s">
        <v>77</v>
      </c>
      <c r="F33" s="31" t="s">
        <v>64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78</v>
      </c>
    </row>
    <row r="35" spans="1:5" ht="12.75">
      <c r="A35" s="37" t="s">
        <v>51</v>
      </c>
      <c r="E35" s="38" t="s">
        <v>46</v>
      </c>
    </row>
    <row r="36" spans="1:5" ht="12.75">
      <c r="A36" t="s">
        <v>53</v>
      </c>
      <c r="E36" s="36" t="s">
        <v>74</v>
      </c>
    </row>
    <row r="37" spans="1:16" ht="12.75">
      <c r="A37" s="25" t="s">
        <v>44</v>
      </c>
      <c r="B37" s="29" t="s">
        <v>79</v>
      </c>
      <c r="C37" s="29" t="s">
        <v>80</v>
      </c>
      <c r="D37" s="25" t="s">
        <v>46</v>
      </c>
      <c r="E37" s="30" t="s">
        <v>81</v>
      </c>
      <c r="F37" s="31" t="s">
        <v>64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82</v>
      </c>
    </row>
    <row r="39" spans="1:5" ht="12.75">
      <c r="A39" s="37" t="s">
        <v>51</v>
      </c>
      <c r="E39" s="38" t="s">
        <v>46</v>
      </c>
    </row>
    <row r="40" spans="1:5" ht="12.75">
      <c r="A40" t="s">
        <v>53</v>
      </c>
      <c r="E40" s="36" t="s">
        <v>74</v>
      </c>
    </row>
    <row r="41" spans="1:16" ht="12.75">
      <c r="A41" s="25" t="s">
        <v>44</v>
      </c>
      <c r="B41" s="29" t="s">
        <v>39</v>
      </c>
      <c r="C41" s="29" t="s">
        <v>83</v>
      </c>
      <c r="D41" s="25" t="s">
        <v>46</v>
      </c>
      <c r="E41" s="30" t="s">
        <v>84</v>
      </c>
      <c r="F41" s="31" t="s">
        <v>64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85</v>
      </c>
    </row>
    <row r="43" spans="1:5" ht="12.75">
      <c r="A43" s="37" t="s">
        <v>51</v>
      </c>
      <c r="E43" s="38" t="s">
        <v>46</v>
      </c>
    </row>
    <row r="44" spans="1:5" ht="76.5">
      <c r="A44" t="s">
        <v>53</v>
      </c>
      <c r="E44" s="36" t="s">
        <v>86</v>
      </c>
    </row>
    <row r="45" spans="1:18" ht="12.75" customHeight="1">
      <c r="A45" s="6" t="s">
        <v>42</v>
      </c>
      <c r="B45" s="6"/>
      <c r="C45" s="40" t="s">
        <v>28</v>
      </c>
      <c r="D45" s="6"/>
      <c r="E45" s="27" t="s">
        <v>87</v>
      </c>
      <c r="F45" s="6"/>
      <c r="G45" s="6"/>
      <c r="H45" s="6"/>
      <c r="I45" s="41">
        <f>0+Q45</f>
      </c>
      <c r="O45">
        <f>0+R45</f>
      </c>
      <c r="Q45">
        <f>0+I46+I50+I54+I58+I62+I66+I70+I74+I78+I82+I86+I90+I94+I98+I102+I106+I110</f>
      </c>
      <c r="R45">
        <f>0+O46+O50+O54+O58+O62+O66+O70+O74+O78+O82+O86+O90+O94+O98+O102+O106+O110</f>
      </c>
    </row>
    <row r="46" spans="1:16" ht="12.75">
      <c r="A46" s="25" t="s">
        <v>44</v>
      </c>
      <c r="B46" s="29" t="s">
        <v>41</v>
      </c>
      <c r="C46" s="29" t="s">
        <v>88</v>
      </c>
      <c r="D46" s="25" t="s">
        <v>46</v>
      </c>
      <c r="E46" s="30" t="s">
        <v>89</v>
      </c>
      <c r="F46" s="31" t="s">
        <v>90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>
      <c r="A47" s="35" t="s">
        <v>49</v>
      </c>
      <c r="E47" s="36" t="s">
        <v>91</v>
      </c>
    </row>
    <row r="48" spans="1:5" ht="12.75">
      <c r="A48" s="37" t="s">
        <v>51</v>
      </c>
      <c r="E48" s="38" t="s">
        <v>92</v>
      </c>
    </row>
    <row r="49" spans="1:5" ht="165.75">
      <c r="A49" t="s">
        <v>53</v>
      </c>
      <c r="E49" s="36" t="s">
        <v>93</v>
      </c>
    </row>
    <row r="50" spans="1:16" ht="12.75">
      <c r="A50" s="25" t="s">
        <v>44</v>
      </c>
      <c r="B50" s="29" t="s">
        <v>94</v>
      </c>
      <c r="C50" s="29" t="s">
        <v>95</v>
      </c>
      <c r="D50" s="25" t="s">
        <v>46</v>
      </c>
      <c r="E50" s="30" t="s">
        <v>96</v>
      </c>
      <c r="F50" s="31" t="s">
        <v>59</v>
      </c>
      <c r="G50" s="32">
        <v>11.4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25.5">
      <c r="A51" s="35" t="s">
        <v>49</v>
      </c>
      <c r="E51" s="36" t="s">
        <v>97</v>
      </c>
    </row>
    <row r="52" spans="1:5" ht="25.5">
      <c r="A52" s="37" t="s">
        <v>51</v>
      </c>
      <c r="E52" s="38" t="s">
        <v>98</v>
      </c>
    </row>
    <row r="53" spans="1:5" ht="63.75">
      <c r="A53" t="s">
        <v>53</v>
      </c>
      <c r="E53" s="36" t="s">
        <v>99</v>
      </c>
    </row>
    <row r="54" spans="1:16" ht="25.5">
      <c r="A54" s="25" t="s">
        <v>44</v>
      </c>
      <c r="B54" s="29" t="s">
        <v>100</v>
      </c>
      <c r="C54" s="29" t="s">
        <v>101</v>
      </c>
      <c r="D54" s="25" t="s">
        <v>46</v>
      </c>
      <c r="E54" s="30" t="s">
        <v>102</v>
      </c>
      <c r="F54" s="31" t="s">
        <v>59</v>
      </c>
      <c r="G54" s="32">
        <v>12.675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25.5">
      <c r="A55" s="35" t="s">
        <v>49</v>
      </c>
      <c r="E55" s="36" t="s">
        <v>97</v>
      </c>
    </row>
    <row r="56" spans="1:5" ht="38.25">
      <c r="A56" s="37" t="s">
        <v>51</v>
      </c>
      <c r="E56" s="38" t="s">
        <v>103</v>
      </c>
    </row>
    <row r="57" spans="1:5" ht="63.75">
      <c r="A57" t="s">
        <v>53</v>
      </c>
      <c r="E57" s="36" t="s">
        <v>99</v>
      </c>
    </row>
    <row r="58" spans="1:16" ht="12.75">
      <c r="A58" s="25" t="s">
        <v>44</v>
      </c>
      <c r="B58" s="29" t="s">
        <v>104</v>
      </c>
      <c r="C58" s="29" t="s">
        <v>105</v>
      </c>
      <c r="D58" s="25" t="s">
        <v>46</v>
      </c>
      <c r="E58" s="30" t="s">
        <v>106</v>
      </c>
      <c r="F58" s="31" t="s">
        <v>107</v>
      </c>
      <c r="G58" s="32">
        <v>34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108</v>
      </c>
    </row>
    <row r="60" spans="1:5" ht="63.75">
      <c r="A60" s="37" t="s">
        <v>51</v>
      </c>
      <c r="E60" s="38" t="s">
        <v>109</v>
      </c>
    </row>
    <row r="61" spans="1:5" ht="25.5">
      <c r="A61" t="s">
        <v>53</v>
      </c>
      <c r="E61" s="36" t="s">
        <v>110</v>
      </c>
    </row>
    <row r="62" spans="1:16" ht="12.75">
      <c r="A62" s="25" t="s">
        <v>44</v>
      </c>
      <c r="B62" s="29" t="s">
        <v>111</v>
      </c>
      <c r="C62" s="29" t="s">
        <v>112</v>
      </c>
      <c r="D62" s="25" t="s">
        <v>46</v>
      </c>
      <c r="E62" s="30" t="s">
        <v>113</v>
      </c>
      <c r="F62" s="31" t="s">
        <v>59</v>
      </c>
      <c r="G62" s="32">
        <v>5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49</v>
      </c>
      <c r="E63" s="36" t="s">
        <v>114</v>
      </c>
    </row>
    <row r="64" spans="1:5" ht="25.5">
      <c r="A64" s="37" t="s">
        <v>51</v>
      </c>
      <c r="E64" s="38" t="s">
        <v>115</v>
      </c>
    </row>
    <row r="65" spans="1:5" ht="38.25">
      <c r="A65" t="s">
        <v>53</v>
      </c>
      <c r="E65" s="36" t="s">
        <v>116</v>
      </c>
    </row>
    <row r="66" spans="1:16" ht="12.75">
      <c r="A66" s="25" t="s">
        <v>44</v>
      </c>
      <c r="B66" s="29" t="s">
        <v>117</v>
      </c>
      <c r="C66" s="29" t="s">
        <v>118</v>
      </c>
      <c r="D66" s="25" t="s">
        <v>46</v>
      </c>
      <c r="E66" s="30" t="s">
        <v>119</v>
      </c>
      <c r="F66" s="31" t="s">
        <v>59</v>
      </c>
      <c r="G66" s="32">
        <v>22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63.75">
      <c r="A67" s="35" t="s">
        <v>49</v>
      </c>
      <c r="E67" s="36" t="s">
        <v>120</v>
      </c>
    </row>
    <row r="68" spans="1:5" ht="51">
      <c r="A68" s="37" t="s">
        <v>51</v>
      </c>
      <c r="E68" s="38" t="s">
        <v>121</v>
      </c>
    </row>
    <row r="69" spans="1:5" ht="369.75">
      <c r="A69" t="s">
        <v>53</v>
      </c>
      <c r="E69" s="36" t="s">
        <v>122</v>
      </c>
    </row>
    <row r="70" spans="1:16" ht="12.75">
      <c r="A70" s="25" t="s">
        <v>44</v>
      </c>
      <c r="B70" s="29" t="s">
        <v>123</v>
      </c>
      <c r="C70" s="29" t="s">
        <v>124</v>
      </c>
      <c r="D70" s="25" t="s">
        <v>46</v>
      </c>
      <c r="E70" s="30" t="s">
        <v>125</v>
      </c>
      <c r="F70" s="31" t="s">
        <v>59</v>
      </c>
      <c r="G70" s="32">
        <v>15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126</v>
      </c>
    </row>
    <row r="72" spans="1:5" ht="25.5">
      <c r="A72" s="37" t="s">
        <v>51</v>
      </c>
      <c r="E72" s="38" t="s">
        <v>127</v>
      </c>
    </row>
    <row r="73" spans="1:5" ht="369.75">
      <c r="A73" t="s">
        <v>53</v>
      </c>
      <c r="E73" s="36" t="s">
        <v>122</v>
      </c>
    </row>
    <row r="74" spans="1:16" ht="12.75">
      <c r="A74" s="25" t="s">
        <v>44</v>
      </c>
      <c r="B74" s="29" t="s">
        <v>128</v>
      </c>
      <c r="C74" s="29" t="s">
        <v>129</v>
      </c>
      <c r="D74" s="25" t="s">
        <v>46</v>
      </c>
      <c r="E74" s="30" t="s">
        <v>130</v>
      </c>
      <c r="F74" s="31" t="s">
        <v>59</v>
      </c>
      <c r="G74" s="32">
        <v>1.3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131</v>
      </c>
    </row>
    <row r="76" spans="1:5" ht="51">
      <c r="A76" s="37" t="s">
        <v>51</v>
      </c>
      <c r="E76" s="38" t="s">
        <v>132</v>
      </c>
    </row>
    <row r="77" spans="1:5" ht="306">
      <c r="A77" t="s">
        <v>53</v>
      </c>
      <c r="E77" s="36" t="s">
        <v>133</v>
      </c>
    </row>
    <row r="78" spans="1:16" ht="12.75">
      <c r="A78" s="25" t="s">
        <v>44</v>
      </c>
      <c r="B78" s="29" t="s">
        <v>134</v>
      </c>
      <c r="C78" s="29" t="s">
        <v>135</v>
      </c>
      <c r="D78" s="25" t="s">
        <v>46</v>
      </c>
      <c r="E78" s="30" t="s">
        <v>136</v>
      </c>
      <c r="F78" s="31" t="s">
        <v>59</v>
      </c>
      <c r="G78" s="32">
        <v>32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137</v>
      </c>
    </row>
    <row r="80" spans="1:5" ht="63.75">
      <c r="A80" s="37" t="s">
        <v>51</v>
      </c>
      <c r="E80" s="38" t="s">
        <v>138</v>
      </c>
    </row>
    <row r="81" spans="1:5" ht="191.25">
      <c r="A81" t="s">
        <v>53</v>
      </c>
      <c r="E81" s="36" t="s">
        <v>139</v>
      </c>
    </row>
    <row r="82" spans="1:16" ht="12.75">
      <c r="A82" s="25" t="s">
        <v>44</v>
      </c>
      <c r="B82" s="29" t="s">
        <v>140</v>
      </c>
      <c r="C82" s="29" t="s">
        <v>141</v>
      </c>
      <c r="D82" s="25" t="s">
        <v>46</v>
      </c>
      <c r="E82" s="30" t="s">
        <v>142</v>
      </c>
      <c r="F82" s="31" t="s">
        <v>59</v>
      </c>
      <c r="G82" s="32">
        <v>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143</v>
      </c>
    </row>
    <row r="84" spans="1:5" ht="12.75">
      <c r="A84" s="37" t="s">
        <v>51</v>
      </c>
      <c r="E84" s="38" t="s">
        <v>144</v>
      </c>
    </row>
    <row r="85" spans="1:5" ht="229.5">
      <c r="A85" t="s">
        <v>53</v>
      </c>
      <c r="E85" s="36" t="s">
        <v>145</v>
      </c>
    </row>
    <row r="86" spans="1:16" ht="12.75">
      <c r="A86" s="25" t="s">
        <v>44</v>
      </c>
      <c r="B86" s="29" t="s">
        <v>146</v>
      </c>
      <c r="C86" s="29" t="s">
        <v>147</v>
      </c>
      <c r="D86" s="25" t="s">
        <v>46</v>
      </c>
      <c r="E86" s="30" t="s">
        <v>148</v>
      </c>
      <c r="F86" s="31" t="s">
        <v>59</v>
      </c>
      <c r="G86" s="32">
        <v>12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149</v>
      </c>
    </row>
    <row r="88" spans="1:5" ht="12.75">
      <c r="A88" s="37" t="s">
        <v>51</v>
      </c>
      <c r="E88" s="38" t="s">
        <v>150</v>
      </c>
    </row>
    <row r="89" spans="1:5" ht="229.5">
      <c r="A89" t="s">
        <v>53</v>
      </c>
      <c r="E89" s="36" t="s">
        <v>151</v>
      </c>
    </row>
    <row r="90" spans="1:16" ht="12.75">
      <c r="A90" s="25" t="s">
        <v>44</v>
      </c>
      <c r="B90" s="29" t="s">
        <v>152</v>
      </c>
      <c r="C90" s="29" t="s">
        <v>153</v>
      </c>
      <c r="D90" s="25" t="s">
        <v>46</v>
      </c>
      <c r="E90" s="30" t="s">
        <v>148</v>
      </c>
      <c r="F90" s="31" t="s">
        <v>59</v>
      </c>
      <c r="G90" s="32">
        <v>3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154</v>
      </c>
    </row>
    <row r="92" spans="1:5" ht="12.75">
      <c r="A92" s="37" t="s">
        <v>51</v>
      </c>
      <c r="E92" s="38" t="s">
        <v>155</v>
      </c>
    </row>
    <row r="93" spans="1:5" ht="229.5">
      <c r="A93" t="s">
        <v>53</v>
      </c>
      <c r="E93" s="36" t="s">
        <v>151</v>
      </c>
    </row>
    <row r="94" spans="1:16" ht="12.75">
      <c r="A94" s="25" t="s">
        <v>44</v>
      </c>
      <c r="B94" s="29" t="s">
        <v>156</v>
      </c>
      <c r="C94" s="29" t="s">
        <v>157</v>
      </c>
      <c r="D94" s="25" t="s">
        <v>46</v>
      </c>
      <c r="E94" s="30" t="s">
        <v>158</v>
      </c>
      <c r="F94" s="31" t="s">
        <v>159</v>
      </c>
      <c r="G94" s="32">
        <v>57.75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46</v>
      </c>
    </row>
    <row r="96" spans="1:5" ht="12.75">
      <c r="A96" s="37" t="s">
        <v>51</v>
      </c>
      <c r="E96" s="38" t="s">
        <v>160</v>
      </c>
    </row>
    <row r="97" spans="1:5" ht="25.5">
      <c r="A97" t="s">
        <v>53</v>
      </c>
      <c r="E97" s="36" t="s">
        <v>161</v>
      </c>
    </row>
    <row r="98" spans="1:16" ht="12.75">
      <c r="A98" s="25" t="s">
        <v>44</v>
      </c>
      <c r="B98" s="29" t="s">
        <v>162</v>
      </c>
      <c r="C98" s="29" t="s">
        <v>163</v>
      </c>
      <c r="D98" s="25" t="s">
        <v>46</v>
      </c>
      <c r="E98" s="30" t="s">
        <v>164</v>
      </c>
      <c r="F98" s="31" t="s">
        <v>59</v>
      </c>
      <c r="G98" s="32">
        <v>6.3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165</v>
      </c>
    </row>
    <row r="100" spans="1:5" ht="12.75">
      <c r="A100" s="37" t="s">
        <v>51</v>
      </c>
      <c r="E100" s="38" t="s">
        <v>166</v>
      </c>
    </row>
    <row r="101" spans="1:5" ht="38.25">
      <c r="A101" t="s">
        <v>53</v>
      </c>
      <c r="E101" s="36" t="s">
        <v>167</v>
      </c>
    </row>
    <row r="102" spans="1:16" ht="12.75">
      <c r="A102" s="25" t="s">
        <v>44</v>
      </c>
      <c r="B102" s="29" t="s">
        <v>168</v>
      </c>
      <c r="C102" s="29" t="s">
        <v>169</v>
      </c>
      <c r="D102" s="25" t="s">
        <v>46</v>
      </c>
      <c r="E102" s="30" t="s">
        <v>170</v>
      </c>
      <c r="F102" s="31" t="s">
        <v>159</v>
      </c>
      <c r="G102" s="32">
        <v>63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46</v>
      </c>
    </row>
    <row r="104" spans="1:5" ht="12.75">
      <c r="A104" s="37" t="s">
        <v>51</v>
      </c>
      <c r="E104" s="38" t="s">
        <v>171</v>
      </c>
    </row>
    <row r="105" spans="1:5" ht="25.5">
      <c r="A105" t="s">
        <v>53</v>
      </c>
      <c r="E105" s="36" t="s">
        <v>172</v>
      </c>
    </row>
    <row r="106" spans="1:16" ht="25.5">
      <c r="A106" s="25" t="s">
        <v>44</v>
      </c>
      <c r="B106" s="29" t="s">
        <v>173</v>
      </c>
      <c r="C106" s="29" t="s">
        <v>174</v>
      </c>
      <c r="D106" s="25" t="s">
        <v>175</v>
      </c>
      <c r="E106" s="30" t="s">
        <v>176</v>
      </c>
      <c r="F106" s="31" t="s">
        <v>90</v>
      </c>
      <c r="G106" s="32">
        <v>2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177</v>
      </c>
    </row>
    <row r="108" spans="1:5" ht="12.75">
      <c r="A108" s="37" t="s">
        <v>51</v>
      </c>
      <c r="E108" s="38" t="s">
        <v>178</v>
      </c>
    </row>
    <row r="109" spans="1:5" ht="114.75">
      <c r="A109" t="s">
        <v>53</v>
      </c>
      <c r="E109" s="36" t="s">
        <v>179</v>
      </c>
    </row>
    <row r="110" spans="1:16" ht="12.75">
      <c r="A110" s="25" t="s">
        <v>44</v>
      </c>
      <c r="B110" s="29" t="s">
        <v>180</v>
      </c>
      <c r="C110" s="29" t="s">
        <v>181</v>
      </c>
      <c r="D110" s="25" t="s">
        <v>46</v>
      </c>
      <c r="E110" s="30" t="s">
        <v>182</v>
      </c>
      <c r="F110" s="31" t="s">
        <v>59</v>
      </c>
      <c r="G110" s="32">
        <v>1.89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46</v>
      </c>
    </row>
    <row r="112" spans="1:5" ht="38.25">
      <c r="A112" s="37" t="s">
        <v>51</v>
      </c>
      <c r="E112" s="38" t="s">
        <v>183</v>
      </c>
    </row>
    <row r="113" spans="1:5" ht="38.25">
      <c r="A113" t="s">
        <v>53</v>
      </c>
      <c r="E113" s="36" t="s">
        <v>184</v>
      </c>
    </row>
    <row r="114" spans="1:18" ht="12.75" customHeight="1">
      <c r="A114" s="6" t="s">
        <v>42</v>
      </c>
      <c r="B114" s="6"/>
      <c r="C114" s="40" t="s">
        <v>22</v>
      </c>
      <c r="D114" s="6"/>
      <c r="E114" s="27" t="s">
        <v>185</v>
      </c>
      <c r="F114" s="6"/>
      <c r="G114" s="6"/>
      <c r="H114" s="6"/>
      <c r="I114" s="41">
        <f>0+Q114</f>
      </c>
      <c r="O114">
        <f>0+R114</f>
      </c>
      <c r="Q114">
        <f>0+I115+I119</f>
      </c>
      <c r="R114">
        <f>0+O115+O119</f>
      </c>
    </row>
    <row r="115" spans="1:16" ht="12.75">
      <c r="A115" s="25" t="s">
        <v>44</v>
      </c>
      <c r="B115" s="29" t="s">
        <v>186</v>
      </c>
      <c r="C115" s="29" t="s">
        <v>187</v>
      </c>
      <c r="D115" s="25" t="s">
        <v>46</v>
      </c>
      <c r="E115" s="30" t="s">
        <v>188</v>
      </c>
      <c r="F115" s="31" t="s">
        <v>59</v>
      </c>
      <c r="G115" s="32">
        <v>15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12.75">
      <c r="A116" s="35" t="s">
        <v>49</v>
      </c>
      <c r="E116" s="36" t="s">
        <v>189</v>
      </c>
    </row>
    <row r="117" spans="1:5" ht="25.5">
      <c r="A117" s="37" t="s">
        <v>51</v>
      </c>
      <c r="E117" s="38" t="s">
        <v>190</v>
      </c>
    </row>
    <row r="118" spans="1:5" ht="38.25">
      <c r="A118" t="s">
        <v>53</v>
      </c>
      <c r="E118" s="36" t="s">
        <v>191</v>
      </c>
    </row>
    <row r="119" spans="1:16" ht="12.75">
      <c r="A119" s="25" t="s">
        <v>44</v>
      </c>
      <c r="B119" s="29" t="s">
        <v>192</v>
      </c>
      <c r="C119" s="29" t="s">
        <v>193</v>
      </c>
      <c r="D119" s="25" t="s">
        <v>46</v>
      </c>
      <c r="E119" s="30" t="s">
        <v>194</v>
      </c>
      <c r="F119" s="31" t="s">
        <v>159</v>
      </c>
      <c r="G119" s="32">
        <v>57.75</v>
      </c>
      <c r="H119" s="33">
        <v>0</v>
      </c>
      <c r="I119" s="34">
        <f>ROUND(ROUND(H119,2)*ROUND(G119,3),2)</f>
      </c>
      <c r="O119">
        <f>(I119*21)/100</f>
      </c>
      <c r="P119" t="s">
        <v>22</v>
      </c>
    </row>
    <row r="120" spans="1:5" ht="12.75">
      <c r="A120" s="35" t="s">
        <v>49</v>
      </c>
      <c r="E120" s="36" t="s">
        <v>195</v>
      </c>
    </row>
    <row r="121" spans="1:5" ht="25.5">
      <c r="A121" s="37" t="s">
        <v>51</v>
      </c>
      <c r="E121" s="38" t="s">
        <v>196</v>
      </c>
    </row>
    <row r="122" spans="1:5" ht="102">
      <c r="A122" t="s">
        <v>53</v>
      </c>
      <c r="E122" s="36" t="s">
        <v>197</v>
      </c>
    </row>
    <row r="123" spans="1:18" ht="12.75" customHeight="1">
      <c r="A123" s="6" t="s">
        <v>42</v>
      </c>
      <c r="B123" s="6"/>
      <c r="C123" s="40" t="s">
        <v>32</v>
      </c>
      <c r="D123" s="6"/>
      <c r="E123" s="27" t="s">
        <v>198</v>
      </c>
      <c r="F123" s="6"/>
      <c r="G123" s="6"/>
      <c r="H123" s="6"/>
      <c r="I123" s="41">
        <f>0+Q123</f>
      </c>
      <c r="O123">
        <f>0+R123</f>
      </c>
      <c r="Q123">
        <f>0+I124+I128</f>
      </c>
      <c r="R123">
        <f>0+O124+O128</f>
      </c>
    </row>
    <row r="124" spans="1:16" ht="12.75">
      <c r="A124" s="25" t="s">
        <v>44</v>
      </c>
      <c r="B124" s="29" t="s">
        <v>199</v>
      </c>
      <c r="C124" s="29" t="s">
        <v>200</v>
      </c>
      <c r="D124" s="25" t="s">
        <v>46</v>
      </c>
      <c r="E124" s="30" t="s">
        <v>201</v>
      </c>
      <c r="F124" s="31" t="s">
        <v>59</v>
      </c>
      <c r="G124" s="32">
        <v>2.625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25.5">
      <c r="A125" s="35" t="s">
        <v>49</v>
      </c>
      <c r="E125" s="36" t="s">
        <v>202</v>
      </c>
    </row>
    <row r="126" spans="1:5" ht="25.5">
      <c r="A126" s="37" t="s">
        <v>51</v>
      </c>
      <c r="E126" s="38" t="s">
        <v>203</v>
      </c>
    </row>
    <row r="127" spans="1:5" ht="38.25">
      <c r="A127" t="s">
        <v>53</v>
      </c>
      <c r="E127" s="36" t="s">
        <v>191</v>
      </c>
    </row>
    <row r="128" spans="1:16" ht="12.75">
      <c r="A128" s="25" t="s">
        <v>44</v>
      </c>
      <c r="B128" s="29" t="s">
        <v>204</v>
      </c>
      <c r="C128" s="29" t="s">
        <v>205</v>
      </c>
      <c r="D128" s="25" t="s">
        <v>46</v>
      </c>
      <c r="E128" s="30" t="s">
        <v>206</v>
      </c>
      <c r="F128" s="31" t="s">
        <v>159</v>
      </c>
      <c r="G128" s="32">
        <v>50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25.5">
      <c r="A129" s="35" t="s">
        <v>49</v>
      </c>
      <c r="E129" s="36" t="s">
        <v>207</v>
      </c>
    </row>
    <row r="130" spans="1:5" ht="25.5">
      <c r="A130" s="37" t="s">
        <v>51</v>
      </c>
      <c r="E130" s="38" t="s">
        <v>208</v>
      </c>
    </row>
    <row r="131" spans="1:5" ht="127.5">
      <c r="A131" t="s">
        <v>53</v>
      </c>
      <c r="E131" s="36" t="s">
        <v>209</v>
      </c>
    </row>
    <row r="132" spans="1:18" ht="12.75" customHeight="1">
      <c r="A132" s="6" t="s">
        <v>42</v>
      </c>
      <c r="B132" s="6"/>
      <c r="C132" s="40" t="s">
        <v>34</v>
      </c>
      <c r="D132" s="6"/>
      <c r="E132" s="27" t="s">
        <v>210</v>
      </c>
      <c r="F132" s="6"/>
      <c r="G132" s="6"/>
      <c r="H132" s="6"/>
      <c r="I132" s="41">
        <f>0+Q132</f>
      </c>
      <c r="O132">
        <f>0+R132</f>
      </c>
      <c r="Q132">
        <f>0+I133+I137+I141+I145+I149+I153+I157+I161</f>
      </c>
      <c r="R132">
        <f>0+O133+O137+O141+O145+O149+O153+O157+O161</f>
      </c>
    </row>
    <row r="133" spans="1:16" ht="12.75">
      <c r="A133" s="25" t="s">
        <v>44</v>
      </c>
      <c r="B133" s="29" t="s">
        <v>211</v>
      </c>
      <c r="C133" s="29" t="s">
        <v>212</v>
      </c>
      <c r="D133" s="25" t="s">
        <v>46</v>
      </c>
      <c r="E133" s="30" t="s">
        <v>213</v>
      </c>
      <c r="F133" s="31" t="s">
        <v>159</v>
      </c>
      <c r="G133" s="32">
        <v>100.98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12.75">
      <c r="A134" s="35" t="s">
        <v>49</v>
      </c>
      <c r="E134" s="36" t="s">
        <v>214</v>
      </c>
    </row>
    <row r="135" spans="1:5" ht="25.5">
      <c r="A135" s="37" t="s">
        <v>51</v>
      </c>
      <c r="E135" s="38" t="s">
        <v>215</v>
      </c>
    </row>
    <row r="136" spans="1:5" ht="51">
      <c r="A136" t="s">
        <v>53</v>
      </c>
      <c r="E136" s="36" t="s">
        <v>216</v>
      </c>
    </row>
    <row r="137" spans="1:16" ht="12.75">
      <c r="A137" s="25" t="s">
        <v>44</v>
      </c>
      <c r="B137" s="29" t="s">
        <v>217</v>
      </c>
      <c r="C137" s="29" t="s">
        <v>218</v>
      </c>
      <c r="D137" s="25" t="s">
        <v>46</v>
      </c>
      <c r="E137" s="30" t="s">
        <v>219</v>
      </c>
      <c r="F137" s="31" t="s">
        <v>159</v>
      </c>
      <c r="G137" s="32">
        <v>57.75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>
      <c r="A138" s="35" t="s">
        <v>49</v>
      </c>
      <c r="E138" s="36" t="s">
        <v>220</v>
      </c>
    </row>
    <row r="139" spans="1:5" ht="25.5">
      <c r="A139" s="37" t="s">
        <v>51</v>
      </c>
      <c r="E139" s="38" t="s">
        <v>221</v>
      </c>
    </row>
    <row r="140" spans="1:5" ht="51">
      <c r="A140" t="s">
        <v>53</v>
      </c>
      <c r="E140" s="36" t="s">
        <v>216</v>
      </c>
    </row>
    <row r="141" spans="1:16" ht="12.75">
      <c r="A141" s="25" t="s">
        <v>44</v>
      </c>
      <c r="B141" s="29" t="s">
        <v>222</v>
      </c>
      <c r="C141" s="29" t="s">
        <v>223</v>
      </c>
      <c r="D141" s="25" t="s">
        <v>46</v>
      </c>
      <c r="E141" s="30" t="s">
        <v>224</v>
      </c>
      <c r="F141" s="31" t="s">
        <v>59</v>
      </c>
      <c r="G141" s="32">
        <v>2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49</v>
      </c>
      <c r="E142" s="36" t="s">
        <v>225</v>
      </c>
    </row>
    <row r="143" spans="1:5" ht="12.75">
      <c r="A143" s="37" t="s">
        <v>51</v>
      </c>
      <c r="E143" s="38" t="s">
        <v>226</v>
      </c>
    </row>
    <row r="144" spans="1:5" ht="102">
      <c r="A144" t="s">
        <v>53</v>
      </c>
      <c r="E144" s="36" t="s">
        <v>227</v>
      </c>
    </row>
    <row r="145" spans="1:16" ht="12.75">
      <c r="A145" s="25" t="s">
        <v>44</v>
      </c>
      <c r="B145" s="29" t="s">
        <v>228</v>
      </c>
      <c r="C145" s="29" t="s">
        <v>229</v>
      </c>
      <c r="D145" s="25" t="s">
        <v>46</v>
      </c>
      <c r="E145" s="30" t="s">
        <v>230</v>
      </c>
      <c r="F145" s="31" t="s">
        <v>59</v>
      </c>
      <c r="G145" s="32">
        <v>1.6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49</v>
      </c>
      <c r="E146" s="36" t="s">
        <v>225</v>
      </c>
    </row>
    <row r="147" spans="1:5" ht="12.75">
      <c r="A147" s="37" t="s">
        <v>51</v>
      </c>
      <c r="E147" s="38" t="s">
        <v>231</v>
      </c>
    </row>
    <row r="148" spans="1:5" ht="102">
      <c r="A148" t="s">
        <v>53</v>
      </c>
      <c r="E148" s="36" t="s">
        <v>227</v>
      </c>
    </row>
    <row r="149" spans="1:16" ht="12.75">
      <c r="A149" s="25" t="s">
        <v>44</v>
      </c>
      <c r="B149" s="29" t="s">
        <v>232</v>
      </c>
      <c r="C149" s="29" t="s">
        <v>233</v>
      </c>
      <c r="D149" s="25" t="s">
        <v>46</v>
      </c>
      <c r="E149" s="30" t="s">
        <v>234</v>
      </c>
      <c r="F149" s="31" t="s">
        <v>159</v>
      </c>
      <c r="G149" s="32">
        <v>100.98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49</v>
      </c>
      <c r="E150" s="36" t="s">
        <v>235</v>
      </c>
    </row>
    <row r="151" spans="1:5" ht="25.5">
      <c r="A151" s="37" t="s">
        <v>51</v>
      </c>
      <c r="E151" s="38" t="s">
        <v>215</v>
      </c>
    </row>
    <row r="152" spans="1:5" ht="51">
      <c r="A152" t="s">
        <v>53</v>
      </c>
      <c r="E152" s="36" t="s">
        <v>236</v>
      </c>
    </row>
    <row r="153" spans="1:16" ht="12.75">
      <c r="A153" s="25" t="s">
        <v>44</v>
      </c>
      <c r="B153" s="29" t="s">
        <v>237</v>
      </c>
      <c r="C153" s="29" t="s">
        <v>238</v>
      </c>
      <c r="D153" s="25" t="s">
        <v>46</v>
      </c>
      <c r="E153" s="30" t="s">
        <v>239</v>
      </c>
      <c r="F153" s="31" t="s">
        <v>159</v>
      </c>
      <c r="G153" s="32">
        <v>99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49</v>
      </c>
      <c r="E154" s="36" t="s">
        <v>240</v>
      </c>
    </row>
    <row r="155" spans="1:5" ht="25.5">
      <c r="A155" s="37" t="s">
        <v>51</v>
      </c>
      <c r="E155" s="38" t="s">
        <v>241</v>
      </c>
    </row>
    <row r="156" spans="1:5" ht="51">
      <c r="A156" t="s">
        <v>53</v>
      </c>
      <c r="E156" s="36" t="s">
        <v>236</v>
      </c>
    </row>
    <row r="157" spans="1:16" ht="12.75">
      <c r="A157" s="25" t="s">
        <v>44</v>
      </c>
      <c r="B157" s="29" t="s">
        <v>242</v>
      </c>
      <c r="C157" s="29" t="s">
        <v>243</v>
      </c>
      <c r="D157" s="25" t="s">
        <v>46</v>
      </c>
      <c r="E157" s="30" t="s">
        <v>244</v>
      </c>
      <c r="F157" s="31" t="s">
        <v>159</v>
      </c>
      <c r="G157" s="32">
        <v>99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49</v>
      </c>
      <c r="E158" s="36" t="s">
        <v>245</v>
      </c>
    </row>
    <row r="159" spans="1:5" ht="25.5">
      <c r="A159" s="37" t="s">
        <v>51</v>
      </c>
      <c r="E159" s="38" t="s">
        <v>241</v>
      </c>
    </row>
    <row r="160" spans="1:5" ht="140.25">
      <c r="A160" t="s">
        <v>53</v>
      </c>
      <c r="E160" s="36" t="s">
        <v>246</v>
      </c>
    </row>
    <row r="161" spans="1:16" ht="12.75">
      <c r="A161" s="25" t="s">
        <v>44</v>
      </c>
      <c r="B161" s="29" t="s">
        <v>247</v>
      </c>
      <c r="C161" s="29" t="s">
        <v>248</v>
      </c>
      <c r="D161" s="25" t="s">
        <v>46</v>
      </c>
      <c r="E161" s="30" t="s">
        <v>249</v>
      </c>
      <c r="F161" s="31" t="s">
        <v>159</v>
      </c>
      <c r="G161" s="32">
        <v>100.98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49</v>
      </c>
      <c r="E162" s="36" t="s">
        <v>250</v>
      </c>
    </row>
    <row r="163" spans="1:5" ht="25.5">
      <c r="A163" s="37" t="s">
        <v>51</v>
      </c>
      <c r="E163" s="38" t="s">
        <v>215</v>
      </c>
    </row>
    <row r="164" spans="1:5" ht="140.25">
      <c r="A164" t="s">
        <v>53</v>
      </c>
      <c r="E164" s="36" t="s">
        <v>246</v>
      </c>
    </row>
    <row r="165" spans="1:18" ht="12.75" customHeight="1">
      <c r="A165" s="6" t="s">
        <v>42</v>
      </c>
      <c r="B165" s="6"/>
      <c r="C165" s="40" t="s">
        <v>39</v>
      </c>
      <c r="D165" s="6"/>
      <c r="E165" s="27" t="s">
        <v>251</v>
      </c>
      <c r="F165" s="6"/>
      <c r="G165" s="6"/>
      <c r="H165" s="6"/>
      <c r="I165" s="41">
        <f>0+Q165</f>
      </c>
      <c r="O165">
        <f>0+R165</f>
      </c>
      <c r="Q165">
        <f>0+I166+I170+I174</f>
      </c>
      <c r="R165">
        <f>0+O166+O170+O174</f>
      </c>
    </row>
    <row r="166" spans="1:16" ht="12.75">
      <c r="A166" s="25" t="s">
        <v>44</v>
      </c>
      <c r="B166" s="29" t="s">
        <v>252</v>
      </c>
      <c r="C166" s="29" t="s">
        <v>253</v>
      </c>
      <c r="D166" s="25" t="s">
        <v>46</v>
      </c>
      <c r="E166" s="30" t="s">
        <v>254</v>
      </c>
      <c r="F166" s="31" t="s">
        <v>107</v>
      </c>
      <c r="G166" s="32">
        <v>29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25.5">
      <c r="A167" s="35" t="s">
        <v>49</v>
      </c>
      <c r="E167" s="36" t="s">
        <v>255</v>
      </c>
    </row>
    <row r="168" spans="1:5" ht="25.5">
      <c r="A168" s="37" t="s">
        <v>51</v>
      </c>
      <c r="E168" s="38" t="s">
        <v>256</v>
      </c>
    </row>
    <row r="169" spans="1:5" ht="51">
      <c r="A169" t="s">
        <v>53</v>
      </c>
      <c r="E169" s="36" t="s">
        <v>257</v>
      </c>
    </row>
    <row r="170" spans="1:16" ht="12.75">
      <c r="A170" s="25" t="s">
        <v>44</v>
      </c>
      <c r="B170" s="29" t="s">
        <v>258</v>
      </c>
      <c r="C170" s="29" t="s">
        <v>259</v>
      </c>
      <c r="D170" s="25" t="s">
        <v>46</v>
      </c>
      <c r="E170" s="30" t="s">
        <v>254</v>
      </c>
      <c r="F170" s="31" t="s">
        <v>107</v>
      </c>
      <c r="G170" s="32">
        <v>31.5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25.5">
      <c r="A171" s="35" t="s">
        <v>49</v>
      </c>
      <c r="E171" s="36" t="s">
        <v>260</v>
      </c>
    </row>
    <row r="172" spans="1:5" ht="25.5">
      <c r="A172" s="37" t="s">
        <v>51</v>
      </c>
      <c r="E172" s="38" t="s">
        <v>261</v>
      </c>
    </row>
    <row r="173" spans="1:5" ht="51">
      <c r="A173" t="s">
        <v>53</v>
      </c>
      <c r="E173" s="36" t="s">
        <v>257</v>
      </c>
    </row>
    <row r="174" spans="1:16" ht="12.75">
      <c r="A174" s="25" t="s">
        <v>44</v>
      </c>
      <c r="B174" s="29" t="s">
        <v>262</v>
      </c>
      <c r="C174" s="29" t="s">
        <v>263</v>
      </c>
      <c r="D174" s="25" t="s">
        <v>46</v>
      </c>
      <c r="E174" s="30" t="s">
        <v>264</v>
      </c>
      <c r="F174" s="31" t="s">
        <v>107</v>
      </c>
      <c r="G174" s="32">
        <v>34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49</v>
      </c>
      <c r="E175" s="36" t="s">
        <v>46</v>
      </c>
    </row>
    <row r="176" spans="1:5" ht="51">
      <c r="A176" s="37" t="s">
        <v>51</v>
      </c>
      <c r="E176" s="38" t="s">
        <v>265</v>
      </c>
    </row>
    <row r="177" spans="1:5" ht="38.25">
      <c r="A177" t="s">
        <v>53</v>
      </c>
      <c r="E177" s="36" t="s">
        <v>266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