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/>
  <bookViews>
    <workbookView xWindow="0" yWindow="0" windowWidth="28800" windowHeight="11835" tabRatio="988" activeTab="1"/>
  </bookViews>
  <sheets>
    <sheet name="Rekap_VV" sheetId="9" r:id="rId1"/>
    <sheet name="EPS" sheetId="44" r:id="rId2"/>
  </sheets>
  <definedNames>
    <definedName name="ACwvu.Skryté." localSheetId="1" hidden="1">#REF!</definedName>
    <definedName name="ACwvu.Skryté." hidden="1">#REF!</definedName>
    <definedName name="AP_IFS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je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" localSheetId="1">#REF!</definedName>
    <definedName name="n">#REF!</definedName>
    <definedName name="nový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ový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ový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_xlnm.Print_Area" localSheetId="1">EPS!$A$1:$M$92</definedName>
    <definedName name="_xlnm.Print_Area" localSheetId="0">Rekap_VV!$A$1:$L$28</definedName>
    <definedName name="pok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Rwvu.Skryté." localSheetId="1" hidden="1">#REF!</definedName>
    <definedName name="Rwvu.Skryté." hidden="1">#REF!</definedName>
    <definedName name="section_A_Brutto" localSheetId="1">#REF!</definedName>
    <definedName name="section_A_Brutto">#REF!</definedName>
    <definedName name="section_A_Netto" localSheetId="1">#REF!</definedName>
    <definedName name="section_A_Netto">#REF!</definedName>
    <definedName name="section_A_Total" localSheetId="1">#REF!</definedName>
    <definedName name="section_A_Total">#REF!</definedName>
    <definedName name="section_B_Brutto" localSheetId="1">#REF!</definedName>
    <definedName name="section_B_Brutto">#REF!</definedName>
    <definedName name="section_B_Netto" localSheetId="1">#REF!</definedName>
    <definedName name="section_B_Netto">#REF!</definedName>
    <definedName name="section_B_Total" localSheetId="1">#REF!</definedName>
    <definedName name="section_B_Total">#REF!</definedName>
    <definedName name="section_C_Brutto" localSheetId="1">#REF!</definedName>
    <definedName name="section_C_Brutto">#REF!</definedName>
    <definedName name="section_C_Netto" localSheetId="1">#REF!</definedName>
    <definedName name="section_C_Netto">#REF!</definedName>
    <definedName name="section_C_Total" localSheetId="1">#REF!</definedName>
    <definedName name="section_C_Total">#REF!</definedName>
    <definedName name="section_CUSTOM_Netto" localSheetId="1">#REF!,#REF!</definedName>
    <definedName name="section_CUSTOM_Netto">#REF!,#REF!</definedName>
    <definedName name="Swvu.Skryté." localSheetId="1" hidden="1">#REF!</definedName>
    <definedName name="Swvu.Skryté." hidden="1">#REF!</definedName>
    <definedName name="total_Brutto" localSheetId="1">#REF!</definedName>
    <definedName name="total_Brutto">#REF!</definedName>
    <definedName name="wvu.Skryté." localSheetId="1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wvu.Skryté." localSheetId="0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wvu.Skryté.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Z_41C08ACD_675F_4EE3_AB03_BBE9495CA449_.wvu.PrintArea" localSheetId="1" hidden="1">EPS!#REF!</definedName>
  </definedNames>
  <calcPr calcId="181029"/>
  <customWorkbookViews>
    <customWorkbookView name="VPAVEL - vlastní pohled" guid="{41C08ACD-675F-4EE3-AB03-BBE9495CA449}" mergeInterval="0" personalView="1" maximized="1" windowWidth="1276" windowHeight="862" tabRatio="996" activeSheetId="2"/>
  </customWorkbookViews>
</workbook>
</file>

<file path=xl/calcChain.xml><?xml version="1.0" encoding="utf-8"?>
<calcChain xmlns="http://schemas.openxmlformats.org/spreadsheetml/2006/main">
  <c r="I13" i="44" l="1"/>
  <c r="K13" i="44"/>
  <c r="L13" i="44"/>
  <c r="M13" i="44" l="1"/>
  <c r="L57" i="44"/>
  <c r="K57" i="44"/>
  <c r="I57" i="44"/>
  <c r="I12" i="44"/>
  <c r="K12" i="44"/>
  <c r="L12" i="44"/>
  <c r="K35" i="44"/>
  <c r="L35" i="44"/>
  <c r="K34" i="44"/>
  <c r="L34" i="44"/>
  <c r="I35" i="44"/>
  <c r="I34" i="44"/>
  <c r="L22" i="44"/>
  <c r="K22" i="44"/>
  <c r="I22" i="44"/>
  <c r="I21" i="44"/>
  <c r="K21" i="44"/>
  <c r="L21" i="44"/>
  <c r="L20" i="44"/>
  <c r="K20" i="44"/>
  <c r="M22" i="44" l="1"/>
  <c r="M21" i="44"/>
  <c r="M34" i="44"/>
  <c r="M12" i="44"/>
  <c r="M35" i="44"/>
  <c r="M57" i="44"/>
  <c r="I20" i="44"/>
  <c r="M20" i="44" s="1"/>
  <c r="L78" i="44"/>
  <c r="K78" i="44"/>
  <c r="I78" i="44"/>
  <c r="I77" i="44"/>
  <c r="K77" i="44"/>
  <c r="L77" i="44"/>
  <c r="K28" i="44"/>
  <c r="L28" i="44"/>
  <c r="I28" i="44"/>
  <c r="L58" i="44"/>
  <c r="K58" i="44"/>
  <c r="I58" i="44"/>
  <c r="K48" i="44"/>
  <c r="L48" i="44"/>
  <c r="I48" i="44"/>
  <c r="M48" i="44" s="1"/>
  <c r="L61" i="44"/>
  <c r="K61" i="44"/>
  <c r="I61" i="44"/>
  <c r="M61" i="44" s="1"/>
  <c r="L60" i="44"/>
  <c r="K60" i="44"/>
  <c r="I60" i="44"/>
  <c r="K55" i="44"/>
  <c r="L55" i="44"/>
  <c r="K56" i="44"/>
  <c r="L56" i="44"/>
  <c r="I56" i="44"/>
  <c r="M56" i="44" s="1"/>
  <c r="I55" i="44"/>
  <c r="L54" i="44"/>
  <c r="K54" i="44"/>
  <c r="I54" i="44"/>
  <c r="M54" i="44" s="1"/>
  <c r="L53" i="44"/>
  <c r="K53" i="44"/>
  <c r="I53" i="44"/>
  <c r="L52" i="44"/>
  <c r="K52" i="44"/>
  <c r="I52" i="44"/>
  <c r="L51" i="44"/>
  <c r="K51" i="44"/>
  <c r="I51" i="44"/>
  <c r="M51" i="44" s="1"/>
  <c r="I30" i="44"/>
  <c r="K30" i="44"/>
  <c r="L30" i="44"/>
  <c r="L29" i="44"/>
  <c r="K29" i="44"/>
  <c r="I29" i="44"/>
  <c r="I32" i="44"/>
  <c r="K32" i="44"/>
  <c r="L32" i="44"/>
  <c r="L31" i="44"/>
  <c r="K31" i="44"/>
  <c r="I31" i="44"/>
  <c r="M31" i="44" l="1"/>
  <c r="M55" i="44"/>
  <c r="M78" i="44"/>
  <c r="M30" i="44"/>
  <c r="M52" i="44"/>
  <c r="M58" i="44"/>
  <c r="M77" i="44"/>
  <c r="M28" i="44"/>
  <c r="M53" i="44"/>
  <c r="M32" i="44"/>
  <c r="M29" i="44"/>
  <c r="M60" i="44"/>
  <c r="B14" i="9"/>
  <c r="L90" i="44"/>
  <c r="K90" i="44"/>
  <c r="M90" i="44" s="1"/>
  <c r="L89" i="44"/>
  <c r="K89" i="44"/>
  <c r="M89" i="44" s="1"/>
  <c r="L88" i="44"/>
  <c r="K88" i="44"/>
  <c r="M88" i="44" s="1"/>
  <c r="L87" i="44"/>
  <c r="K87" i="44"/>
  <c r="M87" i="44" s="1"/>
  <c r="K85" i="44"/>
  <c r="L84" i="44"/>
  <c r="K84" i="44"/>
  <c r="I84" i="44"/>
  <c r="L83" i="44"/>
  <c r="K83" i="44"/>
  <c r="I83" i="44"/>
  <c r="L82" i="44"/>
  <c r="K82" i="44"/>
  <c r="I82" i="44"/>
  <c r="L81" i="44"/>
  <c r="K81" i="44"/>
  <c r="I81" i="44"/>
  <c r="L80" i="44"/>
  <c r="K80" i="44"/>
  <c r="I80" i="44"/>
  <c r="L79" i="44"/>
  <c r="K79" i="44"/>
  <c r="I79" i="44"/>
  <c r="L76" i="44"/>
  <c r="K76" i="44"/>
  <c r="I76" i="44"/>
  <c r="L75" i="44"/>
  <c r="K75" i="44"/>
  <c r="I75" i="44"/>
  <c r="L74" i="44"/>
  <c r="K74" i="44"/>
  <c r="I74" i="44"/>
  <c r="L73" i="44"/>
  <c r="K73" i="44"/>
  <c r="I73" i="44"/>
  <c r="L72" i="44"/>
  <c r="K72" i="44"/>
  <c r="I72" i="44"/>
  <c r="L71" i="44"/>
  <c r="K71" i="44"/>
  <c r="I71" i="44"/>
  <c r="L70" i="44"/>
  <c r="K70" i="44"/>
  <c r="I70" i="44"/>
  <c r="L69" i="44"/>
  <c r="K69" i="44"/>
  <c r="I69" i="44"/>
  <c r="L68" i="44"/>
  <c r="K68" i="44"/>
  <c r="I68" i="44"/>
  <c r="L67" i="44"/>
  <c r="K67" i="44"/>
  <c r="I67" i="44"/>
  <c r="L66" i="44"/>
  <c r="K66" i="44"/>
  <c r="I66" i="44"/>
  <c r="L65" i="44"/>
  <c r="K65" i="44"/>
  <c r="I65" i="44"/>
  <c r="L64" i="44"/>
  <c r="K64" i="44"/>
  <c r="I64" i="44"/>
  <c r="L63" i="44"/>
  <c r="K63" i="44"/>
  <c r="I63" i="44"/>
  <c r="L62" i="44"/>
  <c r="K62" i="44"/>
  <c r="I62" i="44"/>
  <c r="L59" i="44"/>
  <c r="K59" i="44"/>
  <c r="I59" i="44"/>
  <c r="L50" i="44"/>
  <c r="K50" i="44"/>
  <c r="I50" i="44"/>
  <c r="L49" i="44"/>
  <c r="K49" i="44"/>
  <c r="I49" i="44"/>
  <c r="L47" i="44"/>
  <c r="K47" i="44"/>
  <c r="I47" i="44"/>
  <c r="L46" i="44"/>
  <c r="K46" i="44"/>
  <c r="I46" i="44"/>
  <c r="L45" i="44"/>
  <c r="K45" i="44"/>
  <c r="I45" i="44"/>
  <c r="L44" i="44"/>
  <c r="K44" i="44"/>
  <c r="I44" i="44"/>
  <c r="L43" i="44"/>
  <c r="K43" i="44"/>
  <c r="I43" i="44"/>
  <c r="L42" i="44"/>
  <c r="K42" i="44"/>
  <c r="I42" i="44"/>
  <c r="L41" i="44"/>
  <c r="K41" i="44"/>
  <c r="I41" i="44"/>
  <c r="L40" i="44"/>
  <c r="K40" i="44"/>
  <c r="I40" i="44"/>
  <c r="L39" i="44"/>
  <c r="K39" i="44"/>
  <c r="I39" i="44"/>
  <c r="L38" i="44"/>
  <c r="K38" i="44"/>
  <c r="I38" i="44"/>
  <c r="L37" i="44"/>
  <c r="K37" i="44"/>
  <c r="I37" i="44"/>
  <c r="L36" i="44"/>
  <c r="K36" i="44"/>
  <c r="I36" i="44"/>
  <c r="L33" i="44"/>
  <c r="K33" i="44"/>
  <c r="I33" i="44"/>
  <c r="L27" i="44"/>
  <c r="K27" i="44"/>
  <c r="I27" i="44"/>
  <c r="L26" i="44"/>
  <c r="K26" i="44"/>
  <c r="I26" i="44"/>
  <c r="L25" i="44"/>
  <c r="K25" i="44"/>
  <c r="I25" i="44"/>
  <c r="L24" i="44"/>
  <c r="K24" i="44"/>
  <c r="I24" i="44"/>
  <c r="L23" i="44"/>
  <c r="K23" i="44"/>
  <c r="I23" i="44"/>
  <c r="L19" i="44"/>
  <c r="K19" i="44"/>
  <c r="I19" i="44"/>
  <c r="L18" i="44"/>
  <c r="K18" i="44"/>
  <c r="I18" i="44"/>
  <c r="L17" i="44"/>
  <c r="K17" i="44"/>
  <c r="I17" i="44"/>
  <c r="L16" i="44"/>
  <c r="K16" i="44"/>
  <c r="I16" i="44"/>
  <c r="L15" i="44"/>
  <c r="K15" i="44"/>
  <c r="I15" i="44"/>
  <c r="L14" i="44"/>
  <c r="K14" i="44"/>
  <c r="I14" i="44"/>
  <c r="L11" i="44"/>
  <c r="K11" i="44"/>
  <c r="I11" i="44"/>
  <c r="L10" i="44"/>
  <c r="K10" i="44"/>
  <c r="I10" i="44"/>
  <c r="L9" i="44"/>
  <c r="K9" i="44"/>
  <c r="I9" i="44"/>
  <c r="L8" i="44"/>
  <c r="K8" i="44"/>
  <c r="I8" i="44"/>
  <c r="L7" i="44"/>
  <c r="K7" i="44"/>
  <c r="I7" i="44"/>
  <c r="L6" i="44"/>
  <c r="K6" i="44"/>
  <c r="I6" i="44"/>
  <c r="L5" i="44"/>
  <c r="K5" i="44"/>
  <c r="I5" i="44"/>
  <c r="M16" i="44" l="1"/>
  <c r="M27" i="44"/>
  <c r="M42" i="44"/>
  <c r="M59" i="44"/>
  <c r="M69" i="44"/>
  <c r="M79" i="44"/>
  <c r="M7" i="44"/>
  <c r="M9" i="44"/>
  <c r="M18" i="44"/>
  <c r="M36" i="44"/>
  <c r="M44" i="44"/>
  <c r="M63" i="44"/>
  <c r="M71" i="44"/>
  <c r="M5" i="44"/>
  <c r="M14" i="44"/>
  <c r="M25" i="44"/>
  <c r="M40" i="44"/>
  <c r="M49" i="44"/>
  <c r="M67" i="44"/>
  <c r="M75" i="44"/>
  <c r="M8" i="44"/>
  <c r="M17" i="44"/>
  <c r="M33" i="44"/>
  <c r="M43" i="44"/>
  <c r="M62" i="44"/>
  <c r="M70" i="44"/>
  <c r="M80" i="44"/>
  <c r="M11" i="44"/>
  <c r="M23" i="44"/>
  <c r="M38" i="44"/>
  <c r="M46" i="44"/>
  <c r="M65" i="44"/>
  <c r="M73" i="44"/>
  <c r="M83" i="44"/>
  <c r="M81" i="44"/>
  <c r="M24" i="44"/>
  <c r="M39" i="44"/>
  <c r="M47" i="44"/>
  <c r="M66" i="44"/>
  <c r="M74" i="44"/>
  <c r="M84" i="44"/>
  <c r="M10" i="44"/>
  <c r="M19" i="44"/>
  <c r="M37" i="44"/>
  <c r="M45" i="44"/>
  <c r="M64" i="44"/>
  <c r="M72" i="44"/>
  <c r="M82" i="44"/>
  <c r="M6" i="44"/>
  <c r="M15" i="44"/>
  <c r="M26" i="44"/>
  <c r="M41" i="44"/>
  <c r="M50" i="44"/>
  <c r="M68" i="44"/>
  <c r="M76" i="44"/>
  <c r="L86" i="44" l="1"/>
  <c r="K86" i="44"/>
  <c r="I85" i="44"/>
  <c r="L85" i="44"/>
  <c r="J91" i="44" l="1"/>
  <c r="M86" i="44"/>
  <c r="H91" i="44"/>
  <c r="M85" i="44"/>
  <c r="L91" i="44" l="1"/>
  <c r="L92" i="44" s="1"/>
  <c r="L14" i="9" s="1"/>
  <c r="L15" i="9" s="1"/>
  <c r="H92" i="44"/>
  <c r="L16" i="9" l="1"/>
  <c r="L17" i="9" s="1"/>
</calcChain>
</file>

<file path=xl/sharedStrings.xml><?xml version="1.0" encoding="utf-8"?>
<sst xmlns="http://schemas.openxmlformats.org/spreadsheetml/2006/main" count="451" uniqueCount="200">
  <si>
    <t>Typové číslo</t>
  </si>
  <si>
    <t xml:space="preserve">Specifikace </t>
  </si>
  <si>
    <t>Jednotková cena</t>
  </si>
  <si>
    <t>Celkem bez DPH</t>
  </si>
  <si>
    <t>1.</t>
  </si>
  <si>
    <t>Investor:</t>
  </si>
  <si>
    <t>Pol.</t>
  </si>
  <si>
    <t xml:space="preserve">CELKOVÁ REKAPITULACE </t>
  </si>
  <si>
    <t>Specifikace</t>
  </si>
  <si>
    <t>cena bez DPH</t>
  </si>
  <si>
    <t>Předmět rozpočtu:</t>
  </si>
  <si>
    <t>Výsledná cena s DPH je zaokrouhlena na celé koruny.</t>
  </si>
  <si>
    <t>Výrobce</t>
  </si>
  <si>
    <t>Projekt - referenční výrobek</t>
  </si>
  <si>
    <t>Návrh předpokládá provedení všech montážních prací a dodávek materiálů zajišťujících dokončení kompletní (funkční) dodávky, proměření správnosti a kompletnosti zapojení, všechny kontroly, zkušební provoz, všechna předepsaná měření a revize, prohlášení o shodě, atesty a certifikáty, dokumentaci skutečného provedení.</t>
  </si>
  <si>
    <t>1. Při zpracování nabídky je nutné využít všechny části projektové dokumentace - technickou zprávu, výkresy, specifikaci dodávek a prací</t>
  </si>
  <si>
    <t>2. Každá uchazečem vyplněná položka musí obsahovat veškeré technicky a logicky dovoditelené součásti dodávky a montáže tak, aby cena byla konečná a celkové dílo bylo kompletní a funkční</t>
  </si>
  <si>
    <t>OBO</t>
  </si>
  <si>
    <t>KOPOS</t>
  </si>
  <si>
    <t>Množství</t>
  </si>
  <si>
    <t>Měrná jedn.</t>
  </si>
  <si>
    <t>hod</t>
  </si>
  <si>
    <t>ks</t>
  </si>
  <si>
    <t>m</t>
  </si>
  <si>
    <t>Druh</t>
  </si>
  <si>
    <t>Dodávka [D]</t>
  </si>
  <si>
    <t>Montáž [M]</t>
  </si>
  <si>
    <t>D</t>
  </si>
  <si>
    <t>M</t>
  </si>
  <si>
    <t>RTS</t>
  </si>
  <si>
    <t xml:space="preserve"> 2031M/15</t>
  </si>
  <si>
    <t xml:space="preserve">222 26-1221.R00   </t>
  </si>
  <si>
    <t xml:space="preserve">Skupinový držák GRIP M 15   </t>
  </si>
  <si>
    <t xml:space="preserve">222 30-0671.R00   </t>
  </si>
  <si>
    <t xml:space="preserve">Protipožární přepážka na kabel.vedení   </t>
  </si>
  <si>
    <t>Protipožární intumescentní vodou ředitelný nátěr, balení 12,5kg</t>
  </si>
  <si>
    <t>INTUMEX CSP - M</t>
  </si>
  <si>
    <t xml:space="preserve">  Intumex </t>
  </si>
  <si>
    <t xml:space="preserve">141 - .R00   </t>
  </si>
  <si>
    <t>Přirážka za podružný materiál M 21, M 22   - 3%</t>
  </si>
  <si>
    <t>%</t>
  </si>
  <si>
    <t xml:space="preserve">201 - .R00   </t>
  </si>
  <si>
    <t>Podíl přidružených výkonů   - 1%</t>
  </si>
  <si>
    <t xml:space="preserve">110 - .R00   </t>
  </si>
  <si>
    <t xml:space="preserve">Mimostaveništní doprava individual.   </t>
  </si>
  <si>
    <t>kpl.</t>
  </si>
  <si>
    <t xml:space="preserve">005241010R   </t>
  </si>
  <si>
    <t xml:space="preserve">Dokumentace skutečného provedení   </t>
  </si>
  <si>
    <t>sbr</t>
  </si>
  <si>
    <t xml:space="preserve">005124010R   </t>
  </si>
  <si>
    <t xml:space="preserve">Koordinační činnost   </t>
  </si>
  <si>
    <t>005121020R</t>
  </si>
  <si>
    <t>Celkem D + M bez DPH</t>
  </si>
  <si>
    <t>DAWIS-IB 500x500x200</t>
  </si>
  <si>
    <t xml:space="preserve">220 71-1113.R00   </t>
  </si>
  <si>
    <t xml:space="preserve">Montáž bezúdržbového akumulátoru   </t>
  </si>
  <si>
    <t xml:space="preserve">Programování ústředny, uvedení do provozu   </t>
  </si>
  <si>
    <t>Celkem [D+M]</t>
  </si>
  <si>
    <t>bm</t>
  </si>
  <si>
    <t xml:space="preserve">222 26-0573.R00  </t>
  </si>
  <si>
    <t xml:space="preserve">Trubka plast. tuhá 25 na příchytkách vč.příchytek  </t>
  </si>
  <si>
    <t>FRAENKISCHE</t>
  </si>
  <si>
    <t xml:space="preserve">LV 40x20 </t>
  </si>
  <si>
    <t>LIŠTA PLAST 40x20</t>
  </si>
  <si>
    <t xml:space="preserve">900 - .R23  </t>
  </si>
  <si>
    <t>Elektrická požární signalizace (EPS)</t>
  </si>
  <si>
    <t xml:space="preserve">222 33-0195.R00   </t>
  </si>
  <si>
    <t xml:space="preserve">Ústředna na připravené body nebo konstrukci   </t>
  </si>
  <si>
    <t xml:space="preserve">222 33-0196.R00   </t>
  </si>
  <si>
    <t>provozní kniha EPS</t>
  </si>
  <si>
    <t xml:space="preserve">222 33-0141.R00   </t>
  </si>
  <si>
    <t xml:space="preserve">Analogový stropní bodový hlásič na patici   </t>
  </si>
  <si>
    <t xml:space="preserve">222 33-0111.R00   </t>
  </si>
  <si>
    <t xml:space="preserve">Zásuvka aut.hlásiče na omítku, na úchytné body   </t>
  </si>
  <si>
    <t xml:space="preserve">222 33-0102.R00   </t>
  </si>
  <si>
    <t xml:space="preserve">Tlačítkový hlásič pod omítku   </t>
  </si>
  <si>
    <t xml:space="preserve">222 33-0138.R00   </t>
  </si>
  <si>
    <t xml:space="preserve">Označení hlásiče štítkem   </t>
  </si>
  <si>
    <t xml:space="preserve">222 33-0181.R00   </t>
  </si>
  <si>
    <t xml:space="preserve">Adresný I/O modul na úchytné body, do krytu   </t>
  </si>
  <si>
    <t xml:space="preserve">220 26-0047.R00   </t>
  </si>
  <si>
    <t xml:space="preserve">Krabice upevněná na povrchu   </t>
  </si>
  <si>
    <t xml:space="preserve">222 33-0202.R00   </t>
  </si>
  <si>
    <t xml:space="preserve">Koordinační funkční zkoušky systému EPS   </t>
  </si>
  <si>
    <t xml:space="preserve">222 33-0201.R00   </t>
  </si>
  <si>
    <t xml:space="preserve">Přezkouš.funkce ovládání dalšího zař(VZT,ZOTK,SHZ)   </t>
  </si>
  <si>
    <t xml:space="preserve">222 28-0552.R00   </t>
  </si>
  <si>
    <t>Montáž kabelu 2x2x0,8</t>
  </si>
  <si>
    <t>Prakab</t>
  </si>
  <si>
    <t>KABEL PRAFlaGuard 4x2x0.8</t>
  </si>
  <si>
    <t>Hnědý stíněný kabel 4x2x0,8 PH120-R B2caS1D1</t>
  </si>
  <si>
    <t xml:space="preserve">222 28-0218.R00   </t>
  </si>
  <si>
    <t>Montáž PRAFlaGuard Xx2x0,8</t>
  </si>
  <si>
    <t xml:space="preserve">222 28-1321.R00   </t>
  </si>
  <si>
    <t>Montáž PRAFlaDur do 2,5 mm, 2-5 žil</t>
  </si>
  <si>
    <t>Hlsystems</t>
  </si>
  <si>
    <t>HL PŘÍCHYTKA HL P1 10 N (P90-R) NASTŘELOVACÍ</t>
  </si>
  <si>
    <t xml:space="preserve">222 26-1253.R00   </t>
  </si>
  <si>
    <t>Příchytka kabelová</t>
  </si>
  <si>
    <t>MAPTXT-RA CS01</t>
  </si>
  <si>
    <t>MAP výměnné popisné pole na ovládací panel  česky</t>
  </si>
  <si>
    <t>MTD 533X</t>
  </si>
  <si>
    <t>MCP545X-1R</t>
  </si>
  <si>
    <t>Fotoluminiscenční (samosvítící) značení - Hlásič požáru, Svítivost: 400 mcd/m2 po 10 min. (dosvit 5400 min), 15x15 / FL-plastová</t>
  </si>
  <si>
    <t>FLZ11 15x15 / FL-plastová</t>
  </si>
  <si>
    <t>BX-OI3</t>
  </si>
  <si>
    <t xml:space="preserve">222 26-0605.R00  </t>
  </si>
  <si>
    <t xml:space="preserve">Lišta vkládací LV 40x20, na úchyt.body,zavíčkování  </t>
  </si>
  <si>
    <t xml:space="preserve">222 33-0895.R00  </t>
  </si>
  <si>
    <t xml:space="preserve">Trubka PVC tuhá 25 červená vč.tvarovek a příchytek  </t>
  </si>
  <si>
    <t>Soupis stavebních prací, dodávek a služeb</t>
  </si>
  <si>
    <t>Při vyplňování je nutné respektovat následující pokyny:</t>
  </si>
  <si>
    <t>CENA CELKEM včetně DPH</t>
  </si>
  <si>
    <t>CENA CELKEM bez DPH</t>
  </si>
  <si>
    <t>DPH 21%</t>
  </si>
  <si>
    <t>Městské divadlo Děčín
Teplická 587/75, 405 02 Děčín IV. – Podmokly
Oprava systému elektrické požární signalizace</t>
  </si>
  <si>
    <t>Statutární město Děčín
Mírové nám. 1175/5
405 38 Děčín IV</t>
  </si>
  <si>
    <t xml:space="preserve">905 - .R00  </t>
  </si>
  <si>
    <t xml:space="preserve">HZS - revize provoz.souboru a st.obj.  </t>
  </si>
  <si>
    <t xml:space="preserve">220 71-1604.R00  </t>
  </si>
  <si>
    <t xml:space="preserve">Provozní kniha - zavedení  </t>
  </si>
  <si>
    <t>FINDER</t>
  </si>
  <si>
    <t xml:space="preserve">1309-001 </t>
  </si>
  <si>
    <t>Pomocné relé  2 přepínací kontakty 230 V/8 A, montáž na DIN lištu</t>
  </si>
  <si>
    <t>500x500x200, plechová skříň, uzamykatelná, motážní plotna</t>
  </si>
  <si>
    <t xml:space="preserve">210 19-0001.R00  </t>
  </si>
  <si>
    <t xml:space="preserve">Montáž celoplechových rozvodnic do váhy 20 kg  </t>
  </si>
  <si>
    <t>Náhradní díly</t>
  </si>
  <si>
    <t>Náhradní sklíčko 80X80mm, bal. 10ks</t>
  </si>
  <si>
    <t>sada</t>
  </si>
  <si>
    <t>Ostatní materiál</t>
  </si>
  <si>
    <t>J-H(ST)H BD 2X2X0,8 B2ca</t>
  </si>
  <si>
    <t xml:space="preserve">KABEL PRAFlaDur 2x1.5 </t>
  </si>
  <si>
    <t>Hnědý kabel 2x1.5 PH120-R dle ZP-27/2008, B2caS1D1 dle PrEN 50399:07, ohniodolný dle ČSN IEC60331, bezhalogenový dle ČSN 50266</t>
  </si>
  <si>
    <t xml:space="preserve">KABEL PRAFlaDur 2x2.5 </t>
  </si>
  <si>
    <t>Hnědý kabel 2x2.5 PH120-R dle ZP-27/2008, B2caS1D1 dle PrEN 50399:07, ohniodolný dle ČSN IEC60331, bezhalogenový dle ČSN 50266</t>
  </si>
  <si>
    <t>HL K91/6P</t>
  </si>
  <si>
    <t>Elektroinstalační kovová krabice s požární funkčností, až pro 9 vodičů max. 10mm². Klasifikace požární odolnosti dle ZP-27/2008, P90-R. Uchycení na stěnu či strop, beton či cihlové zdivo přímou aplikací šrouby HL S 7,5x52.
Krytí IP54, 156X220X80MM</t>
  </si>
  <si>
    <t xml:space="preserve">222 26-0085.R00  </t>
  </si>
  <si>
    <t xml:space="preserve">Krabice kovová do 200x200mm 4xP36  </t>
  </si>
  <si>
    <t>Kabelový svazkový držák, kovový, vnitřní rozměr 33x60 - trasa s požární odolností P30-R</t>
  </si>
  <si>
    <t>ISOFIX-EL-F-25</t>
  </si>
  <si>
    <t>TRUBKA PEVNÁ PVC 25/22 PEVNÁ PLAST. ŠEDÁ 320N, včetně spojek, příchytek a kotvícího materiálu</t>
  </si>
  <si>
    <t xml:space="preserve">Průraz zdivem v cihlové do průměru 6 cm  - nespecifikované
HZS   elektromontér v tarifní třídě 6 </t>
  </si>
  <si>
    <t xml:space="preserve">Nespecifikované pomocné práce ve stávajících objektech
HZS   elektromontér v tarifní třídě 6 </t>
  </si>
  <si>
    <t xml:space="preserve">Vybudování, provoz a odstarnění zařízení staveniště   </t>
  </si>
  <si>
    <t>Schrack - seconet</t>
  </si>
  <si>
    <t>multisenzorový hlásič pro detekci kouře, tepla a plynu (CO)</t>
  </si>
  <si>
    <t>CMD 533X</t>
  </si>
  <si>
    <t>Patice pro hlásiče</t>
  </si>
  <si>
    <t>tlačítkový hlásič červený, IP24 (vnitřní), se základnou, EN 54-11</t>
  </si>
  <si>
    <t>multisenzorový hlásič pro detekci kouře a tepla, EN 54-5, 54-7</t>
  </si>
  <si>
    <t>Vstupně – výstupní modul
reléový výstup s programovatelnou funkcí Fail-Safe, 2 monitorované vstupy, 1 vstup přes optočlen</t>
  </si>
  <si>
    <t>Lineární hlásič - kombinovaná vysílací a přijímací jednotka a odrazka</t>
  </si>
  <si>
    <t xml:space="preserve">222 33-0874.R00  </t>
  </si>
  <si>
    <t xml:space="preserve">Lineární hlásič na úchytné body  </t>
  </si>
  <si>
    <t xml:space="preserve">222 33-0172.R00  </t>
  </si>
  <si>
    <t xml:space="preserve">Světelný maják na budovu na úchytné body  </t>
  </si>
  <si>
    <t>Záchytná deska kouře 50x50 cm</t>
  </si>
  <si>
    <t xml:space="preserve">222 33-0123.R00  </t>
  </si>
  <si>
    <t xml:space="preserve">Záchytná deska kouře  </t>
  </si>
  <si>
    <t>Demontáže stávající EPS (50% montážních cen)</t>
  </si>
  <si>
    <t>222 33-0891.R00</t>
  </si>
  <si>
    <t xml:space="preserve">Kouřový nasávací hlásič 1kanálový, na úchytné body  </t>
  </si>
  <si>
    <t xml:space="preserve">Klíčový trezor KTPO, přezkoušení funkce  </t>
  </si>
  <si>
    <t xml:space="preserve">222 33-0802.R00  </t>
  </si>
  <si>
    <t xml:space="preserve">222 33-0137.R00  </t>
  </si>
  <si>
    <t xml:space="preserve">Držák štítků se štítkem  </t>
  </si>
  <si>
    <t>Bezhalogenový, plamen nešířící kabel, ČSN EN 50266, ČSN EN 50267, IEC 60754, IEC 61034, červený plášť, 2X2X0,8 ; B2ca</t>
  </si>
  <si>
    <t>B5-SCUA-C</t>
  </si>
  <si>
    <t>Ústředna EPS - B5A Integral MX základní verze, s výřezem vč. interního panelu B8-CII</t>
  </si>
  <si>
    <t>16x relé modul vč. Konektorů</t>
  </si>
  <si>
    <t>B3-REL16</t>
  </si>
  <si>
    <t xml:space="preserve">Univ.sériové rozhraní </t>
  </si>
  <si>
    <t>B3-USI4</t>
  </si>
  <si>
    <t>ovládací karta</t>
  </si>
  <si>
    <t xml:space="preserve">B8-BAF </t>
  </si>
  <si>
    <t xml:space="preserve">karta 2 kruhových analogových linek X-LINE </t>
  </si>
  <si>
    <t xml:space="preserve">B5-DXI2 </t>
  </si>
  <si>
    <t xml:space="preserve">čelní zaslepovací deska Integral </t>
  </si>
  <si>
    <t>B5 BFP</t>
  </si>
  <si>
    <t>B8 obslužný panel MAP MMI-BUS v plastové krabici bez výměnného popisného pole na ovládacím panelu</t>
  </si>
  <si>
    <t>B8-MMI-CIP</t>
  </si>
  <si>
    <t>MAPTXT CS01</t>
  </si>
  <si>
    <t xml:space="preserve">222 33-0197.R00  </t>
  </si>
  <si>
    <t xml:space="preserve">Externí tablo na úchyt.body, přezkoušení funkce  </t>
  </si>
  <si>
    <t>tlačítkový hlásič červený</t>
  </si>
  <si>
    <t>MCP535X-1</t>
  </si>
  <si>
    <t>popiska se symblolem "ruky" pro  tlačítkový hlásič</t>
  </si>
  <si>
    <t>MCP535 AK</t>
  </si>
  <si>
    <t>krabice pro moduly IP66 / rozměry: 94 x 94 x 57 mm</t>
  </si>
  <si>
    <t>GEH MOD IP66</t>
  </si>
  <si>
    <t>Fireray ONE</t>
  </si>
  <si>
    <t>Zábleskový maják - Flashlight, red housing, red dome IP65</t>
  </si>
  <si>
    <t>SOLEX 10 RT</t>
  </si>
  <si>
    <t>Akku 12 V / 44 Ah</t>
  </si>
  <si>
    <t>AKKU 44</t>
  </si>
  <si>
    <t>SD- karta 1GB</t>
  </si>
  <si>
    <t>SD-CARD</t>
  </si>
  <si>
    <t>PR2021_01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</si>
</sst>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0.00_)"/>
    <numFmt numFmtId="167" formatCode="#,##0\ [$Kč-405];\-#,##0\ [$Kč-405]"/>
    <numFmt numFmtId="168" formatCode="#,##0.0"/>
  </numFmts>
  <fonts count="5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7"/>
      <name val="Small Fonts"/>
      <family val="2"/>
      <charset val="238"/>
    </font>
    <font>
      <b/>
      <i/>
      <sz val="16"/>
      <name val="Helv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</font>
    <font>
      <b/>
      <i/>
      <sz val="10"/>
      <name val="Arial"/>
      <family val="2"/>
      <charset val="238"/>
    </font>
    <font>
      <sz val="8"/>
      <color indexed="18"/>
      <name val="Arial"/>
      <family val="2"/>
      <charset val="238"/>
    </font>
    <font>
      <b/>
      <i/>
      <sz val="10"/>
      <color indexed="9"/>
      <name val="Arial CE"/>
      <charset val="238"/>
    </font>
    <font>
      <b/>
      <sz val="10"/>
      <color indexed="8"/>
      <name val="Arial CE"/>
      <charset val="238"/>
    </font>
    <font>
      <b/>
      <i/>
      <sz val="16"/>
      <name val="Arial"/>
      <family val="2"/>
      <charset val="238"/>
    </font>
    <font>
      <b/>
      <sz val="10"/>
      <color indexed="9"/>
      <name val="Arial CE"/>
      <charset val="238"/>
    </font>
    <font>
      <b/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7"/>
      <name val="Small Fonts"/>
      <family val="2"/>
    </font>
    <font>
      <sz val="11"/>
      <name val="Arial CE"/>
      <charset val="238"/>
    </font>
    <font>
      <sz val="7"/>
      <color indexed="16"/>
      <name val="Arial"/>
      <family val="2"/>
    </font>
    <font>
      <sz val="7"/>
      <name val="Arial"/>
      <family val="2"/>
    </font>
    <font>
      <b/>
      <sz val="8"/>
      <name val="Arial CE"/>
      <charset val="238"/>
    </font>
    <font>
      <sz val="11"/>
      <color indexed="8"/>
      <name val="Calibri"/>
      <family val="2"/>
    </font>
    <font>
      <i/>
      <sz val="8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color rgb="FFFF0000"/>
      <name val="Arial CE"/>
      <family val="2"/>
      <charset val="238"/>
    </font>
    <font>
      <i/>
      <sz val="8"/>
      <color rgb="FFFF000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7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A3AD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6">
    <xf numFmtId="0" fontId="0" fillId="0" borderId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42" fontId="1" fillId="0" borderId="0" applyFont="0" applyFill="0" applyBorder="0" applyAlignment="0" applyProtection="0"/>
    <xf numFmtId="167" fontId="26" fillId="2" borderId="1" applyProtection="0">
      <alignment vertical="center"/>
    </xf>
    <xf numFmtId="49" fontId="20" fillId="0" borderId="2" applyNumberFormat="0" applyFont="0" applyAlignment="0">
      <alignment horizontal="left" vertical="center" wrapText="1"/>
    </xf>
    <xf numFmtId="167" fontId="27" fillId="0" borderId="1" applyProtection="0">
      <alignment horizontal="right" vertical="center"/>
    </xf>
    <xf numFmtId="5" fontId="31" fillId="0" borderId="3" applyNumberFormat="0" applyFont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3" fontId="5" fillId="0" borderId="0"/>
    <xf numFmtId="41" fontId="1" fillId="0" borderId="0" applyFont="0" applyFill="0" applyBorder="0" applyAlignment="0" applyProtection="0"/>
    <xf numFmtId="38" fontId="11" fillId="3" borderId="0" applyNumberFormat="0" applyBorder="0" applyAlignment="0" applyProtection="0"/>
    <xf numFmtId="0" fontId="32" fillId="0" borderId="0"/>
    <xf numFmtId="0" fontId="21" fillId="0" borderId="4"/>
    <xf numFmtId="10" fontId="11" fillId="4" borderId="5" applyNumberFormat="0" applyBorder="0" applyAlignment="0" applyProtection="0"/>
    <xf numFmtId="0" fontId="23" fillId="5" borderId="1" applyAlignment="0">
      <protection locked="0"/>
    </xf>
    <xf numFmtId="0" fontId="18" fillId="0" borderId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9" fillId="6" borderId="6"/>
    <xf numFmtId="0" fontId="25" fillId="0" borderId="0" applyNumberFormat="0" applyFill="0" applyBorder="0" applyProtection="0">
      <alignment horizontal="center"/>
    </xf>
    <xf numFmtId="37" fontId="12" fillId="0" borderId="0"/>
    <xf numFmtId="37" fontId="30" fillId="0" borderId="0"/>
    <xf numFmtId="167" fontId="24" fillId="0" borderId="1">
      <alignment vertical="center"/>
      <protection locked="0"/>
    </xf>
    <xf numFmtId="0" fontId="24" fillId="0" borderId="1">
      <alignment horizontal="justify" vertical="center" wrapText="1"/>
      <protection locked="0"/>
    </xf>
    <xf numFmtId="166" fontId="1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1" fillId="0" borderId="0"/>
    <xf numFmtId="0" fontId="1" fillId="0" borderId="0"/>
    <xf numFmtId="0" fontId="42" fillId="0" borderId="0"/>
    <xf numFmtId="0" fontId="1" fillId="0" borderId="0"/>
    <xf numFmtId="0" fontId="35" fillId="0" borderId="0"/>
    <xf numFmtId="0" fontId="39" fillId="0" borderId="0" applyFill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3" fillId="0" borderId="0"/>
    <xf numFmtId="167" fontId="26" fillId="5" borderId="1" applyProtection="0">
      <alignment vertical="center" wrapText="1"/>
    </xf>
    <xf numFmtId="10" fontId="10" fillId="0" borderId="0" applyFont="0" applyFill="0" applyBorder="0" applyAlignment="0" applyProtection="0"/>
    <xf numFmtId="0" fontId="24" fillId="0" borderId="1">
      <alignment vertical="center" wrapText="1"/>
      <protection locked="0"/>
    </xf>
    <xf numFmtId="0" fontId="22" fillId="0" borderId="0">
      <alignment horizontal="justify" vertical="top" wrapText="1"/>
    </xf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3" fontId="20" fillId="0" borderId="5" applyFill="0">
      <alignment horizontal="right" vertical="center"/>
    </xf>
    <xf numFmtId="0" fontId="11" fillId="0" borderId="1">
      <alignment horizontal="left" vertical="center" wrapText="1" indent="1"/>
    </xf>
    <xf numFmtId="0" fontId="20" fillId="0" borderId="5">
      <alignment horizontal="left" vertical="center" wrapText="1"/>
    </xf>
    <xf numFmtId="167" fontId="29" fillId="7" borderId="1" applyProtection="0">
      <alignment vertical="center"/>
    </xf>
    <xf numFmtId="0" fontId="8" fillId="0" borderId="0"/>
    <xf numFmtId="167" fontId="28" fillId="8" borderId="1">
      <alignment horizontal="right" vertical="center"/>
      <protection locked="0"/>
    </xf>
    <xf numFmtId="3" fontId="16" fillId="0" borderId="0"/>
  </cellStyleXfs>
  <cellXfs count="152">
    <xf numFmtId="0" fontId="0" fillId="0" borderId="0" xfId="0"/>
    <xf numFmtId="49" fontId="17" fillId="0" borderId="0" xfId="49" applyNumberFormat="1" applyFont="1" applyAlignment="1">
      <alignment horizontal="left" vertical="center"/>
    </xf>
    <xf numFmtId="0" fontId="14" fillId="0" borderId="0" xfId="49" applyFont="1" applyAlignment="1">
      <alignment horizontal="center"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3" fontId="3" fillId="0" borderId="0" xfId="49" applyNumberFormat="1" applyFont="1" applyAlignment="1">
      <alignment horizontal="center" vertical="center" wrapText="1"/>
    </xf>
    <xf numFmtId="0" fontId="15" fillId="0" borderId="7" xfId="49" applyFont="1" applyBorder="1" applyAlignment="1">
      <alignment horizontal="center" vertical="center" wrapText="1"/>
    </xf>
    <xf numFmtId="0" fontId="15" fillId="0" borderId="9" xfId="49" applyFont="1" applyBorder="1" applyAlignment="1">
      <alignment horizontal="left" vertical="center" wrapText="1"/>
    </xf>
    <xf numFmtId="0" fontId="3" fillId="0" borderId="0" xfId="49" applyFont="1" applyAlignment="1">
      <alignment horizontal="center" vertical="center"/>
    </xf>
    <xf numFmtId="3" fontId="3" fillId="0" borderId="0" xfId="49" applyNumberFormat="1" applyFont="1" applyAlignment="1">
      <alignment horizontal="center" vertical="center"/>
    </xf>
    <xf numFmtId="0" fontId="7" fillId="10" borderId="27" xfId="49" applyFont="1" applyFill="1" applyBorder="1" applyAlignment="1">
      <alignment horizontal="center" vertical="center" wrapText="1"/>
    </xf>
    <xf numFmtId="0" fontId="7" fillId="10" borderId="13" xfId="49" applyFont="1" applyFill="1" applyBorder="1" applyAlignment="1">
      <alignment horizontal="center" vertical="center" wrapText="1"/>
    </xf>
    <xf numFmtId="3" fontId="4" fillId="11" borderId="9" xfId="49" applyNumberFormat="1" applyFont="1" applyFill="1" applyBorder="1" applyAlignment="1">
      <alignment horizontal="center" vertical="center" wrapText="1"/>
    </xf>
    <xf numFmtId="0" fontId="4" fillId="0" borderId="14" xfId="49" applyFont="1" applyBorder="1" applyAlignment="1">
      <alignment vertical="center" wrapText="1"/>
    </xf>
    <xf numFmtId="0" fontId="6" fillId="0" borderId="0" xfId="49" applyFont="1" applyAlignment="1">
      <alignment horizontal="center" vertical="center"/>
    </xf>
    <xf numFmtId="0" fontId="15" fillId="0" borderId="8" xfId="49" applyFont="1" applyBorder="1" applyAlignment="1">
      <alignment horizontal="center" vertical="center" wrapText="1"/>
    </xf>
    <xf numFmtId="4" fontId="43" fillId="11" borderId="9" xfId="49" applyNumberFormat="1" applyFont="1" applyFill="1" applyBorder="1" applyAlignment="1">
      <alignment vertical="center" wrapText="1"/>
    </xf>
    <xf numFmtId="4" fontId="43" fillId="11" borderId="16" xfId="49" applyNumberFormat="1" applyFont="1" applyFill="1" applyBorder="1" applyAlignment="1">
      <alignment vertical="center" wrapText="1"/>
    </xf>
    <xf numFmtId="0" fontId="34" fillId="0" borderId="14" xfId="49" applyFont="1" applyBorder="1" applyAlignment="1">
      <alignment vertical="center" wrapText="1"/>
    </xf>
    <xf numFmtId="4" fontId="37" fillId="12" borderId="9" xfId="49" applyNumberFormat="1" applyFont="1" applyFill="1" applyBorder="1" applyAlignment="1">
      <alignment vertical="center" wrapText="1"/>
    </xf>
    <xf numFmtId="0" fontId="36" fillId="12" borderId="8" xfId="49" applyFont="1" applyFill="1" applyBorder="1" applyAlignment="1">
      <alignment horizontal="center" vertical="center" wrapText="1"/>
    </xf>
    <xf numFmtId="0" fontId="36" fillId="12" borderId="9" xfId="49" applyFont="1" applyFill="1" applyBorder="1" applyAlignment="1">
      <alignment horizontal="left" vertical="center" wrapText="1"/>
    </xf>
    <xf numFmtId="0" fontId="37" fillId="12" borderId="14" xfId="49" applyFont="1" applyFill="1" applyBorder="1" applyAlignment="1">
      <alignment vertical="center" wrapText="1"/>
    </xf>
    <xf numFmtId="3" fontId="37" fillId="12" borderId="9" xfId="49" applyNumberFormat="1" applyFont="1" applyFill="1" applyBorder="1" applyAlignment="1">
      <alignment horizontal="center" vertical="center" wrapText="1"/>
    </xf>
    <xf numFmtId="4" fontId="44" fillId="12" borderId="9" xfId="49" applyNumberFormat="1" applyFont="1" applyFill="1" applyBorder="1" applyAlignment="1">
      <alignment vertical="center" wrapText="1"/>
    </xf>
    <xf numFmtId="0" fontId="37" fillId="12" borderId="9" xfId="49" applyFont="1" applyFill="1" applyBorder="1" applyAlignment="1">
      <alignment vertical="center" wrapText="1"/>
    </xf>
    <xf numFmtId="4" fontId="4" fillId="0" borderId="9" xfId="49" applyNumberFormat="1" applyFont="1" applyBorder="1" applyAlignment="1">
      <alignment vertical="center" wrapText="1"/>
    </xf>
    <xf numFmtId="3" fontId="4" fillId="0" borderId="9" xfId="49" applyNumberFormat="1" applyFont="1" applyBorder="1" applyAlignment="1">
      <alignment horizontal="center" vertical="center" wrapText="1"/>
    </xf>
    <xf numFmtId="0" fontId="4" fillId="0" borderId="9" xfId="49" applyFont="1" applyBorder="1" applyAlignment="1">
      <alignment vertical="center" wrapText="1"/>
    </xf>
    <xf numFmtId="0" fontId="47" fillId="0" borderId="8" xfId="49" applyFont="1" applyBorder="1" applyAlignment="1">
      <alignment horizontal="center" vertical="center" wrapText="1"/>
    </xf>
    <xf numFmtId="0" fontId="47" fillId="0" borderId="9" xfId="49" applyFont="1" applyBorder="1" applyAlignment="1">
      <alignment horizontal="left" vertical="center" wrapText="1"/>
    </xf>
    <xf numFmtId="0" fontId="47" fillId="0" borderId="14" xfId="49" applyFont="1" applyBorder="1" applyAlignment="1">
      <alignment vertical="center" wrapText="1"/>
    </xf>
    <xf numFmtId="3" fontId="47" fillId="11" borderId="9" xfId="49" applyNumberFormat="1" applyFont="1" applyFill="1" applyBorder="1" applyAlignment="1">
      <alignment horizontal="center" vertical="center" wrapText="1"/>
    </xf>
    <xf numFmtId="3" fontId="47" fillId="0" borderId="9" xfId="49" applyNumberFormat="1" applyFont="1" applyBorder="1" applyAlignment="1">
      <alignment horizontal="center" vertical="center" wrapText="1"/>
    </xf>
    <xf numFmtId="4" fontId="47" fillId="0" borderId="9" xfId="49" applyNumberFormat="1" applyFont="1" applyBorder="1" applyAlignment="1">
      <alignment vertical="center" wrapText="1"/>
    </xf>
    <xf numFmtId="4" fontId="49" fillId="0" borderId="9" xfId="49" applyNumberFormat="1" applyFont="1" applyBorder="1" applyAlignment="1">
      <alignment vertical="center" wrapText="1"/>
    </xf>
    <xf numFmtId="0" fontId="50" fillId="9" borderId="0" xfId="50" applyFont="1" applyFill="1"/>
    <xf numFmtId="0" fontId="50" fillId="9" borderId="0" xfId="51" applyFont="1" applyFill="1" applyAlignment="1">
      <alignment vertical="center"/>
    </xf>
    <xf numFmtId="0" fontId="48" fillId="9" borderId="0" xfId="50" applyFont="1" applyFill="1" applyAlignment="1">
      <alignment horizontal="center"/>
    </xf>
    <xf numFmtId="0" fontId="52" fillId="9" borderId="0" xfId="50" applyFont="1" applyFill="1"/>
    <xf numFmtId="0" fontId="52" fillId="9" borderId="0" xfId="50" applyFont="1" applyFill="1" applyAlignment="1">
      <alignment vertical="center"/>
    </xf>
    <xf numFmtId="49" fontId="52" fillId="9" borderId="11" xfId="50" applyNumberFormat="1" applyFont="1" applyFill="1" applyBorder="1" applyAlignment="1">
      <alignment horizontal="center" vertical="center"/>
    </xf>
    <xf numFmtId="0" fontId="54" fillId="9" borderId="0" xfId="50" applyFont="1" applyFill="1"/>
    <xf numFmtId="0" fontId="51" fillId="9" borderId="0" xfId="0" applyFont="1" applyFill="1" applyAlignment="1">
      <alignment horizontal="center" vertical="center" wrapText="1"/>
    </xf>
    <xf numFmtId="0" fontId="51" fillId="9" borderId="40" xfId="0" applyFont="1" applyFill="1" applyBorder="1" applyAlignment="1">
      <alignment horizontal="center" vertical="center" wrapText="1"/>
    </xf>
    <xf numFmtId="0" fontId="51" fillId="9" borderId="39" xfId="0" applyFont="1" applyFill="1" applyBorder="1" applyAlignment="1">
      <alignment horizontal="center" vertical="center" wrapText="1"/>
    </xf>
    <xf numFmtId="0" fontId="51" fillId="9" borderId="12" xfId="0" applyFont="1" applyFill="1" applyBorder="1" applyAlignment="1">
      <alignment horizontal="center" vertical="center" wrapText="1"/>
    </xf>
    <xf numFmtId="0" fontId="51" fillId="9" borderId="35" xfId="0" applyFont="1" applyFill="1" applyBorder="1" applyAlignment="1">
      <alignment horizontal="center" vertical="center" wrapText="1"/>
    </xf>
    <xf numFmtId="0" fontId="51" fillId="9" borderId="41" xfId="0" applyFont="1" applyFill="1" applyBorder="1" applyAlignment="1">
      <alignment horizontal="center" vertical="center" wrapText="1"/>
    </xf>
    <xf numFmtId="0" fontId="46" fillId="12" borderId="19" xfId="50" applyFont="1" applyFill="1" applyBorder="1" applyAlignment="1">
      <alignment horizontal="center" vertical="center"/>
    </xf>
    <xf numFmtId="0" fontId="46" fillId="12" borderId="22" xfId="50" applyFont="1" applyFill="1" applyBorder="1" applyAlignment="1">
      <alignment horizontal="center" vertical="center"/>
    </xf>
    <xf numFmtId="0" fontId="46" fillId="12" borderId="24" xfId="50" applyFont="1" applyFill="1" applyBorder="1" applyAlignment="1">
      <alignment vertical="center"/>
    </xf>
    <xf numFmtId="0" fontId="45" fillId="9" borderId="0" xfId="50" applyFont="1" applyFill="1" applyAlignment="1">
      <alignment horizontal="center" vertical="center"/>
    </xf>
    <xf numFmtId="0" fontId="45" fillId="9" borderId="39" xfId="50" applyFont="1" applyFill="1" applyBorder="1" applyAlignment="1">
      <alignment horizontal="center" vertical="center"/>
    </xf>
    <xf numFmtId="0" fontId="51" fillId="9" borderId="43" xfId="50" applyFont="1" applyFill="1" applyBorder="1" applyAlignment="1">
      <alignment horizontal="center" vertical="center"/>
    </xf>
    <xf numFmtId="0" fontId="45" fillId="9" borderId="44" xfId="50" applyFont="1" applyFill="1" applyBorder="1" applyAlignment="1">
      <alignment horizontal="right" vertical="center" indent="2"/>
    </xf>
    <xf numFmtId="0" fontId="50" fillId="9" borderId="46" xfId="0" applyFont="1" applyFill="1" applyBorder="1" applyAlignment="1">
      <alignment vertical="center"/>
    </xf>
    <xf numFmtId="0" fontId="50" fillId="9" borderId="47" xfId="0" applyFont="1" applyFill="1" applyBorder="1" applyAlignment="1">
      <alignment vertical="center"/>
    </xf>
    <xf numFmtId="0" fontId="50" fillId="9" borderId="40" xfId="0" applyFont="1" applyFill="1" applyBorder="1" applyAlignment="1">
      <alignment horizontal="left" vertical="center" indent="1"/>
    </xf>
    <xf numFmtId="0" fontId="50" fillId="9" borderId="45" xfId="0" applyFont="1" applyFill="1" applyBorder="1" applyAlignment="1">
      <alignment horizontal="left" vertical="center" indent="1"/>
    </xf>
    <xf numFmtId="0" fontId="46" fillId="12" borderId="23" xfId="50" applyFont="1" applyFill="1" applyBorder="1" applyAlignment="1">
      <alignment horizontal="left" vertical="center" indent="1"/>
    </xf>
    <xf numFmtId="4" fontId="50" fillId="9" borderId="15" xfId="50" applyNumberFormat="1" applyFont="1" applyFill="1" applyBorder="1" applyAlignment="1">
      <alignment horizontal="right" vertical="center" indent="1"/>
    </xf>
    <xf numFmtId="4" fontId="46" fillId="12" borderId="17" xfId="50" applyNumberFormat="1" applyFont="1" applyFill="1" applyBorder="1" applyAlignment="1">
      <alignment horizontal="right" vertical="center" indent="1"/>
    </xf>
    <xf numFmtId="0" fontId="50" fillId="9" borderId="36" xfId="51" applyFont="1" applyFill="1" applyBorder="1" applyAlignment="1">
      <alignment vertical="center"/>
    </xf>
    <xf numFmtId="0" fontId="50" fillId="9" borderId="37" xfId="51" applyFont="1" applyFill="1" applyBorder="1" applyAlignment="1">
      <alignment vertical="center"/>
    </xf>
    <xf numFmtId="0" fontId="50" fillId="9" borderId="37" xfId="0" applyFont="1" applyFill="1" applyBorder="1" applyAlignment="1">
      <alignment vertical="center"/>
    </xf>
    <xf numFmtId="0" fontId="50" fillId="9" borderId="38" xfId="0" applyFont="1" applyFill="1" applyBorder="1" applyAlignment="1">
      <alignment vertical="center"/>
    </xf>
    <xf numFmtId="0" fontId="52" fillId="9" borderId="12" xfId="50" applyFont="1" applyFill="1" applyBorder="1" applyAlignment="1">
      <alignment horizontal="left"/>
    </xf>
    <xf numFmtId="0" fontId="52" fillId="9" borderId="35" xfId="50" applyFont="1" applyFill="1" applyBorder="1"/>
    <xf numFmtId="0" fontId="52" fillId="9" borderId="41" xfId="50" applyFont="1" applyFill="1" applyBorder="1"/>
    <xf numFmtId="0" fontId="48" fillId="0" borderId="36" xfId="50" applyFont="1" applyBorder="1" applyAlignment="1">
      <alignment horizontal="center"/>
    </xf>
    <xf numFmtId="0" fontId="50" fillId="0" borderId="37" xfId="50" applyFont="1" applyBorder="1"/>
    <xf numFmtId="0" fontId="50" fillId="0" borderId="38" xfId="50" applyFont="1" applyBorder="1"/>
    <xf numFmtId="0" fontId="48" fillId="9" borderId="40" xfId="50" applyFont="1" applyFill="1" applyBorder="1" applyAlignment="1">
      <alignment horizontal="center"/>
    </xf>
    <xf numFmtId="0" fontId="50" fillId="9" borderId="39" xfId="50" applyFont="1" applyFill="1" applyBorder="1"/>
    <xf numFmtId="0" fontId="48" fillId="9" borderId="39" xfId="50" applyFont="1" applyFill="1" applyBorder="1" applyAlignment="1">
      <alignment horizontal="center"/>
    </xf>
    <xf numFmtId="0" fontId="51" fillId="9" borderId="40" xfId="50" applyFont="1" applyFill="1" applyBorder="1" applyAlignment="1">
      <alignment horizontal="left"/>
    </xf>
    <xf numFmtId="0" fontId="51" fillId="9" borderId="0" xfId="50" applyFont="1" applyFill="1" applyAlignment="1">
      <alignment horizontal="left"/>
    </xf>
    <xf numFmtId="0" fontId="51" fillId="9" borderId="39" xfId="50" applyFont="1" applyFill="1" applyBorder="1" applyAlignment="1">
      <alignment horizontal="left"/>
    </xf>
    <xf numFmtId="0" fontId="7" fillId="10" borderId="26" xfId="49" applyFont="1" applyFill="1" applyBorder="1" applyAlignment="1">
      <alignment horizontal="center" vertical="center" wrapText="1"/>
    </xf>
    <xf numFmtId="4" fontId="49" fillId="11" borderId="9" xfId="49" applyNumberFormat="1" applyFont="1" applyFill="1" applyBorder="1" applyAlignment="1">
      <alignment vertical="center" wrapText="1"/>
    </xf>
    <xf numFmtId="168" fontId="4" fillId="11" borderId="9" xfId="49" applyNumberFormat="1" applyFont="1" applyFill="1" applyBorder="1" applyAlignment="1">
      <alignment horizontal="center" vertical="center" wrapText="1"/>
    </xf>
    <xf numFmtId="0" fontId="37" fillId="12" borderId="9" xfId="48" applyFont="1" applyFill="1" applyBorder="1" applyAlignment="1">
      <alignment vertical="center" wrapText="1"/>
    </xf>
    <xf numFmtId="0" fontId="55" fillId="9" borderId="18" xfId="49" applyFont="1" applyFill="1" applyBorder="1" applyAlignment="1">
      <alignment horizontal="left" vertical="center" indent="1"/>
    </xf>
    <xf numFmtId="0" fontId="7" fillId="0" borderId="10" xfId="49" applyFont="1" applyBorder="1" applyAlignment="1">
      <alignment horizontal="center" vertical="center"/>
    </xf>
    <xf numFmtId="0" fontId="4" fillId="0" borderId="10" xfId="49" applyFont="1" applyBorder="1" applyAlignment="1">
      <alignment vertical="center"/>
    </xf>
    <xf numFmtId="3" fontId="4" fillId="0" borderId="10" xfId="49" applyNumberFormat="1" applyFont="1" applyBorder="1" applyAlignment="1">
      <alignment horizontal="center" vertical="center"/>
    </xf>
    <xf numFmtId="0" fontId="55" fillId="10" borderId="18" xfId="49" applyFont="1" applyFill="1" applyBorder="1" applyAlignment="1">
      <alignment horizontal="left" vertical="center" indent="1"/>
    </xf>
    <xf numFmtId="0" fontId="7" fillId="10" borderId="10" xfId="49" applyFont="1" applyFill="1" applyBorder="1" applyAlignment="1">
      <alignment horizontal="center" vertical="center"/>
    </xf>
    <xf numFmtId="0" fontId="4" fillId="10" borderId="10" xfId="49" applyFont="1" applyFill="1" applyBorder="1" applyAlignment="1">
      <alignment vertical="center"/>
    </xf>
    <xf numFmtId="3" fontId="4" fillId="10" borderId="10" xfId="49" applyNumberFormat="1" applyFont="1" applyFill="1" applyBorder="1" applyAlignment="1">
      <alignment horizontal="center" vertical="center"/>
    </xf>
    <xf numFmtId="4" fontId="3" fillId="0" borderId="0" xfId="49" applyNumberFormat="1" applyFont="1" applyAlignment="1">
      <alignment vertical="center"/>
    </xf>
    <xf numFmtId="0" fontId="3" fillId="0" borderId="0" xfId="49" applyFont="1" applyFill="1" applyAlignment="1">
      <alignment vertical="center"/>
    </xf>
    <xf numFmtId="0" fontId="38" fillId="0" borderId="0" xfId="49" applyFont="1" applyFill="1" applyAlignment="1">
      <alignment vertical="center"/>
    </xf>
    <xf numFmtId="0" fontId="47" fillId="0" borderId="0" xfId="49" applyFont="1" applyFill="1" applyAlignment="1">
      <alignment vertical="center"/>
    </xf>
    <xf numFmtId="0" fontId="3" fillId="0" borderId="0" xfId="49" applyFont="1" applyFill="1" applyAlignment="1">
      <alignment horizontal="center" vertical="center"/>
    </xf>
    <xf numFmtId="0" fontId="50" fillId="9" borderId="0" xfId="50" applyFont="1" applyFill="1" applyAlignment="1">
      <alignment horizontal="left" vertical="top" wrapText="1"/>
    </xf>
    <xf numFmtId="0" fontId="51" fillId="9" borderId="40" xfId="50" applyFont="1" applyFill="1" applyBorder="1" applyAlignment="1">
      <alignment horizontal="center"/>
    </xf>
    <xf numFmtId="0" fontId="51" fillId="9" borderId="0" xfId="50" applyFont="1" applyFill="1" applyAlignment="1">
      <alignment horizontal="center"/>
    </xf>
    <xf numFmtId="0" fontId="51" fillId="9" borderId="39" xfId="50" applyFont="1" applyFill="1" applyBorder="1" applyAlignment="1">
      <alignment horizontal="center"/>
    </xf>
    <xf numFmtId="0" fontId="50" fillId="9" borderId="40" xfId="50" applyFont="1" applyFill="1" applyBorder="1" applyAlignment="1">
      <alignment horizontal="left" vertical="top" wrapText="1" indent="1"/>
    </xf>
    <xf numFmtId="0" fontId="50" fillId="9" borderId="0" xfId="50" applyFont="1" applyFill="1" applyAlignment="1">
      <alignment horizontal="left" vertical="top" wrapText="1" indent="1"/>
    </xf>
    <xf numFmtId="0" fontId="50" fillId="9" borderId="39" xfId="50" applyFont="1" applyFill="1" applyBorder="1" applyAlignment="1">
      <alignment horizontal="left" vertical="top" wrapText="1" indent="1"/>
    </xf>
    <xf numFmtId="0" fontId="50" fillId="9" borderId="12" xfId="50" applyFont="1" applyFill="1" applyBorder="1" applyAlignment="1">
      <alignment horizontal="left" vertical="top" wrapText="1" indent="1"/>
    </xf>
    <xf numFmtId="0" fontId="50" fillId="9" borderId="35" xfId="50" applyFont="1" applyFill="1" applyBorder="1" applyAlignment="1">
      <alignment horizontal="left" vertical="top" wrapText="1" indent="1"/>
    </xf>
    <xf numFmtId="0" fontId="50" fillId="9" borderId="41" xfId="50" applyFont="1" applyFill="1" applyBorder="1" applyAlignment="1">
      <alignment horizontal="left" vertical="top" wrapText="1" indent="1"/>
    </xf>
    <xf numFmtId="0" fontId="46" fillId="12" borderId="20" xfId="50" applyFont="1" applyFill="1" applyBorder="1" applyAlignment="1">
      <alignment horizontal="left" vertical="center" indent="1"/>
    </xf>
    <xf numFmtId="0" fontId="46" fillId="12" borderId="21" xfId="50" applyFont="1" applyFill="1" applyBorder="1" applyAlignment="1">
      <alignment horizontal="left" vertical="center" indent="1"/>
    </xf>
    <xf numFmtId="0" fontId="46" fillId="12" borderId="25" xfId="50" applyFont="1" applyFill="1" applyBorder="1" applyAlignment="1">
      <alignment horizontal="left" vertical="center" indent="1"/>
    </xf>
    <xf numFmtId="0" fontId="52" fillId="9" borderId="48" xfId="50" applyFont="1" applyFill="1" applyBorder="1" applyAlignment="1">
      <alignment horizontal="left" vertical="center" indent="1"/>
    </xf>
    <xf numFmtId="0" fontId="52" fillId="9" borderId="49" xfId="50" applyFont="1" applyFill="1" applyBorder="1" applyAlignment="1">
      <alignment horizontal="left" vertical="center" indent="1"/>
    </xf>
    <xf numFmtId="0" fontId="52" fillId="9" borderId="50" xfId="50" applyFont="1" applyFill="1" applyBorder="1" applyAlignment="1">
      <alignment horizontal="left" vertical="center" indent="1"/>
    </xf>
    <xf numFmtId="0" fontId="53" fillId="12" borderId="36" xfId="50" applyFont="1" applyFill="1" applyBorder="1" applyAlignment="1">
      <alignment horizontal="center" vertical="center"/>
    </xf>
    <xf numFmtId="0" fontId="53" fillId="12" borderId="37" xfId="50" applyFont="1" applyFill="1" applyBorder="1" applyAlignment="1">
      <alignment horizontal="center" vertical="center"/>
    </xf>
    <xf numFmtId="0" fontId="53" fillId="12" borderId="38" xfId="50" applyFont="1" applyFill="1" applyBorder="1" applyAlignment="1">
      <alignment horizontal="center" vertical="center"/>
    </xf>
    <xf numFmtId="0" fontId="53" fillId="12" borderId="40" xfId="50" applyFont="1" applyFill="1" applyBorder="1" applyAlignment="1">
      <alignment horizontal="center" vertical="center"/>
    </xf>
    <xf numFmtId="0" fontId="53" fillId="12" borderId="0" xfId="50" applyFont="1" applyFill="1" applyAlignment="1">
      <alignment horizontal="center" vertical="center"/>
    </xf>
    <xf numFmtId="0" fontId="53" fillId="12" borderId="39" xfId="50" applyFont="1" applyFill="1" applyBorder="1" applyAlignment="1">
      <alignment horizontal="center" vertical="center"/>
    </xf>
    <xf numFmtId="0" fontId="48" fillId="9" borderId="40" xfId="50" applyFont="1" applyFill="1" applyBorder="1" applyAlignment="1">
      <alignment horizontal="center" vertical="center" wrapText="1"/>
    </xf>
    <xf numFmtId="0" fontId="48" fillId="9" borderId="0" xfId="50" applyFont="1" applyFill="1" applyAlignment="1">
      <alignment horizontal="center" vertical="center" wrapText="1"/>
    </xf>
    <xf numFmtId="0" fontId="48" fillId="9" borderId="39" xfId="50" applyFont="1" applyFill="1" applyBorder="1" applyAlignment="1">
      <alignment horizontal="center" vertical="center" wrapText="1"/>
    </xf>
    <xf numFmtId="0" fontId="48" fillId="9" borderId="40" xfId="50" applyFont="1" applyFill="1" applyBorder="1" applyAlignment="1">
      <alignment horizontal="center"/>
    </xf>
    <xf numFmtId="0" fontId="48" fillId="9" borderId="0" xfId="50" applyFont="1" applyFill="1" applyAlignment="1">
      <alignment horizontal="center"/>
    </xf>
    <xf numFmtId="0" fontId="48" fillId="9" borderId="39" xfId="50" applyFont="1" applyFill="1" applyBorder="1" applyAlignment="1">
      <alignment horizontal="center"/>
    </xf>
    <xf numFmtId="0" fontId="51" fillId="9" borderId="46" xfId="0" applyFont="1" applyFill="1" applyBorder="1" applyAlignment="1">
      <alignment horizontal="left" vertical="center" wrapText="1"/>
    </xf>
    <xf numFmtId="0" fontId="51" fillId="9" borderId="40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0" fontId="51" fillId="9" borderId="39" xfId="0" applyFont="1" applyFill="1" applyBorder="1" applyAlignment="1">
      <alignment horizontal="center" vertical="center" wrapText="1"/>
    </xf>
    <xf numFmtId="14" fontId="51" fillId="9" borderId="42" xfId="50" applyNumberFormat="1" applyFont="1" applyFill="1" applyBorder="1" applyAlignment="1">
      <alignment horizontal="left" vertical="center" indent="2"/>
    </xf>
    <xf numFmtId="14" fontId="51" fillId="9" borderId="43" xfId="50" applyNumberFormat="1" applyFont="1" applyFill="1" applyBorder="1" applyAlignment="1">
      <alignment horizontal="left" vertical="center" indent="2"/>
    </xf>
    <xf numFmtId="0" fontId="45" fillId="9" borderId="40" xfId="50" applyFont="1" applyFill="1" applyBorder="1" applyAlignment="1">
      <alignment horizontal="center"/>
    </xf>
    <xf numFmtId="0" fontId="45" fillId="9" borderId="0" xfId="50" applyFont="1" applyFill="1" applyAlignment="1">
      <alignment horizontal="center"/>
    </xf>
    <xf numFmtId="0" fontId="45" fillId="9" borderId="39" xfId="50" applyFont="1" applyFill="1" applyBorder="1" applyAlignment="1">
      <alignment horizontal="center"/>
    </xf>
    <xf numFmtId="4" fontId="55" fillId="10" borderId="28" xfId="49" applyNumberFormat="1" applyFont="1" applyFill="1" applyBorder="1" applyAlignment="1">
      <alignment horizontal="center" vertical="center"/>
    </xf>
    <xf numFmtId="4" fontId="55" fillId="10" borderId="10" xfId="49" applyNumberFormat="1" applyFont="1" applyFill="1" applyBorder="1" applyAlignment="1">
      <alignment horizontal="center" vertical="center"/>
    </xf>
    <xf numFmtId="4" fontId="55" fillId="10" borderId="29" xfId="49" applyNumberFormat="1" applyFont="1" applyFill="1" applyBorder="1" applyAlignment="1">
      <alignment horizontal="center" vertical="center"/>
    </xf>
    <xf numFmtId="4" fontId="55" fillId="10" borderId="32" xfId="49" applyNumberFormat="1" applyFont="1" applyFill="1" applyBorder="1" applyAlignment="1">
      <alignment horizontal="center" vertical="center"/>
    </xf>
    <xf numFmtId="0" fontId="6" fillId="0" borderId="0" xfId="49" applyFont="1" applyAlignment="1">
      <alignment horizontal="left" vertical="center" wrapText="1"/>
    </xf>
    <xf numFmtId="0" fontId="7" fillId="10" borderId="33" xfId="49" applyFont="1" applyFill="1" applyBorder="1" applyAlignment="1">
      <alignment horizontal="center" vertical="center" wrapText="1"/>
    </xf>
    <xf numFmtId="0" fontId="7" fillId="10" borderId="34" xfId="49" applyFont="1" applyFill="1" applyBorder="1" applyAlignment="1">
      <alignment horizontal="center" vertical="center" wrapText="1"/>
    </xf>
    <xf numFmtId="0" fontId="7" fillId="10" borderId="31" xfId="49" applyFont="1" applyFill="1" applyBorder="1" applyAlignment="1">
      <alignment horizontal="center" vertical="center" wrapText="1"/>
    </xf>
    <xf numFmtId="0" fontId="7" fillId="10" borderId="26" xfId="49" applyFont="1" applyFill="1" applyBorder="1" applyAlignment="1">
      <alignment horizontal="center" vertical="center" wrapText="1"/>
    </xf>
    <xf numFmtId="0" fontId="7" fillId="10" borderId="20" xfId="49" applyFont="1" applyFill="1" applyBorder="1" applyAlignment="1">
      <alignment horizontal="center" vertical="center" wrapText="1"/>
    </xf>
    <xf numFmtId="0" fontId="7" fillId="10" borderId="25" xfId="49" applyFont="1" applyFill="1" applyBorder="1" applyAlignment="1">
      <alignment horizontal="center" vertical="center" wrapText="1"/>
    </xf>
    <xf numFmtId="3" fontId="7" fillId="10" borderId="31" xfId="49" applyNumberFormat="1" applyFont="1" applyFill="1" applyBorder="1" applyAlignment="1">
      <alignment horizontal="center" vertical="center" wrapText="1"/>
    </xf>
    <xf numFmtId="3" fontId="7" fillId="10" borderId="26" xfId="49" applyNumberFormat="1" applyFont="1" applyFill="1" applyBorder="1" applyAlignment="1">
      <alignment horizontal="center" vertical="center" wrapText="1"/>
    </xf>
    <xf numFmtId="0" fontId="7" fillId="10" borderId="30" xfId="49" applyFont="1" applyFill="1" applyBorder="1" applyAlignment="1">
      <alignment horizontal="center" vertical="center" wrapText="1"/>
    </xf>
    <xf numFmtId="4" fontId="55" fillId="0" borderId="28" xfId="49" applyNumberFormat="1" applyFont="1" applyBorder="1" applyAlignment="1">
      <alignment horizontal="center" vertical="center"/>
    </xf>
    <xf numFmtId="4" fontId="55" fillId="0" borderId="29" xfId="49" applyNumberFormat="1" applyFont="1" applyBorder="1" applyAlignment="1">
      <alignment horizontal="center" vertical="center"/>
    </xf>
    <xf numFmtId="4" fontId="55" fillId="0" borderId="10" xfId="49" applyNumberFormat="1" applyFont="1" applyBorder="1" applyAlignment="1">
      <alignment horizontal="center" vertical="center"/>
    </xf>
    <xf numFmtId="4" fontId="55" fillId="0" borderId="32" xfId="49" applyNumberFormat="1" applyFont="1" applyBorder="1" applyAlignment="1">
      <alignment horizontal="center" vertical="center"/>
    </xf>
  </cellXfs>
  <cellStyles count="66">
    <cellStyle name="_2004_04_08_komplet" xfId="1"/>
    <cellStyle name="_Inotex1" xfId="2"/>
    <cellStyle name="_Inotex1c" xfId="3"/>
    <cellStyle name="_Inotex2" xfId="4"/>
    <cellStyle name="_N020198A" xfId="5"/>
    <cellStyle name="_Np_00110a" xfId="6"/>
    <cellStyle name="_Np_00118a" xfId="7"/>
    <cellStyle name="_Np_00159" xfId="8"/>
    <cellStyle name="_Np_00164a" xfId="9"/>
    <cellStyle name="_Z_00159A" xfId="10"/>
    <cellStyle name="1 000 Kč_2004_04_08_komplet" xfId="11"/>
    <cellStyle name="balicek" xfId="12"/>
    <cellStyle name="blok_cen" xfId="13"/>
    <cellStyle name="cena" xfId="14"/>
    <cellStyle name="ceník" xfId="15"/>
    <cellStyle name="Comma [0]_1995" xfId="16"/>
    <cellStyle name="Comma_1995" xfId="17"/>
    <cellStyle name="Currency [0]_1995" xfId="18"/>
    <cellStyle name="Currency_1995" xfId="19"/>
    <cellStyle name="Currency0" xfId="20"/>
    <cellStyle name="čárky [0]_2004_04_08_komplet" xfId="21"/>
    <cellStyle name="Grey" xfId="22"/>
    <cellStyle name="GroupHead" xfId="23"/>
    <cellStyle name="Hlavička" xfId="24"/>
    <cellStyle name="Input [yellow]" xfId="25"/>
    <cellStyle name="KAPITOLA" xfId="26"/>
    <cellStyle name="Kategorie" xfId="27"/>
    <cellStyle name="Měna 2" xfId="28"/>
    <cellStyle name="Měna 3" xfId="29"/>
    <cellStyle name="Nadpis" xfId="30"/>
    <cellStyle name="Nadpis 1" xfId="31" builtinId="16" customBuiltin="1"/>
    <cellStyle name="no dec" xfId="32"/>
    <cellStyle name="no dec 2" xfId="33"/>
    <cellStyle name="nor.cena" xfId="34"/>
    <cellStyle name="normal" xfId="35"/>
    <cellStyle name="Normal - Style1" xfId="36"/>
    <cellStyle name="Normal__VZOR" xfId="37"/>
    <cellStyle name="Normální" xfId="0" builtinId="0"/>
    <cellStyle name="normální 2" xfId="38"/>
    <cellStyle name="Normální 2 2" xfId="39"/>
    <cellStyle name="Normální 3" xfId="40"/>
    <cellStyle name="Normální 3 2" xfId="41"/>
    <cellStyle name="Normální 4" xfId="42"/>
    <cellStyle name="Normální 4 2" xfId="43"/>
    <cellStyle name="Normální 5" xfId="44"/>
    <cellStyle name="Normální 6" xfId="45"/>
    <cellStyle name="Normální 7" xfId="46"/>
    <cellStyle name="Normální 8" xfId="47"/>
    <cellStyle name="normální_N_02024A" xfId="48"/>
    <cellStyle name="normální_N_sitova_vzor_II" xfId="49"/>
    <cellStyle name="normální_N020198A" xfId="50"/>
    <cellStyle name="normální_Np_030038" xfId="51"/>
    <cellStyle name="NormalText" xfId="52"/>
    <cellStyle name="novinka" xfId="53"/>
    <cellStyle name="Percent [2]" xfId="54"/>
    <cellStyle name="polozka" xfId="55"/>
    <cellStyle name="Popis" xfId="56"/>
    <cellStyle name="Procenta 2" xfId="57"/>
    <cellStyle name="Procenta 3" xfId="58"/>
    <cellStyle name="R_price" xfId="59"/>
    <cellStyle name="R_text" xfId="60"/>
    <cellStyle name="R_type" xfId="61"/>
    <cellStyle name="snizeni" xfId="62"/>
    <cellStyle name="Styl 1" xfId="63"/>
    <cellStyle name="výprodej" xfId="64"/>
    <cellStyle name="Zboží" xfId="65"/>
  </cellStyles>
  <dxfs count="5"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rgb="FF00B050"/>
  </sheetPr>
  <dimension ref="A1:L30"/>
  <sheetViews>
    <sheetView topLeftCell="A16" zoomScale="130" zoomScaleNormal="130" workbookViewId="0">
      <selection activeCell="L3" sqref="L3"/>
    </sheetView>
  </sheetViews>
  <sheetFormatPr defaultColWidth="9.140625" defaultRowHeight="12.75" x14ac:dyDescent="0.2"/>
  <cols>
    <col min="1" max="1" width="5.5703125" style="39" customWidth="1"/>
    <col min="2" max="2" width="5" style="37" customWidth="1"/>
    <col min="3" max="3" width="6.85546875" style="37" customWidth="1"/>
    <col min="4" max="7" width="6.7109375" style="37" customWidth="1"/>
    <col min="8" max="8" width="5.85546875" style="37" customWidth="1"/>
    <col min="9" max="10" width="6.7109375" style="37" customWidth="1"/>
    <col min="11" max="11" width="6" style="37" customWidth="1"/>
    <col min="12" max="12" width="16.5703125" style="37" customWidth="1"/>
    <col min="13" max="16384" width="9.140625" style="37"/>
  </cols>
  <sheetData>
    <row r="1" spans="1:12" ht="18.75" customHeight="1" thickTop="1" x14ac:dyDescent="0.2">
      <c r="A1" s="113" t="s">
        <v>110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8.75" customHeight="1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s="43" customFormat="1" ht="25.5" customHeight="1" x14ac:dyDescent="0.25">
      <c r="A3" s="129">
        <v>44299</v>
      </c>
      <c r="B3" s="130"/>
      <c r="C3" s="130"/>
      <c r="D3" s="55"/>
      <c r="E3" s="55"/>
      <c r="F3" s="55"/>
      <c r="G3" s="55"/>
      <c r="H3" s="55"/>
      <c r="I3" s="55"/>
      <c r="J3" s="55"/>
      <c r="K3" s="55"/>
      <c r="L3" s="56" t="s">
        <v>199</v>
      </c>
    </row>
    <row r="4" spans="1:12" ht="18.75" customHeight="1" x14ac:dyDescent="0.2">
      <c r="A4" s="59" t="s">
        <v>10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4"/>
    </row>
    <row r="5" spans="1:12" ht="69.75" customHeight="1" x14ac:dyDescent="0.2">
      <c r="A5" s="126" t="s">
        <v>115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8"/>
    </row>
    <row r="6" spans="1:12" ht="12.75" customHeight="1" x14ac:dyDescent="0.2">
      <c r="A6" s="45"/>
      <c r="B6" s="44"/>
      <c r="C6" s="44"/>
      <c r="D6" s="44"/>
      <c r="E6" s="44"/>
      <c r="F6" s="44"/>
      <c r="G6" s="44"/>
      <c r="H6" s="44"/>
      <c r="I6" s="44"/>
      <c r="J6" s="44"/>
      <c r="K6" s="44"/>
      <c r="L6" s="46"/>
    </row>
    <row r="7" spans="1:12" s="38" customFormat="1" ht="16.5" customHeight="1" x14ac:dyDescent="0.2">
      <c r="A7" s="60" t="s">
        <v>5</v>
      </c>
      <c r="B7" s="57"/>
      <c r="C7" s="57"/>
      <c r="D7" s="125"/>
      <c r="E7" s="125"/>
      <c r="F7" s="125"/>
      <c r="G7" s="125"/>
      <c r="H7" s="125"/>
      <c r="I7" s="125"/>
      <c r="J7" s="125"/>
      <c r="K7" s="57"/>
      <c r="L7" s="58"/>
    </row>
    <row r="8" spans="1:12" s="38" customFormat="1" ht="64.5" customHeight="1" x14ac:dyDescent="0.2">
      <c r="A8" s="126" t="s">
        <v>116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8"/>
    </row>
    <row r="9" spans="1:12" s="38" customFormat="1" ht="17.25" customHeight="1" thickBot="1" x14ac:dyDescent="0.2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9"/>
    </row>
    <row r="10" spans="1:12" s="38" customFormat="1" ht="9.75" customHeight="1" thickTop="1" x14ac:dyDescent="0.2">
      <c r="A10" s="64"/>
      <c r="B10" s="65"/>
      <c r="C10" s="65"/>
      <c r="D10" s="65"/>
      <c r="E10" s="65"/>
      <c r="F10" s="66"/>
      <c r="G10" s="66"/>
      <c r="H10" s="66"/>
      <c r="I10" s="65"/>
      <c r="J10" s="66"/>
      <c r="K10" s="66"/>
      <c r="L10" s="67"/>
    </row>
    <row r="11" spans="1:12" s="40" customFormat="1" ht="19.5" customHeight="1" x14ac:dyDescent="0.3">
      <c r="A11" s="131" t="s">
        <v>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3"/>
    </row>
    <row r="12" spans="1:12" s="40" customFormat="1" ht="9.75" customHeight="1" thickBot="1" x14ac:dyDescent="0.3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70"/>
    </row>
    <row r="13" spans="1:12" s="41" customFormat="1" ht="19.5" customHeight="1" thickTop="1" x14ac:dyDescent="0.2">
      <c r="A13" s="50" t="s">
        <v>6</v>
      </c>
      <c r="B13" s="107" t="s">
        <v>8</v>
      </c>
      <c r="C13" s="108"/>
      <c r="D13" s="108"/>
      <c r="E13" s="108"/>
      <c r="F13" s="108"/>
      <c r="G13" s="108"/>
      <c r="H13" s="108"/>
      <c r="I13" s="108"/>
      <c r="J13" s="108"/>
      <c r="K13" s="109"/>
      <c r="L13" s="51" t="s">
        <v>9</v>
      </c>
    </row>
    <row r="14" spans="1:12" s="41" customFormat="1" ht="19.5" customHeight="1" x14ac:dyDescent="0.2">
      <c r="A14" s="42" t="s">
        <v>4</v>
      </c>
      <c r="B14" s="110" t="str">
        <f>EPS!C1</f>
        <v>Elektrická požární signalizace (EPS)</v>
      </c>
      <c r="C14" s="111"/>
      <c r="D14" s="111"/>
      <c r="E14" s="111"/>
      <c r="F14" s="111"/>
      <c r="G14" s="111"/>
      <c r="H14" s="111"/>
      <c r="I14" s="111"/>
      <c r="J14" s="111"/>
      <c r="K14" s="112"/>
      <c r="L14" s="62">
        <f>EPS!L92:M92</f>
        <v>0</v>
      </c>
    </row>
    <row r="15" spans="1:12" s="41" customFormat="1" ht="19.5" customHeight="1" thickBot="1" x14ac:dyDescent="0.25">
      <c r="A15" s="61" t="s">
        <v>113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63">
        <f>SUM(L14:L14)</f>
        <v>0</v>
      </c>
    </row>
    <row r="16" spans="1:12" s="41" customFormat="1" ht="19.5" customHeight="1" thickTop="1" thickBot="1" x14ac:dyDescent="0.25">
      <c r="A16" s="61" t="s">
        <v>114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63">
        <f>CEILING(L15*0.21,0.1)</f>
        <v>0</v>
      </c>
    </row>
    <row r="17" spans="1:12" s="41" customFormat="1" ht="19.5" customHeight="1" thickTop="1" thickBot="1" x14ac:dyDescent="0.25">
      <c r="A17" s="61" t="s">
        <v>112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63">
        <f>ROUND(SUM(L15:L16),0)</f>
        <v>0</v>
      </c>
    </row>
    <row r="18" spans="1:12" ht="9.75" customHeight="1" thickTop="1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3"/>
    </row>
    <row r="19" spans="1:12" ht="6" customHeight="1" x14ac:dyDescent="0.2">
      <c r="A19" s="74"/>
      <c r="L19" s="75"/>
    </row>
    <row r="20" spans="1:12" x14ac:dyDescent="0.2">
      <c r="A20" s="122" t="s">
        <v>11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4"/>
    </row>
    <row r="21" spans="1:12" ht="5.25" customHeight="1" x14ac:dyDescent="0.2">
      <c r="A21" s="74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76"/>
    </row>
    <row r="22" spans="1:12" ht="55.5" customHeight="1" x14ac:dyDescent="0.2">
      <c r="A22" s="119" t="s">
        <v>14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1"/>
    </row>
    <row r="23" spans="1:12" ht="11.25" customHeight="1" x14ac:dyDescent="0.2">
      <c r="A23" s="74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76"/>
    </row>
    <row r="24" spans="1:12" ht="15" customHeight="1" x14ac:dyDescent="0.25">
      <c r="A24" s="98" t="s">
        <v>111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100"/>
    </row>
    <row r="25" spans="1:12" ht="9" customHeight="1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9"/>
    </row>
    <row r="26" spans="1:12" ht="31.5" customHeight="1" x14ac:dyDescent="0.2">
      <c r="A26" s="101" t="s">
        <v>15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3"/>
    </row>
    <row r="27" spans="1:12" ht="30.75" customHeight="1" thickBot="1" x14ac:dyDescent="0.25">
      <c r="A27" s="104" t="s">
        <v>16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6"/>
    </row>
    <row r="28" spans="1:12" ht="99.75" customHeight="1" thickTop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2" customHeight="1" x14ac:dyDescent="0.2"/>
    <row r="30" spans="1:12" ht="12" customHeight="1" x14ac:dyDescent="0.2"/>
  </sheetData>
  <mergeCells count="14">
    <mergeCell ref="A1:L2"/>
    <mergeCell ref="A22:L22"/>
    <mergeCell ref="A20:L20"/>
    <mergeCell ref="D7:J7"/>
    <mergeCell ref="A5:L5"/>
    <mergeCell ref="A8:L8"/>
    <mergeCell ref="A3:C3"/>
    <mergeCell ref="A11:L11"/>
    <mergeCell ref="A28:L28"/>
    <mergeCell ref="A24:L24"/>
    <mergeCell ref="A26:L26"/>
    <mergeCell ref="A27:L27"/>
    <mergeCell ref="B13:K13"/>
    <mergeCell ref="B14:K14"/>
  </mergeCells>
  <phoneticPr fontId="2" type="noConversion"/>
  <printOptions horizontalCentered="1"/>
  <pageMargins left="0.51" right="0.23622047244094491" top="0.39370078740157483" bottom="0.55118110236220474" header="0.15748031496062992" footer="0.31496062992125984"/>
  <pageSetup paperSize="9" orientation="portrait" r:id="rId1"/>
  <headerFooter>
    <oddFooter xml:space="preserve">&amp;L&amp;9&amp;F&amp;R&amp;9Strana &amp;P z &amp;N stránek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rgb="FF00B050"/>
    <pageSetUpPr fitToPage="1"/>
  </sheetPr>
  <dimension ref="A1:M93"/>
  <sheetViews>
    <sheetView tabSelected="1" zoomScale="115" zoomScaleNormal="115" workbookViewId="0">
      <selection activeCell="C1" sqref="C1:H1"/>
    </sheetView>
  </sheetViews>
  <sheetFormatPr defaultColWidth="8.85546875" defaultRowHeight="12" x14ac:dyDescent="0.2"/>
  <cols>
    <col min="1" max="1" width="3.7109375" style="9" customWidth="1"/>
    <col min="2" max="2" width="4.7109375" style="9" bestFit="1" customWidth="1"/>
    <col min="3" max="3" width="9.7109375" style="3" customWidth="1"/>
    <col min="4" max="4" width="11.7109375" style="3" customWidth="1"/>
    <col min="5" max="5" width="34.42578125" style="3" customWidth="1"/>
    <col min="6" max="7" width="6.7109375" style="10" customWidth="1"/>
    <col min="8" max="8" width="10" style="3" customWidth="1"/>
    <col min="9" max="9" width="9.7109375" style="3" customWidth="1"/>
    <col min="10" max="10" width="10" style="3" customWidth="1"/>
    <col min="11" max="11" width="9.7109375" style="3" customWidth="1"/>
    <col min="12" max="12" width="10" style="3" customWidth="1"/>
    <col min="13" max="13" width="9.7109375" style="3" customWidth="1"/>
    <col min="14" max="14" width="21.85546875" style="93" bestFit="1" customWidth="1"/>
    <col min="15" max="16384" width="8.85546875" style="93"/>
  </cols>
  <sheetData>
    <row r="1" spans="1:13" ht="36" customHeight="1" x14ac:dyDescent="0.2">
      <c r="A1" s="1" t="s">
        <v>4</v>
      </c>
      <c r="B1" s="15"/>
      <c r="C1" s="138" t="s">
        <v>65</v>
      </c>
      <c r="D1" s="138"/>
      <c r="E1" s="138"/>
      <c r="F1" s="138"/>
      <c r="G1" s="138"/>
      <c r="H1" s="138"/>
      <c r="I1" s="2"/>
      <c r="J1" s="2"/>
      <c r="K1" s="2"/>
      <c r="L1" s="2"/>
    </row>
    <row r="2" spans="1:13" ht="12.75" thickBot="1" x14ac:dyDescent="0.25">
      <c r="A2" s="5"/>
      <c r="B2" s="5"/>
      <c r="C2" s="4"/>
      <c r="D2" s="4"/>
      <c r="E2" s="4"/>
      <c r="F2" s="6"/>
      <c r="G2" s="6"/>
      <c r="H2" s="4"/>
      <c r="I2" s="4"/>
      <c r="J2" s="4"/>
      <c r="K2" s="4"/>
      <c r="L2" s="4"/>
      <c r="M2" s="4"/>
    </row>
    <row r="3" spans="1:13" ht="22.5" customHeight="1" thickTop="1" x14ac:dyDescent="0.2">
      <c r="A3" s="139" t="s">
        <v>6</v>
      </c>
      <c r="B3" s="141" t="s">
        <v>24</v>
      </c>
      <c r="C3" s="143" t="s">
        <v>13</v>
      </c>
      <c r="D3" s="144"/>
      <c r="E3" s="141" t="s">
        <v>1</v>
      </c>
      <c r="F3" s="145" t="s">
        <v>19</v>
      </c>
      <c r="G3" s="145" t="s">
        <v>20</v>
      </c>
      <c r="H3" s="143" t="s">
        <v>25</v>
      </c>
      <c r="I3" s="144"/>
      <c r="J3" s="143" t="s">
        <v>26</v>
      </c>
      <c r="K3" s="144"/>
      <c r="L3" s="143" t="s">
        <v>57</v>
      </c>
      <c r="M3" s="147"/>
    </row>
    <row r="4" spans="1:13" ht="22.5" customHeight="1" thickBot="1" x14ac:dyDescent="0.25">
      <c r="A4" s="140"/>
      <c r="B4" s="142"/>
      <c r="C4" s="12" t="s">
        <v>12</v>
      </c>
      <c r="D4" s="12" t="s">
        <v>0</v>
      </c>
      <c r="E4" s="142"/>
      <c r="F4" s="146"/>
      <c r="G4" s="146"/>
      <c r="H4" s="80" t="s">
        <v>2</v>
      </c>
      <c r="I4" s="80" t="s">
        <v>3</v>
      </c>
      <c r="J4" s="80" t="s">
        <v>2</v>
      </c>
      <c r="K4" s="80" t="s">
        <v>3</v>
      </c>
      <c r="L4" s="80" t="s">
        <v>2</v>
      </c>
      <c r="M4" s="11" t="s">
        <v>3</v>
      </c>
    </row>
    <row r="5" spans="1:13" ht="23.25" thickTop="1" x14ac:dyDescent="0.2">
      <c r="A5" s="7">
        <v>1</v>
      </c>
      <c r="B5" s="16" t="s">
        <v>27</v>
      </c>
      <c r="C5" s="8" t="s">
        <v>146</v>
      </c>
      <c r="D5" s="8" t="s">
        <v>169</v>
      </c>
      <c r="E5" s="14" t="s">
        <v>170</v>
      </c>
      <c r="F5" s="13">
        <v>1</v>
      </c>
      <c r="G5" s="13" t="s">
        <v>22</v>
      </c>
      <c r="H5" s="92"/>
      <c r="I5" s="17">
        <f t="shared" ref="I5:I10" si="0">F5*H5</f>
        <v>0</v>
      </c>
      <c r="J5" s="27"/>
      <c r="K5" s="17">
        <f t="shared" ref="K5:K70" si="1">F5*J5</f>
        <v>0</v>
      </c>
      <c r="L5" s="17">
        <f t="shared" ref="L5:L69" si="2">H5+J5</f>
        <v>0</v>
      </c>
      <c r="M5" s="18">
        <f>I5+K5</f>
        <v>0</v>
      </c>
    </row>
    <row r="6" spans="1:13" ht="22.5" x14ac:dyDescent="0.2">
      <c r="A6" s="7">
        <v>2</v>
      </c>
      <c r="B6" s="16" t="s">
        <v>27</v>
      </c>
      <c r="C6" s="8" t="s">
        <v>146</v>
      </c>
      <c r="D6" s="8" t="s">
        <v>99</v>
      </c>
      <c r="E6" s="14" t="s">
        <v>100</v>
      </c>
      <c r="F6" s="13">
        <v>1</v>
      </c>
      <c r="G6" s="13" t="s">
        <v>22</v>
      </c>
      <c r="H6" s="92"/>
      <c r="I6" s="17">
        <f t="shared" si="0"/>
        <v>0</v>
      </c>
      <c r="J6" s="27"/>
      <c r="K6" s="17">
        <f t="shared" si="1"/>
        <v>0</v>
      </c>
      <c r="L6" s="17">
        <f t="shared" si="2"/>
        <v>0</v>
      </c>
      <c r="M6" s="18">
        <f t="shared" ref="M6:M69" si="3">I6+K6</f>
        <v>0</v>
      </c>
    </row>
    <row r="7" spans="1:13" ht="22.5" x14ac:dyDescent="0.2">
      <c r="A7" s="7">
        <v>3</v>
      </c>
      <c r="B7" s="16" t="s">
        <v>27</v>
      </c>
      <c r="C7" s="8" t="s">
        <v>146</v>
      </c>
      <c r="D7" s="8" t="s">
        <v>172</v>
      </c>
      <c r="E7" s="14" t="s">
        <v>171</v>
      </c>
      <c r="F7" s="13">
        <v>1</v>
      </c>
      <c r="G7" s="13" t="s">
        <v>22</v>
      </c>
      <c r="H7" s="92"/>
      <c r="I7" s="17">
        <f t="shared" si="0"/>
        <v>0</v>
      </c>
      <c r="J7" s="27"/>
      <c r="K7" s="17">
        <f t="shared" si="1"/>
        <v>0</v>
      </c>
      <c r="L7" s="17">
        <f t="shared" si="2"/>
        <v>0</v>
      </c>
      <c r="M7" s="18">
        <f t="shared" si="3"/>
        <v>0</v>
      </c>
    </row>
    <row r="8" spans="1:13" ht="22.5" x14ac:dyDescent="0.2">
      <c r="A8" s="7">
        <v>4</v>
      </c>
      <c r="B8" s="16" t="s">
        <v>27</v>
      </c>
      <c r="C8" s="8" t="s">
        <v>146</v>
      </c>
      <c r="D8" s="8" t="s">
        <v>174</v>
      </c>
      <c r="E8" s="14" t="s">
        <v>173</v>
      </c>
      <c r="F8" s="13">
        <v>1</v>
      </c>
      <c r="G8" s="13" t="s">
        <v>22</v>
      </c>
      <c r="H8" s="92"/>
      <c r="I8" s="17">
        <f t="shared" si="0"/>
        <v>0</v>
      </c>
      <c r="J8" s="27"/>
      <c r="K8" s="17">
        <f t="shared" si="1"/>
        <v>0</v>
      </c>
      <c r="L8" s="17">
        <f t="shared" si="2"/>
        <v>0</v>
      </c>
      <c r="M8" s="18">
        <f t="shared" si="3"/>
        <v>0</v>
      </c>
    </row>
    <row r="9" spans="1:13" ht="22.5" x14ac:dyDescent="0.2">
      <c r="A9" s="7">
        <v>5</v>
      </c>
      <c r="B9" s="16" t="s">
        <v>27</v>
      </c>
      <c r="C9" s="8" t="s">
        <v>146</v>
      </c>
      <c r="D9" s="8" t="s">
        <v>176</v>
      </c>
      <c r="E9" s="14" t="s">
        <v>175</v>
      </c>
      <c r="F9" s="28">
        <v>2</v>
      </c>
      <c r="G9" s="13" t="s">
        <v>22</v>
      </c>
      <c r="H9" s="92"/>
      <c r="I9" s="17">
        <f t="shared" si="0"/>
        <v>0</v>
      </c>
      <c r="J9" s="27"/>
      <c r="K9" s="17">
        <f t="shared" si="1"/>
        <v>0</v>
      </c>
      <c r="L9" s="17">
        <f t="shared" si="2"/>
        <v>0</v>
      </c>
      <c r="M9" s="18">
        <f t="shared" si="3"/>
        <v>0</v>
      </c>
    </row>
    <row r="10" spans="1:13" ht="22.5" x14ac:dyDescent="0.2">
      <c r="A10" s="7">
        <v>6</v>
      </c>
      <c r="B10" s="16" t="s">
        <v>27</v>
      </c>
      <c r="C10" s="8" t="s">
        <v>146</v>
      </c>
      <c r="D10" s="8" t="s">
        <v>178</v>
      </c>
      <c r="E10" s="14" t="s">
        <v>177</v>
      </c>
      <c r="F10" s="13">
        <v>2</v>
      </c>
      <c r="G10" s="13" t="s">
        <v>22</v>
      </c>
      <c r="H10" s="92"/>
      <c r="I10" s="17">
        <f t="shared" si="0"/>
        <v>0</v>
      </c>
      <c r="J10" s="27"/>
      <c r="K10" s="17">
        <f t="shared" si="1"/>
        <v>0</v>
      </c>
      <c r="L10" s="17">
        <f t="shared" si="2"/>
        <v>0</v>
      </c>
      <c r="M10" s="18">
        <f t="shared" si="3"/>
        <v>0</v>
      </c>
    </row>
    <row r="11" spans="1:13" ht="22.5" x14ac:dyDescent="0.2">
      <c r="A11" s="7">
        <v>7</v>
      </c>
      <c r="B11" s="16" t="s">
        <v>27</v>
      </c>
      <c r="C11" s="8" t="s">
        <v>146</v>
      </c>
      <c r="D11" s="8" t="s">
        <v>180</v>
      </c>
      <c r="E11" s="14" t="s">
        <v>179</v>
      </c>
      <c r="F11" s="28">
        <v>5</v>
      </c>
      <c r="G11" s="13" t="s">
        <v>22</v>
      </c>
      <c r="H11" s="92"/>
      <c r="I11" s="17">
        <f>F11*H11</f>
        <v>0</v>
      </c>
      <c r="J11" s="27"/>
      <c r="K11" s="17">
        <f t="shared" si="1"/>
        <v>0</v>
      </c>
      <c r="L11" s="17">
        <f t="shared" si="2"/>
        <v>0</v>
      </c>
      <c r="M11" s="18">
        <f t="shared" si="3"/>
        <v>0</v>
      </c>
    </row>
    <row r="12" spans="1:13" ht="22.5" x14ac:dyDescent="0.2">
      <c r="A12" s="7"/>
      <c r="B12" s="16" t="s">
        <v>27</v>
      </c>
      <c r="C12" s="8" t="s">
        <v>146</v>
      </c>
      <c r="D12" s="8" t="s">
        <v>198</v>
      </c>
      <c r="E12" s="14" t="s">
        <v>197</v>
      </c>
      <c r="F12" s="28">
        <v>1</v>
      </c>
      <c r="G12" s="13" t="s">
        <v>22</v>
      </c>
      <c r="H12" s="92"/>
      <c r="I12" s="17">
        <f>F12*H12</f>
        <v>0</v>
      </c>
      <c r="J12" s="27"/>
      <c r="K12" s="17">
        <f t="shared" si="1"/>
        <v>0</v>
      </c>
      <c r="L12" s="17">
        <f t="shared" si="2"/>
        <v>0</v>
      </c>
      <c r="M12" s="18">
        <f t="shared" si="3"/>
        <v>0</v>
      </c>
    </row>
    <row r="13" spans="1:13" s="94" customFormat="1" ht="22.5" x14ac:dyDescent="0.2">
      <c r="A13" s="7">
        <v>8</v>
      </c>
      <c r="B13" s="21" t="s">
        <v>28</v>
      </c>
      <c r="C13" s="22" t="s">
        <v>29</v>
      </c>
      <c r="D13" s="22" t="s">
        <v>66</v>
      </c>
      <c r="E13" s="23" t="s">
        <v>67</v>
      </c>
      <c r="F13" s="24">
        <v>1</v>
      </c>
      <c r="G13" s="24" t="s">
        <v>22</v>
      </c>
      <c r="H13" s="20"/>
      <c r="I13" s="25">
        <f t="shared" ref="I13:I83" si="4">F13*H13</f>
        <v>0</v>
      </c>
      <c r="J13" s="20"/>
      <c r="K13" s="25">
        <f t="shared" si="1"/>
        <v>0</v>
      </c>
      <c r="L13" s="25">
        <f t="shared" si="2"/>
        <v>0</v>
      </c>
      <c r="M13" s="18">
        <f t="shared" si="3"/>
        <v>0</v>
      </c>
    </row>
    <row r="14" spans="1:13" s="94" customFormat="1" ht="22.5" x14ac:dyDescent="0.2">
      <c r="A14" s="7">
        <v>9</v>
      </c>
      <c r="B14" s="21" t="s">
        <v>28</v>
      </c>
      <c r="C14" s="22" t="s">
        <v>29</v>
      </c>
      <c r="D14" s="22" t="s">
        <v>68</v>
      </c>
      <c r="E14" s="23" t="s">
        <v>56</v>
      </c>
      <c r="F14" s="24">
        <v>40</v>
      </c>
      <c r="G14" s="24" t="s">
        <v>21</v>
      </c>
      <c r="H14" s="20"/>
      <c r="I14" s="25">
        <f t="shared" si="4"/>
        <v>0</v>
      </c>
      <c r="J14" s="20"/>
      <c r="K14" s="25">
        <f t="shared" si="1"/>
        <v>0</v>
      </c>
      <c r="L14" s="25">
        <f t="shared" si="2"/>
        <v>0</v>
      </c>
      <c r="M14" s="18">
        <f t="shared" si="3"/>
        <v>0</v>
      </c>
    </row>
    <row r="15" spans="1:13" s="94" customFormat="1" x14ac:dyDescent="0.2">
      <c r="A15" s="7">
        <v>10</v>
      </c>
      <c r="B15" s="21" t="s">
        <v>28</v>
      </c>
      <c r="C15" s="22" t="s">
        <v>29</v>
      </c>
      <c r="D15" s="22" t="s">
        <v>117</v>
      </c>
      <c r="E15" s="23" t="s">
        <v>118</v>
      </c>
      <c r="F15" s="24">
        <v>32</v>
      </c>
      <c r="G15" s="24" t="s">
        <v>21</v>
      </c>
      <c r="H15" s="20"/>
      <c r="I15" s="25">
        <f t="shared" si="4"/>
        <v>0</v>
      </c>
      <c r="J15" s="20"/>
      <c r="K15" s="25">
        <f t="shared" si="1"/>
        <v>0</v>
      </c>
      <c r="L15" s="25">
        <f t="shared" si="2"/>
        <v>0</v>
      </c>
      <c r="M15" s="18">
        <f t="shared" si="3"/>
        <v>0</v>
      </c>
    </row>
    <row r="16" spans="1:13" ht="22.5" x14ac:dyDescent="0.2">
      <c r="A16" s="7">
        <v>11</v>
      </c>
      <c r="B16" s="16" t="s">
        <v>27</v>
      </c>
      <c r="C16" s="8" t="s">
        <v>146</v>
      </c>
      <c r="D16" s="8" t="s">
        <v>196</v>
      </c>
      <c r="E16" s="14" t="s">
        <v>195</v>
      </c>
      <c r="F16" s="13">
        <v>2</v>
      </c>
      <c r="G16" s="13" t="s">
        <v>22</v>
      </c>
      <c r="H16" s="92"/>
      <c r="I16" s="17">
        <f>F16*H16</f>
        <v>0</v>
      </c>
      <c r="J16" s="27"/>
      <c r="K16" s="17">
        <f t="shared" si="1"/>
        <v>0</v>
      </c>
      <c r="L16" s="17">
        <f t="shared" si="2"/>
        <v>0</v>
      </c>
      <c r="M16" s="18">
        <f t="shared" si="3"/>
        <v>0</v>
      </c>
    </row>
    <row r="17" spans="1:13" s="94" customFormat="1" ht="22.5" x14ac:dyDescent="0.2">
      <c r="A17" s="7">
        <v>12</v>
      </c>
      <c r="B17" s="21" t="s">
        <v>28</v>
      </c>
      <c r="C17" s="22" t="s">
        <v>29</v>
      </c>
      <c r="D17" s="22" t="s">
        <v>54</v>
      </c>
      <c r="E17" s="23" t="s">
        <v>55</v>
      </c>
      <c r="F17" s="24">
        <v>2</v>
      </c>
      <c r="G17" s="24" t="s">
        <v>22</v>
      </c>
      <c r="H17" s="20"/>
      <c r="I17" s="25">
        <f>F17*H17</f>
        <v>0</v>
      </c>
      <c r="J17" s="20"/>
      <c r="K17" s="25">
        <f t="shared" si="1"/>
        <v>0</v>
      </c>
      <c r="L17" s="25">
        <f t="shared" si="2"/>
        <v>0</v>
      </c>
      <c r="M17" s="18">
        <f t="shared" si="3"/>
        <v>0</v>
      </c>
    </row>
    <row r="18" spans="1:13" x14ac:dyDescent="0.2">
      <c r="A18" s="7">
        <v>13</v>
      </c>
      <c r="B18" s="16" t="s">
        <v>27</v>
      </c>
      <c r="C18" s="8"/>
      <c r="D18" s="8"/>
      <c r="E18" s="14" t="s">
        <v>69</v>
      </c>
      <c r="F18" s="13">
        <v>1</v>
      </c>
      <c r="G18" s="13" t="s">
        <v>22</v>
      </c>
      <c r="H18" s="27"/>
      <c r="I18" s="17">
        <f t="shared" si="4"/>
        <v>0</v>
      </c>
      <c r="J18" s="27"/>
      <c r="K18" s="17">
        <f t="shared" si="1"/>
        <v>0</v>
      </c>
      <c r="L18" s="17">
        <f t="shared" si="2"/>
        <v>0</v>
      </c>
      <c r="M18" s="18">
        <f t="shared" si="3"/>
        <v>0</v>
      </c>
    </row>
    <row r="19" spans="1:13" ht="22.5" x14ac:dyDescent="0.2">
      <c r="A19" s="7">
        <v>14</v>
      </c>
      <c r="B19" s="21" t="s">
        <v>28</v>
      </c>
      <c r="C19" s="22" t="s">
        <v>29</v>
      </c>
      <c r="D19" s="22" t="s">
        <v>119</v>
      </c>
      <c r="E19" s="23" t="s">
        <v>120</v>
      </c>
      <c r="F19" s="24">
        <v>1</v>
      </c>
      <c r="G19" s="24" t="s">
        <v>22</v>
      </c>
      <c r="H19" s="20"/>
      <c r="I19" s="25">
        <f t="shared" si="4"/>
        <v>0</v>
      </c>
      <c r="J19" s="20"/>
      <c r="K19" s="25">
        <f t="shared" si="1"/>
        <v>0</v>
      </c>
      <c r="L19" s="25">
        <f t="shared" si="2"/>
        <v>0</v>
      </c>
      <c r="M19" s="18">
        <f t="shared" si="3"/>
        <v>0</v>
      </c>
    </row>
    <row r="20" spans="1:13" ht="33.75" x14ac:dyDescent="0.2">
      <c r="A20" s="7">
        <v>15</v>
      </c>
      <c r="B20" s="16" t="s">
        <v>27</v>
      </c>
      <c r="C20" s="8" t="s">
        <v>146</v>
      </c>
      <c r="D20" s="8" t="s">
        <v>182</v>
      </c>
      <c r="E20" s="14" t="s">
        <v>181</v>
      </c>
      <c r="F20" s="13">
        <v>2</v>
      </c>
      <c r="G20" s="13" t="s">
        <v>22</v>
      </c>
      <c r="H20" s="92"/>
      <c r="I20" s="17">
        <f>F20*H20</f>
        <v>0</v>
      </c>
      <c r="J20" s="27"/>
      <c r="K20" s="17">
        <f t="shared" ref="K20:K22" si="5">F20*J20</f>
        <v>0</v>
      </c>
      <c r="L20" s="17">
        <f t="shared" ref="L20:L22" si="6">H20+J20</f>
        <v>0</v>
      </c>
      <c r="M20" s="18">
        <f t="shared" si="3"/>
        <v>0</v>
      </c>
    </row>
    <row r="21" spans="1:13" ht="22.5" x14ac:dyDescent="0.2">
      <c r="A21" s="7"/>
      <c r="B21" s="16" t="s">
        <v>27</v>
      </c>
      <c r="C21" s="8" t="s">
        <v>146</v>
      </c>
      <c r="D21" s="8" t="s">
        <v>183</v>
      </c>
      <c r="E21" s="14" t="s">
        <v>100</v>
      </c>
      <c r="F21" s="13">
        <v>2</v>
      </c>
      <c r="G21" s="13" t="s">
        <v>22</v>
      </c>
      <c r="H21" s="92"/>
      <c r="I21" s="17">
        <f>F21*H21</f>
        <v>0</v>
      </c>
      <c r="J21" s="27"/>
      <c r="K21" s="17">
        <f t="shared" si="5"/>
        <v>0</v>
      </c>
      <c r="L21" s="17">
        <f t="shared" si="6"/>
        <v>0</v>
      </c>
      <c r="M21" s="18">
        <f t="shared" si="3"/>
        <v>0</v>
      </c>
    </row>
    <row r="22" spans="1:13" ht="22.5" x14ac:dyDescent="0.2">
      <c r="A22" s="7"/>
      <c r="B22" s="21" t="s">
        <v>28</v>
      </c>
      <c r="C22" s="22" t="s">
        <v>29</v>
      </c>
      <c r="D22" s="22" t="s">
        <v>184</v>
      </c>
      <c r="E22" s="23" t="s">
        <v>185</v>
      </c>
      <c r="F22" s="24">
        <v>2</v>
      </c>
      <c r="G22" s="24" t="s">
        <v>22</v>
      </c>
      <c r="H22" s="20"/>
      <c r="I22" s="25">
        <f t="shared" si="4"/>
        <v>0</v>
      </c>
      <c r="J22" s="20"/>
      <c r="K22" s="25">
        <f t="shared" si="5"/>
        <v>0</v>
      </c>
      <c r="L22" s="25">
        <f t="shared" si="6"/>
        <v>0</v>
      </c>
      <c r="M22" s="18">
        <f t="shared" si="3"/>
        <v>0</v>
      </c>
    </row>
    <row r="23" spans="1:13" ht="22.5" x14ac:dyDescent="0.2">
      <c r="A23" s="7">
        <v>15</v>
      </c>
      <c r="B23" s="16" t="s">
        <v>27</v>
      </c>
      <c r="C23" s="8" t="s">
        <v>146</v>
      </c>
      <c r="D23" s="8" t="s">
        <v>101</v>
      </c>
      <c r="E23" s="14" t="s">
        <v>151</v>
      </c>
      <c r="F23" s="13">
        <v>132</v>
      </c>
      <c r="G23" s="13" t="s">
        <v>22</v>
      </c>
      <c r="H23" s="92"/>
      <c r="I23" s="17">
        <f>F23*H23</f>
        <v>0</v>
      </c>
      <c r="J23" s="27"/>
      <c r="K23" s="17">
        <f t="shared" si="1"/>
        <v>0</v>
      </c>
      <c r="L23" s="17">
        <f t="shared" si="2"/>
        <v>0</v>
      </c>
      <c r="M23" s="18">
        <f t="shared" si="3"/>
        <v>0</v>
      </c>
    </row>
    <row r="24" spans="1:13" ht="22.5" x14ac:dyDescent="0.2">
      <c r="A24" s="7">
        <v>16</v>
      </c>
      <c r="B24" s="16" t="s">
        <v>27</v>
      </c>
      <c r="C24" s="8" t="s">
        <v>146</v>
      </c>
      <c r="D24" s="8" t="s">
        <v>148</v>
      </c>
      <c r="E24" s="14" t="s">
        <v>147</v>
      </c>
      <c r="F24" s="13">
        <v>4</v>
      </c>
      <c r="G24" s="13" t="s">
        <v>22</v>
      </c>
      <c r="H24" s="92"/>
      <c r="I24" s="17">
        <f>F24*H24</f>
        <v>0</v>
      </c>
      <c r="J24" s="27"/>
      <c r="K24" s="17">
        <f t="shared" si="1"/>
        <v>0</v>
      </c>
      <c r="L24" s="17">
        <f t="shared" si="2"/>
        <v>0</v>
      </c>
      <c r="M24" s="18">
        <f t="shared" si="3"/>
        <v>0</v>
      </c>
    </row>
    <row r="25" spans="1:13" s="94" customFormat="1" ht="22.5" x14ac:dyDescent="0.2">
      <c r="A25" s="7">
        <v>17</v>
      </c>
      <c r="B25" s="21" t="s">
        <v>28</v>
      </c>
      <c r="C25" s="22" t="s">
        <v>29</v>
      </c>
      <c r="D25" s="22" t="s">
        <v>70</v>
      </c>
      <c r="E25" s="23" t="s">
        <v>71</v>
      </c>
      <c r="F25" s="24">
        <v>136</v>
      </c>
      <c r="G25" s="24" t="s">
        <v>22</v>
      </c>
      <c r="H25" s="20"/>
      <c r="I25" s="25">
        <f t="shared" si="4"/>
        <v>0</v>
      </c>
      <c r="J25" s="20"/>
      <c r="K25" s="25">
        <f t="shared" si="1"/>
        <v>0</v>
      </c>
      <c r="L25" s="25">
        <f t="shared" si="2"/>
        <v>0</v>
      </c>
      <c r="M25" s="18">
        <f t="shared" si="3"/>
        <v>0</v>
      </c>
    </row>
    <row r="26" spans="1:13" ht="22.5" x14ac:dyDescent="0.2">
      <c r="A26" s="7">
        <v>18</v>
      </c>
      <c r="B26" s="16" t="s">
        <v>27</v>
      </c>
      <c r="C26" s="8" t="s">
        <v>146</v>
      </c>
      <c r="D26" s="8"/>
      <c r="E26" s="14" t="s">
        <v>149</v>
      </c>
      <c r="F26" s="13">
        <v>136</v>
      </c>
      <c r="G26" s="13" t="s">
        <v>22</v>
      </c>
      <c r="H26" s="92"/>
      <c r="I26" s="17">
        <f t="shared" si="4"/>
        <v>0</v>
      </c>
      <c r="J26" s="27"/>
      <c r="K26" s="17">
        <f t="shared" si="1"/>
        <v>0</v>
      </c>
      <c r="L26" s="17">
        <f t="shared" si="2"/>
        <v>0</v>
      </c>
      <c r="M26" s="18">
        <f t="shared" si="3"/>
        <v>0</v>
      </c>
    </row>
    <row r="27" spans="1:13" s="94" customFormat="1" ht="22.5" x14ac:dyDescent="0.2">
      <c r="A27" s="7">
        <v>19</v>
      </c>
      <c r="B27" s="21" t="s">
        <v>28</v>
      </c>
      <c r="C27" s="22" t="s">
        <v>29</v>
      </c>
      <c r="D27" s="22" t="s">
        <v>72</v>
      </c>
      <c r="E27" s="23" t="s">
        <v>73</v>
      </c>
      <c r="F27" s="24">
        <v>136</v>
      </c>
      <c r="G27" s="24" t="s">
        <v>22</v>
      </c>
      <c r="H27" s="20"/>
      <c r="I27" s="25">
        <f t="shared" si="4"/>
        <v>0</v>
      </c>
      <c r="J27" s="20"/>
      <c r="K27" s="25">
        <f t="shared" si="1"/>
        <v>0</v>
      </c>
      <c r="L27" s="25">
        <f t="shared" si="2"/>
        <v>0</v>
      </c>
      <c r="M27" s="18">
        <f t="shared" si="3"/>
        <v>0</v>
      </c>
    </row>
    <row r="28" spans="1:13" s="94" customFormat="1" ht="22.5" x14ac:dyDescent="0.2">
      <c r="A28" s="7">
        <v>20</v>
      </c>
      <c r="B28" s="21" t="s">
        <v>28</v>
      </c>
      <c r="C28" s="22" t="s">
        <v>29</v>
      </c>
      <c r="D28" s="22" t="s">
        <v>166</v>
      </c>
      <c r="E28" s="23" t="s">
        <v>167</v>
      </c>
      <c r="F28" s="24">
        <v>136</v>
      </c>
      <c r="G28" s="24" t="s">
        <v>22</v>
      </c>
      <c r="H28" s="20"/>
      <c r="I28" s="25">
        <f t="shared" si="4"/>
        <v>0</v>
      </c>
      <c r="J28" s="20"/>
      <c r="K28" s="25">
        <f t="shared" ref="K28" si="7">F28*J28</f>
        <v>0</v>
      </c>
      <c r="L28" s="25">
        <f t="shared" ref="L28" si="8">H28+J28</f>
        <v>0</v>
      </c>
      <c r="M28" s="18">
        <f t="shared" si="3"/>
        <v>0</v>
      </c>
    </row>
    <row r="29" spans="1:13" x14ac:dyDescent="0.2">
      <c r="A29" s="7">
        <v>21</v>
      </c>
      <c r="B29" s="16" t="s">
        <v>27</v>
      </c>
      <c r="C29" s="8"/>
      <c r="D29" s="8"/>
      <c r="E29" s="14" t="s">
        <v>158</v>
      </c>
      <c r="F29" s="13">
        <v>4</v>
      </c>
      <c r="G29" s="13" t="s">
        <v>22</v>
      </c>
      <c r="H29" s="27"/>
      <c r="I29" s="17">
        <f t="shared" si="4"/>
        <v>0</v>
      </c>
      <c r="J29" s="27"/>
      <c r="K29" s="17">
        <f t="shared" si="1"/>
        <v>0</v>
      </c>
      <c r="L29" s="17">
        <f t="shared" si="2"/>
        <v>0</v>
      </c>
      <c r="M29" s="18">
        <f t="shared" si="3"/>
        <v>0</v>
      </c>
    </row>
    <row r="30" spans="1:13" s="94" customFormat="1" ht="22.5" x14ac:dyDescent="0.2">
      <c r="A30" s="7">
        <v>22</v>
      </c>
      <c r="B30" s="21" t="s">
        <v>28</v>
      </c>
      <c r="C30" s="22" t="s">
        <v>29</v>
      </c>
      <c r="D30" s="22" t="s">
        <v>159</v>
      </c>
      <c r="E30" s="23" t="s">
        <v>160</v>
      </c>
      <c r="F30" s="24">
        <v>4</v>
      </c>
      <c r="G30" s="24" t="s">
        <v>22</v>
      </c>
      <c r="H30" s="20"/>
      <c r="I30" s="25">
        <f t="shared" si="4"/>
        <v>0</v>
      </c>
      <c r="J30" s="20"/>
      <c r="K30" s="25">
        <f t="shared" si="1"/>
        <v>0</v>
      </c>
      <c r="L30" s="25">
        <f t="shared" si="2"/>
        <v>0</v>
      </c>
      <c r="M30" s="18">
        <f t="shared" si="3"/>
        <v>0</v>
      </c>
    </row>
    <row r="31" spans="1:13" ht="22.5" x14ac:dyDescent="0.2">
      <c r="A31" s="7">
        <v>23</v>
      </c>
      <c r="B31" s="16" t="s">
        <v>27</v>
      </c>
      <c r="C31" s="8" t="s">
        <v>146</v>
      </c>
      <c r="D31" s="8" t="s">
        <v>192</v>
      </c>
      <c r="E31" s="14" t="s">
        <v>153</v>
      </c>
      <c r="F31" s="13">
        <v>1</v>
      </c>
      <c r="G31" s="13" t="s">
        <v>22</v>
      </c>
      <c r="H31" s="92"/>
      <c r="I31" s="17">
        <f t="shared" ref="I31" si="9">F31*H31</f>
        <v>0</v>
      </c>
      <c r="J31" s="27"/>
      <c r="K31" s="17">
        <f t="shared" ref="K31:K32" si="10">F31*J31</f>
        <v>0</v>
      </c>
      <c r="L31" s="17">
        <f t="shared" ref="L31:L32" si="11">H31+J31</f>
        <v>0</v>
      </c>
      <c r="M31" s="18">
        <f t="shared" si="3"/>
        <v>0</v>
      </c>
    </row>
    <row r="32" spans="1:13" s="94" customFormat="1" ht="22.5" x14ac:dyDescent="0.2">
      <c r="A32" s="7">
        <v>24</v>
      </c>
      <c r="B32" s="21" t="s">
        <v>28</v>
      </c>
      <c r="C32" s="22" t="s">
        <v>29</v>
      </c>
      <c r="D32" s="22" t="s">
        <v>154</v>
      </c>
      <c r="E32" s="23" t="s">
        <v>155</v>
      </c>
      <c r="F32" s="24">
        <v>1</v>
      </c>
      <c r="G32" s="24" t="s">
        <v>22</v>
      </c>
      <c r="H32" s="20"/>
      <c r="I32" s="25">
        <f t="shared" si="4"/>
        <v>0</v>
      </c>
      <c r="J32" s="20"/>
      <c r="K32" s="25">
        <f t="shared" si="10"/>
        <v>0</v>
      </c>
      <c r="L32" s="25">
        <f t="shared" si="11"/>
        <v>0</v>
      </c>
      <c r="M32" s="18">
        <f t="shared" si="3"/>
        <v>0</v>
      </c>
    </row>
    <row r="33" spans="1:13" ht="22.5" x14ac:dyDescent="0.2">
      <c r="A33" s="7">
        <v>25</v>
      </c>
      <c r="B33" s="16" t="s">
        <v>27</v>
      </c>
      <c r="C33" s="8" t="s">
        <v>146</v>
      </c>
      <c r="D33" s="8" t="s">
        <v>102</v>
      </c>
      <c r="E33" s="14" t="s">
        <v>150</v>
      </c>
      <c r="F33" s="13">
        <v>16</v>
      </c>
      <c r="G33" s="13" t="s">
        <v>22</v>
      </c>
      <c r="H33" s="92"/>
      <c r="I33" s="17">
        <f>F33*H33</f>
        <v>0</v>
      </c>
      <c r="J33" s="27"/>
      <c r="K33" s="17">
        <f t="shared" si="1"/>
        <v>0</v>
      </c>
      <c r="L33" s="17">
        <f t="shared" si="2"/>
        <v>0</v>
      </c>
      <c r="M33" s="18">
        <f t="shared" si="3"/>
        <v>0</v>
      </c>
    </row>
    <row r="34" spans="1:13" ht="22.5" x14ac:dyDescent="0.2">
      <c r="A34" s="7"/>
      <c r="B34" s="16" t="s">
        <v>27</v>
      </c>
      <c r="C34" s="8" t="s">
        <v>146</v>
      </c>
      <c r="D34" s="8" t="s">
        <v>187</v>
      </c>
      <c r="E34" s="14" t="s">
        <v>186</v>
      </c>
      <c r="F34" s="13">
        <v>0</v>
      </c>
      <c r="G34" s="13" t="s">
        <v>22</v>
      </c>
      <c r="H34" s="92"/>
      <c r="I34" s="17">
        <f>F34*H34</f>
        <v>0</v>
      </c>
      <c r="J34" s="27"/>
      <c r="K34" s="17">
        <f t="shared" si="1"/>
        <v>0</v>
      </c>
      <c r="L34" s="17">
        <f t="shared" si="2"/>
        <v>0</v>
      </c>
      <c r="M34" s="18">
        <f t="shared" si="3"/>
        <v>0</v>
      </c>
    </row>
    <row r="35" spans="1:13" ht="22.5" x14ac:dyDescent="0.2">
      <c r="A35" s="7"/>
      <c r="B35" s="16" t="s">
        <v>27</v>
      </c>
      <c r="C35" s="8" t="s">
        <v>146</v>
      </c>
      <c r="D35" s="8" t="s">
        <v>189</v>
      </c>
      <c r="E35" s="14" t="s">
        <v>188</v>
      </c>
      <c r="F35" s="13">
        <v>0</v>
      </c>
      <c r="G35" s="13" t="s">
        <v>22</v>
      </c>
      <c r="H35" s="92"/>
      <c r="I35" s="17">
        <f>F35*H35</f>
        <v>0</v>
      </c>
      <c r="J35" s="27"/>
      <c r="K35" s="17">
        <f t="shared" ref="K35" si="12">F35*J35</f>
        <v>0</v>
      </c>
      <c r="L35" s="17">
        <f t="shared" ref="L35" si="13">H35+J35</f>
        <v>0</v>
      </c>
      <c r="M35" s="18">
        <f t="shared" si="3"/>
        <v>0</v>
      </c>
    </row>
    <row r="36" spans="1:13" ht="33.75" x14ac:dyDescent="0.2">
      <c r="A36" s="7">
        <v>26</v>
      </c>
      <c r="B36" s="16" t="s">
        <v>27</v>
      </c>
      <c r="C36" s="8"/>
      <c r="D36" s="8" t="s">
        <v>104</v>
      </c>
      <c r="E36" s="14" t="s">
        <v>103</v>
      </c>
      <c r="F36" s="13">
        <v>16</v>
      </c>
      <c r="G36" s="13" t="s">
        <v>22</v>
      </c>
      <c r="H36" s="27"/>
      <c r="I36" s="17">
        <f t="shared" si="4"/>
        <v>0</v>
      </c>
      <c r="J36" s="27"/>
      <c r="K36" s="17">
        <f t="shared" si="1"/>
        <v>0</v>
      </c>
      <c r="L36" s="17">
        <f t="shared" si="2"/>
        <v>0</v>
      </c>
      <c r="M36" s="18">
        <f t="shared" si="3"/>
        <v>0</v>
      </c>
    </row>
    <row r="37" spans="1:13" s="94" customFormat="1" ht="22.5" x14ac:dyDescent="0.2">
      <c r="A37" s="7">
        <v>27</v>
      </c>
      <c r="B37" s="21" t="s">
        <v>28</v>
      </c>
      <c r="C37" s="22" t="s">
        <v>29</v>
      </c>
      <c r="D37" s="22" t="s">
        <v>74</v>
      </c>
      <c r="E37" s="23" t="s">
        <v>75</v>
      </c>
      <c r="F37" s="24">
        <v>16</v>
      </c>
      <c r="G37" s="24" t="s">
        <v>22</v>
      </c>
      <c r="H37" s="20"/>
      <c r="I37" s="25">
        <f t="shared" si="4"/>
        <v>0</v>
      </c>
      <c r="J37" s="20"/>
      <c r="K37" s="25">
        <f t="shared" si="1"/>
        <v>0</v>
      </c>
      <c r="L37" s="25">
        <f t="shared" si="2"/>
        <v>0</v>
      </c>
      <c r="M37" s="18">
        <f t="shared" si="3"/>
        <v>0</v>
      </c>
    </row>
    <row r="38" spans="1:13" s="94" customFormat="1" ht="22.5" x14ac:dyDescent="0.2">
      <c r="A38" s="7">
        <v>28</v>
      </c>
      <c r="B38" s="21" t="s">
        <v>28</v>
      </c>
      <c r="C38" s="22" t="s">
        <v>29</v>
      </c>
      <c r="D38" s="22" t="s">
        <v>76</v>
      </c>
      <c r="E38" s="23" t="s">
        <v>77</v>
      </c>
      <c r="F38" s="24">
        <v>16</v>
      </c>
      <c r="G38" s="24" t="s">
        <v>22</v>
      </c>
      <c r="H38" s="20"/>
      <c r="I38" s="25">
        <f t="shared" si="4"/>
        <v>0</v>
      </c>
      <c r="J38" s="20"/>
      <c r="K38" s="25">
        <f t="shared" si="1"/>
        <v>0</v>
      </c>
      <c r="L38" s="25">
        <f t="shared" si="2"/>
        <v>0</v>
      </c>
      <c r="M38" s="18">
        <f t="shared" si="3"/>
        <v>0</v>
      </c>
    </row>
    <row r="39" spans="1:13" ht="45" x14ac:dyDescent="0.2">
      <c r="A39" s="7">
        <v>29</v>
      </c>
      <c r="B39" s="16" t="s">
        <v>27</v>
      </c>
      <c r="C39" s="8" t="s">
        <v>146</v>
      </c>
      <c r="D39" s="8" t="s">
        <v>105</v>
      </c>
      <c r="E39" s="14" t="s">
        <v>152</v>
      </c>
      <c r="F39" s="28">
        <v>1</v>
      </c>
      <c r="G39" s="13" t="s">
        <v>22</v>
      </c>
      <c r="H39" s="92"/>
      <c r="I39" s="17">
        <f>F39*H39</f>
        <v>0</v>
      </c>
      <c r="J39" s="27"/>
      <c r="K39" s="17">
        <f t="shared" si="1"/>
        <v>0</v>
      </c>
      <c r="L39" s="17">
        <f t="shared" si="2"/>
        <v>0</v>
      </c>
      <c r="M39" s="18">
        <f t="shared" si="3"/>
        <v>0</v>
      </c>
    </row>
    <row r="40" spans="1:13" s="94" customFormat="1" ht="22.5" x14ac:dyDescent="0.2">
      <c r="A40" s="7">
        <v>31</v>
      </c>
      <c r="B40" s="21" t="s">
        <v>28</v>
      </c>
      <c r="C40" s="22" t="s">
        <v>29</v>
      </c>
      <c r="D40" s="22" t="s">
        <v>78</v>
      </c>
      <c r="E40" s="23" t="s">
        <v>79</v>
      </c>
      <c r="F40" s="24">
        <v>1</v>
      </c>
      <c r="G40" s="24" t="s">
        <v>22</v>
      </c>
      <c r="H40" s="20"/>
      <c r="I40" s="25">
        <f t="shared" si="4"/>
        <v>0</v>
      </c>
      <c r="J40" s="20"/>
      <c r="K40" s="25">
        <f t="shared" si="1"/>
        <v>0</v>
      </c>
      <c r="L40" s="25">
        <f t="shared" si="2"/>
        <v>0</v>
      </c>
      <c r="M40" s="18">
        <f t="shared" si="3"/>
        <v>0</v>
      </c>
    </row>
    <row r="41" spans="1:13" ht="22.5" x14ac:dyDescent="0.2">
      <c r="A41" s="7">
        <v>32</v>
      </c>
      <c r="B41" s="16" t="s">
        <v>27</v>
      </c>
      <c r="C41" s="8" t="s">
        <v>146</v>
      </c>
      <c r="D41" s="8" t="s">
        <v>191</v>
      </c>
      <c r="E41" s="14" t="s">
        <v>190</v>
      </c>
      <c r="F41" s="13">
        <v>1</v>
      </c>
      <c r="G41" s="13" t="s">
        <v>22</v>
      </c>
      <c r="H41" s="92"/>
      <c r="I41" s="17">
        <f t="shared" si="4"/>
        <v>0</v>
      </c>
      <c r="J41" s="27"/>
      <c r="K41" s="17">
        <f t="shared" si="1"/>
        <v>0</v>
      </c>
      <c r="L41" s="17">
        <f t="shared" si="2"/>
        <v>0</v>
      </c>
      <c r="M41" s="18">
        <f t="shared" si="3"/>
        <v>0</v>
      </c>
    </row>
    <row r="42" spans="1:13" s="94" customFormat="1" ht="22.5" x14ac:dyDescent="0.2">
      <c r="A42" s="7">
        <v>33</v>
      </c>
      <c r="B42" s="21" t="s">
        <v>28</v>
      </c>
      <c r="C42" s="22" t="s">
        <v>29</v>
      </c>
      <c r="D42" s="22" t="s">
        <v>80</v>
      </c>
      <c r="E42" s="23" t="s">
        <v>81</v>
      </c>
      <c r="F42" s="24">
        <v>1</v>
      </c>
      <c r="G42" s="24" t="s">
        <v>22</v>
      </c>
      <c r="H42" s="20"/>
      <c r="I42" s="25">
        <f t="shared" si="4"/>
        <v>0</v>
      </c>
      <c r="J42" s="20"/>
      <c r="K42" s="25">
        <f t="shared" si="1"/>
        <v>0</v>
      </c>
      <c r="L42" s="25">
        <f t="shared" si="2"/>
        <v>0</v>
      </c>
      <c r="M42" s="18">
        <f t="shared" si="3"/>
        <v>0</v>
      </c>
    </row>
    <row r="43" spans="1:13" s="95" customFormat="1" ht="24" x14ac:dyDescent="0.2">
      <c r="A43" s="7">
        <v>34</v>
      </c>
      <c r="B43" s="30" t="s">
        <v>27</v>
      </c>
      <c r="C43" s="31" t="s">
        <v>121</v>
      </c>
      <c r="D43" s="31" t="s">
        <v>122</v>
      </c>
      <c r="E43" s="32" t="s">
        <v>123</v>
      </c>
      <c r="F43" s="33"/>
      <c r="G43" s="34" t="s">
        <v>22</v>
      </c>
      <c r="H43" s="35"/>
      <c r="I43" s="36">
        <f t="shared" si="4"/>
        <v>0</v>
      </c>
      <c r="J43" s="35"/>
      <c r="K43" s="36">
        <f t="shared" si="1"/>
        <v>0</v>
      </c>
      <c r="L43" s="81">
        <f t="shared" si="2"/>
        <v>0</v>
      </c>
      <c r="M43" s="18">
        <f t="shared" si="3"/>
        <v>0</v>
      </c>
    </row>
    <row r="44" spans="1:13" ht="22.5" x14ac:dyDescent="0.2">
      <c r="A44" s="7">
        <v>35</v>
      </c>
      <c r="B44" s="16" t="s">
        <v>27</v>
      </c>
      <c r="C44" s="8"/>
      <c r="D44" s="8" t="s">
        <v>53</v>
      </c>
      <c r="E44" s="14" t="s">
        <v>124</v>
      </c>
      <c r="F44" s="13"/>
      <c r="G44" s="13" t="s">
        <v>22</v>
      </c>
      <c r="H44" s="27"/>
      <c r="I44" s="17">
        <f t="shared" si="4"/>
        <v>0</v>
      </c>
      <c r="J44" s="27"/>
      <c r="K44" s="17">
        <f t="shared" si="1"/>
        <v>0</v>
      </c>
      <c r="L44" s="17">
        <f t="shared" si="2"/>
        <v>0</v>
      </c>
      <c r="M44" s="18">
        <f t="shared" si="3"/>
        <v>0</v>
      </c>
    </row>
    <row r="45" spans="1:13" s="95" customFormat="1" ht="24" x14ac:dyDescent="0.2">
      <c r="A45" s="7">
        <v>36</v>
      </c>
      <c r="B45" s="30" t="s">
        <v>28</v>
      </c>
      <c r="C45" s="31" t="s">
        <v>29</v>
      </c>
      <c r="D45" s="31" t="s">
        <v>125</v>
      </c>
      <c r="E45" s="32" t="s">
        <v>126</v>
      </c>
      <c r="F45" s="33"/>
      <c r="G45" s="34" t="s">
        <v>22</v>
      </c>
      <c r="H45" s="35"/>
      <c r="I45" s="36">
        <f t="shared" si="4"/>
        <v>0</v>
      </c>
      <c r="J45" s="35"/>
      <c r="K45" s="36">
        <f t="shared" si="1"/>
        <v>0</v>
      </c>
      <c r="L45" s="81">
        <f t="shared" si="2"/>
        <v>0</v>
      </c>
      <c r="M45" s="18">
        <f t="shared" si="3"/>
        <v>0</v>
      </c>
    </row>
    <row r="46" spans="1:13" ht="22.5" x14ac:dyDescent="0.2">
      <c r="A46" s="7">
        <v>37</v>
      </c>
      <c r="B46" s="16" t="s">
        <v>27</v>
      </c>
      <c r="C46" s="8" t="s">
        <v>146</v>
      </c>
      <c r="D46" s="8" t="s">
        <v>194</v>
      </c>
      <c r="E46" s="14" t="s">
        <v>193</v>
      </c>
      <c r="F46" s="13">
        <v>0</v>
      </c>
      <c r="G46" s="13" t="s">
        <v>22</v>
      </c>
      <c r="H46" s="92"/>
      <c r="I46" s="17">
        <f t="shared" si="4"/>
        <v>0</v>
      </c>
      <c r="J46" s="27"/>
      <c r="K46" s="17">
        <f t="shared" si="1"/>
        <v>0</v>
      </c>
      <c r="L46" s="17">
        <f t="shared" si="2"/>
        <v>0</v>
      </c>
      <c r="M46" s="18">
        <f t="shared" si="3"/>
        <v>0</v>
      </c>
    </row>
    <row r="47" spans="1:13" s="94" customFormat="1" ht="22.5" x14ac:dyDescent="0.2">
      <c r="A47" s="7">
        <v>38</v>
      </c>
      <c r="B47" s="21" t="s">
        <v>28</v>
      </c>
      <c r="C47" s="22" t="s">
        <v>29</v>
      </c>
      <c r="D47" s="22" t="s">
        <v>156</v>
      </c>
      <c r="E47" s="23" t="s">
        <v>157</v>
      </c>
      <c r="F47" s="24">
        <v>0</v>
      </c>
      <c r="G47" s="24" t="s">
        <v>22</v>
      </c>
      <c r="H47" s="20"/>
      <c r="I47" s="25">
        <f t="shared" si="4"/>
        <v>0</v>
      </c>
      <c r="J47" s="20"/>
      <c r="K47" s="25">
        <f t="shared" si="1"/>
        <v>0</v>
      </c>
      <c r="L47" s="25">
        <f t="shared" si="2"/>
        <v>0</v>
      </c>
      <c r="M47" s="18">
        <f t="shared" si="3"/>
        <v>0</v>
      </c>
    </row>
    <row r="48" spans="1:13" s="94" customFormat="1" ht="22.5" x14ac:dyDescent="0.2">
      <c r="A48" s="7">
        <v>45</v>
      </c>
      <c r="B48" s="21" t="s">
        <v>28</v>
      </c>
      <c r="C48" s="22" t="s">
        <v>29</v>
      </c>
      <c r="D48" s="22" t="s">
        <v>165</v>
      </c>
      <c r="E48" s="23" t="s">
        <v>164</v>
      </c>
      <c r="F48" s="24">
        <v>1</v>
      </c>
      <c r="G48" s="24" t="s">
        <v>22</v>
      </c>
      <c r="H48" s="20"/>
      <c r="I48" s="25">
        <f t="shared" si="4"/>
        <v>0</v>
      </c>
      <c r="J48" s="20"/>
      <c r="K48" s="25">
        <f t="shared" ref="K48" si="14">F48*J48</f>
        <v>0</v>
      </c>
      <c r="L48" s="25">
        <f t="shared" ref="L48" si="15">H48+J48</f>
        <v>0</v>
      </c>
      <c r="M48" s="18">
        <f t="shared" si="3"/>
        <v>0</v>
      </c>
    </row>
    <row r="49" spans="1:13" s="94" customFormat="1" ht="22.5" x14ac:dyDescent="0.2">
      <c r="A49" s="7">
        <v>46</v>
      </c>
      <c r="B49" s="21" t="s">
        <v>28</v>
      </c>
      <c r="C49" s="22" t="s">
        <v>29</v>
      </c>
      <c r="D49" s="22" t="s">
        <v>82</v>
      </c>
      <c r="E49" s="23" t="s">
        <v>83</v>
      </c>
      <c r="F49" s="24">
        <v>1</v>
      </c>
      <c r="G49" s="24" t="s">
        <v>22</v>
      </c>
      <c r="H49" s="20"/>
      <c r="I49" s="25">
        <f t="shared" si="4"/>
        <v>0</v>
      </c>
      <c r="J49" s="20"/>
      <c r="K49" s="25">
        <f t="shared" si="1"/>
        <v>0</v>
      </c>
      <c r="L49" s="25">
        <f t="shared" si="2"/>
        <v>0</v>
      </c>
      <c r="M49" s="18">
        <f t="shared" si="3"/>
        <v>0</v>
      </c>
    </row>
    <row r="50" spans="1:13" s="94" customFormat="1" ht="22.5" x14ac:dyDescent="0.2">
      <c r="A50" s="7">
        <v>47</v>
      </c>
      <c r="B50" s="21" t="s">
        <v>28</v>
      </c>
      <c r="C50" s="22" t="s">
        <v>29</v>
      </c>
      <c r="D50" s="22" t="s">
        <v>84</v>
      </c>
      <c r="E50" s="23" t="s">
        <v>85</v>
      </c>
      <c r="F50" s="24">
        <v>22</v>
      </c>
      <c r="G50" s="24" t="s">
        <v>22</v>
      </c>
      <c r="H50" s="20"/>
      <c r="I50" s="25">
        <f t="shared" si="4"/>
        <v>0</v>
      </c>
      <c r="J50" s="20"/>
      <c r="K50" s="25">
        <f t="shared" si="1"/>
        <v>0</v>
      </c>
      <c r="L50" s="25">
        <f t="shared" si="2"/>
        <v>0</v>
      </c>
      <c r="M50" s="18">
        <f t="shared" si="3"/>
        <v>0</v>
      </c>
    </row>
    <row r="51" spans="1:13" ht="22.5" x14ac:dyDescent="0.2">
      <c r="A51" s="7">
        <v>48</v>
      </c>
      <c r="B51" s="16"/>
      <c r="C51" s="8"/>
      <c r="D51" s="8"/>
      <c r="E51" s="19" t="s">
        <v>161</v>
      </c>
      <c r="F51" s="13"/>
      <c r="G51" s="13" t="s">
        <v>22</v>
      </c>
      <c r="H51" s="27"/>
      <c r="I51" s="17">
        <f t="shared" ref="I51:I58" si="16">F51*H51</f>
        <v>0</v>
      </c>
      <c r="J51" s="27"/>
      <c r="K51" s="17">
        <f t="shared" ref="K51:K54" si="17">F51*J51</f>
        <v>0</v>
      </c>
      <c r="L51" s="17">
        <f t="shared" ref="L51:L54" si="18">H51+J51</f>
        <v>0</v>
      </c>
      <c r="M51" s="18">
        <f t="shared" si="3"/>
        <v>0</v>
      </c>
    </row>
    <row r="52" spans="1:13" s="94" customFormat="1" ht="22.5" x14ac:dyDescent="0.2">
      <c r="A52" s="7">
        <v>49</v>
      </c>
      <c r="B52" s="21" t="s">
        <v>28</v>
      </c>
      <c r="C52" s="22" t="s">
        <v>29</v>
      </c>
      <c r="D52" s="22" t="s">
        <v>70</v>
      </c>
      <c r="E52" s="23" t="s">
        <v>71</v>
      </c>
      <c r="F52" s="24">
        <v>106</v>
      </c>
      <c r="G52" s="24" t="s">
        <v>22</v>
      </c>
      <c r="H52" s="20"/>
      <c r="I52" s="25">
        <f t="shared" si="16"/>
        <v>0</v>
      </c>
      <c r="J52" s="20"/>
      <c r="K52" s="25">
        <f t="shared" si="17"/>
        <v>0</v>
      </c>
      <c r="L52" s="25">
        <f t="shared" si="18"/>
        <v>0</v>
      </c>
      <c r="M52" s="18">
        <f t="shared" si="3"/>
        <v>0</v>
      </c>
    </row>
    <row r="53" spans="1:13" s="94" customFormat="1" ht="22.5" x14ac:dyDescent="0.2">
      <c r="A53" s="7">
        <v>50</v>
      </c>
      <c r="B53" s="21" t="s">
        <v>28</v>
      </c>
      <c r="C53" s="22" t="s">
        <v>29</v>
      </c>
      <c r="D53" s="22" t="s">
        <v>72</v>
      </c>
      <c r="E53" s="23" t="s">
        <v>73</v>
      </c>
      <c r="F53" s="24">
        <v>106</v>
      </c>
      <c r="G53" s="24" t="s">
        <v>22</v>
      </c>
      <c r="H53" s="20"/>
      <c r="I53" s="25">
        <f t="shared" si="16"/>
        <v>0</v>
      </c>
      <c r="J53" s="20"/>
      <c r="K53" s="25">
        <f t="shared" si="17"/>
        <v>0</v>
      </c>
      <c r="L53" s="25">
        <f t="shared" si="18"/>
        <v>0</v>
      </c>
      <c r="M53" s="18">
        <f t="shared" si="3"/>
        <v>0</v>
      </c>
    </row>
    <row r="54" spans="1:13" s="94" customFormat="1" ht="22.5" x14ac:dyDescent="0.2">
      <c r="A54" s="7">
        <v>51</v>
      </c>
      <c r="B54" s="21" t="s">
        <v>28</v>
      </c>
      <c r="C54" s="22" t="s">
        <v>29</v>
      </c>
      <c r="D54" s="22" t="s">
        <v>74</v>
      </c>
      <c r="E54" s="23" t="s">
        <v>75</v>
      </c>
      <c r="F54" s="24">
        <v>8</v>
      </c>
      <c r="G54" s="24" t="s">
        <v>22</v>
      </c>
      <c r="H54" s="20"/>
      <c r="I54" s="25">
        <f t="shared" si="16"/>
        <v>0</v>
      </c>
      <c r="J54" s="20"/>
      <c r="K54" s="25">
        <f t="shared" si="17"/>
        <v>0</v>
      </c>
      <c r="L54" s="25">
        <f t="shared" si="18"/>
        <v>0</v>
      </c>
      <c r="M54" s="18">
        <f t="shared" si="3"/>
        <v>0</v>
      </c>
    </row>
    <row r="55" spans="1:13" s="94" customFormat="1" ht="22.5" x14ac:dyDescent="0.2">
      <c r="A55" s="7">
        <v>52</v>
      </c>
      <c r="B55" s="21" t="s">
        <v>28</v>
      </c>
      <c r="C55" s="22" t="s">
        <v>29</v>
      </c>
      <c r="D55" s="22" t="s">
        <v>162</v>
      </c>
      <c r="E55" s="23" t="s">
        <v>163</v>
      </c>
      <c r="F55" s="24">
        <v>2</v>
      </c>
      <c r="G55" s="24" t="s">
        <v>22</v>
      </c>
      <c r="H55" s="20"/>
      <c r="I55" s="25">
        <f t="shared" si="16"/>
        <v>0</v>
      </c>
      <c r="J55" s="20"/>
      <c r="K55" s="25">
        <f t="shared" ref="K55:K58" si="19">F55*J55</f>
        <v>0</v>
      </c>
      <c r="L55" s="25">
        <f t="shared" ref="L55:L58" si="20">H55+J55</f>
        <v>0</v>
      </c>
      <c r="M55" s="18">
        <f t="shared" si="3"/>
        <v>0</v>
      </c>
    </row>
    <row r="56" spans="1:13" s="94" customFormat="1" ht="22.5" x14ac:dyDescent="0.2">
      <c r="A56" s="7">
        <v>53</v>
      </c>
      <c r="B56" s="21" t="s">
        <v>28</v>
      </c>
      <c r="C56" s="22" t="s">
        <v>29</v>
      </c>
      <c r="D56" s="22" t="s">
        <v>108</v>
      </c>
      <c r="E56" s="23" t="s">
        <v>109</v>
      </c>
      <c r="F56" s="24">
        <v>80</v>
      </c>
      <c r="G56" s="24" t="s">
        <v>23</v>
      </c>
      <c r="H56" s="20"/>
      <c r="I56" s="25">
        <f t="shared" si="16"/>
        <v>0</v>
      </c>
      <c r="J56" s="20"/>
      <c r="K56" s="25">
        <f t="shared" si="19"/>
        <v>0</v>
      </c>
      <c r="L56" s="25">
        <f t="shared" si="20"/>
        <v>0</v>
      </c>
      <c r="M56" s="18">
        <f t="shared" si="3"/>
        <v>0</v>
      </c>
    </row>
    <row r="57" spans="1:13" ht="22.5" x14ac:dyDescent="0.2">
      <c r="A57" s="7"/>
      <c r="B57" s="21" t="s">
        <v>28</v>
      </c>
      <c r="C57" s="22" t="s">
        <v>29</v>
      </c>
      <c r="D57" s="22" t="s">
        <v>184</v>
      </c>
      <c r="E57" s="23" t="s">
        <v>185</v>
      </c>
      <c r="F57" s="24">
        <v>2</v>
      </c>
      <c r="G57" s="24" t="s">
        <v>22</v>
      </c>
      <c r="H57" s="20"/>
      <c r="I57" s="25">
        <f t="shared" si="16"/>
        <v>0</v>
      </c>
      <c r="J57" s="20"/>
      <c r="K57" s="25">
        <f t="shared" si="19"/>
        <v>0</v>
      </c>
      <c r="L57" s="25">
        <f t="shared" si="20"/>
        <v>0</v>
      </c>
      <c r="M57" s="18">
        <f t="shared" si="3"/>
        <v>0</v>
      </c>
    </row>
    <row r="58" spans="1:13" s="94" customFormat="1" ht="22.5" x14ac:dyDescent="0.2">
      <c r="A58" s="7">
        <v>54</v>
      </c>
      <c r="B58" s="21" t="s">
        <v>28</v>
      </c>
      <c r="C58" s="22" t="s">
        <v>29</v>
      </c>
      <c r="D58" s="22" t="s">
        <v>165</v>
      </c>
      <c r="E58" s="23" t="s">
        <v>164</v>
      </c>
      <c r="F58" s="24">
        <v>1</v>
      </c>
      <c r="G58" s="24" t="s">
        <v>22</v>
      </c>
      <c r="H58" s="20"/>
      <c r="I58" s="25">
        <f t="shared" si="16"/>
        <v>0</v>
      </c>
      <c r="J58" s="20"/>
      <c r="K58" s="25">
        <f t="shared" si="19"/>
        <v>0</v>
      </c>
      <c r="L58" s="25">
        <f t="shared" si="20"/>
        <v>0</v>
      </c>
      <c r="M58" s="18">
        <f t="shared" si="3"/>
        <v>0</v>
      </c>
    </row>
    <row r="59" spans="1:13" x14ac:dyDescent="0.2">
      <c r="A59" s="7">
        <v>55</v>
      </c>
      <c r="B59" s="16"/>
      <c r="C59" s="8"/>
      <c r="D59" s="8"/>
      <c r="E59" s="19" t="s">
        <v>127</v>
      </c>
      <c r="F59" s="13"/>
      <c r="G59" s="13" t="s">
        <v>22</v>
      </c>
      <c r="H59" s="27"/>
      <c r="I59" s="17">
        <f t="shared" si="4"/>
        <v>0</v>
      </c>
      <c r="J59" s="27"/>
      <c r="K59" s="17">
        <f t="shared" si="1"/>
        <v>0</v>
      </c>
      <c r="L59" s="17">
        <f t="shared" si="2"/>
        <v>0</v>
      </c>
      <c r="M59" s="18">
        <f t="shared" si="3"/>
        <v>0</v>
      </c>
    </row>
    <row r="60" spans="1:13" ht="22.5" x14ac:dyDescent="0.2">
      <c r="A60" s="7">
        <v>56</v>
      </c>
      <c r="B60" s="16" t="s">
        <v>27</v>
      </c>
      <c r="C60" s="8" t="s">
        <v>146</v>
      </c>
      <c r="D60" s="8" t="s">
        <v>101</v>
      </c>
      <c r="E60" s="14" t="s">
        <v>151</v>
      </c>
      <c r="F60" s="13">
        <v>4</v>
      </c>
      <c r="G60" s="13" t="s">
        <v>22</v>
      </c>
      <c r="H60" s="92"/>
      <c r="I60" s="17">
        <f>F60*H60</f>
        <v>0</v>
      </c>
      <c r="J60" s="27"/>
      <c r="K60" s="17">
        <f t="shared" ref="K60:K61" si="21">F60*J60</f>
        <v>0</v>
      </c>
      <c r="L60" s="17">
        <f t="shared" ref="L60:L61" si="22">H60+J60</f>
        <v>0</v>
      </c>
      <c r="M60" s="18">
        <f t="shared" si="3"/>
        <v>0</v>
      </c>
    </row>
    <row r="61" spans="1:13" ht="22.5" x14ac:dyDescent="0.2">
      <c r="A61" s="7">
        <v>57</v>
      </c>
      <c r="B61" s="16" t="s">
        <v>27</v>
      </c>
      <c r="C61" s="8" t="s">
        <v>146</v>
      </c>
      <c r="D61" s="8" t="s">
        <v>148</v>
      </c>
      <c r="E61" s="14" t="s">
        <v>147</v>
      </c>
      <c r="F61" s="13">
        <v>1</v>
      </c>
      <c r="G61" s="13" t="s">
        <v>22</v>
      </c>
      <c r="H61" s="92"/>
      <c r="I61" s="17">
        <f>F61*H61</f>
        <v>0</v>
      </c>
      <c r="J61" s="27"/>
      <c r="K61" s="17">
        <f t="shared" si="21"/>
        <v>0</v>
      </c>
      <c r="L61" s="17">
        <f t="shared" si="22"/>
        <v>0</v>
      </c>
      <c r="M61" s="18">
        <f t="shared" si="3"/>
        <v>0</v>
      </c>
    </row>
    <row r="62" spans="1:13" ht="22.5" x14ac:dyDescent="0.2">
      <c r="A62" s="7">
        <v>58</v>
      </c>
      <c r="B62" s="16" t="s">
        <v>27</v>
      </c>
      <c r="C62" s="8" t="s">
        <v>146</v>
      </c>
      <c r="D62" s="8"/>
      <c r="E62" s="14" t="s">
        <v>128</v>
      </c>
      <c r="F62" s="13">
        <v>1</v>
      </c>
      <c r="G62" s="13" t="s">
        <v>129</v>
      </c>
      <c r="H62" s="92"/>
      <c r="I62" s="17">
        <f t="shared" si="4"/>
        <v>0</v>
      </c>
      <c r="J62" s="27"/>
      <c r="K62" s="17">
        <f t="shared" si="1"/>
        <v>0</v>
      </c>
      <c r="L62" s="17">
        <f t="shared" si="2"/>
        <v>0</v>
      </c>
      <c r="M62" s="18">
        <f t="shared" si="3"/>
        <v>0</v>
      </c>
    </row>
    <row r="63" spans="1:13" x14ac:dyDescent="0.2">
      <c r="A63" s="7">
        <v>59</v>
      </c>
      <c r="B63" s="16"/>
      <c r="C63" s="8"/>
      <c r="D63" s="8"/>
      <c r="E63" s="19" t="s">
        <v>130</v>
      </c>
      <c r="F63" s="13"/>
      <c r="G63" s="13" t="s">
        <v>22</v>
      </c>
      <c r="H63" s="27"/>
      <c r="I63" s="17">
        <f t="shared" si="4"/>
        <v>0</v>
      </c>
      <c r="J63" s="27"/>
      <c r="K63" s="17">
        <f t="shared" si="1"/>
        <v>0</v>
      </c>
      <c r="L63" s="17">
        <f t="shared" si="2"/>
        <v>0</v>
      </c>
      <c r="M63" s="18">
        <f t="shared" si="3"/>
        <v>0</v>
      </c>
    </row>
    <row r="64" spans="1:13" ht="33.75" x14ac:dyDescent="0.2">
      <c r="A64" s="7">
        <v>60</v>
      </c>
      <c r="B64" s="16" t="s">
        <v>27</v>
      </c>
      <c r="C64" s="8"/>
      <c r="D64" s="8" t="s">
        <v>131</v>
      </c>
      <c r="E64" s="14" t="s">
        <v>168</v>
      </c>
      <c r="F64" s="13">
        <v>1420</v>
      </c>
      <c r="G64" s="13" t="s">
        <v>23</v>
      </c>
      <c r="H64" s="27"/>
      <c r="I64" s="17">
        <f t="shared" si="4"/>
        <v>0</v>
      </c>
      <c r="J64" s="27"/>
      <c r="K64" s="17">
        <f t="shared" si="1"/>
        <v>0</v>
      </c>
      <c r="L64" s="17">
        <f t="shared" si="2"/>
        <v>0</v>
      </c>
      <c r="M64" s="18">
        <f t="shared" si="3"/>
        <v>0</v>
      </c>
    </row>
    <row r="65" spans="1:13" s="94" customFormat="1" ht="22.5" x14ac:dyDescent="0.2">
      <c r="A65" s="7">
        <v>61</v>
      </c>
      <c r="B65" s="21" t="s">
        <v>28</v>
      </c>
      <c r="C65" s="22" t="s">
        <v>29</v>
      </c>
      <c r="D65" s="22" t="s">
        <v>86</v>
      </c>
      <c r="E65" s="23" t="s">
        <v>87</v>
      </c>
      <c r="F65" s="24">
        <v>1420</v>
      </c>
      <c r="G65" s="24" t="s">
        <v>23</v>
      </c>
      <c r="H65" s="20"/>
      <c r="I65" s="25">
        <f t="shared" si="4"/>
        <v>0</v>
      </c>
      <c r="J65" s="20"/>
      <c r="K65" s="25">
        <f t="shared" si="1"/>
        <v>0</v>
      </c>
      <c r="L65" s="25">
        <f t="shared" si="2"/>
        <v>0</v>
      </c>
      <c r="M65" s="18">
        <f t="shared" si="3"/>
        <v>0</v>
      </c>
    </row>
    <row r="66" spans="1:13" s="95" customFormat="1" ht="36" x14ac:dyDescent="0.2">
      <c r="A66" s="7">
        <v>62</v>
      </c>
      <c r="B66" s="30" t="s">
        <v>27</v>
      </c>
      <c r="C66" s="31" t="s">
        <v>88</v>
      </c>
      <c r="D66" s="31" t="s">
        <v>89</v>
      </c>
      <c r="E66" s="32" t="s">
        <v>90</v>
      </c>
      <c r="F66" s="33">
        <v>50</v>
      </c>
      <c r="G66" s="34" t="s">
        <v>23</v>
      </c>
      <c r="H66" s="35"/>
      <c r="I66" s="36">
        <f t="shared" si="4"/>
        <v>0</v>
      </c>
      <c r="J66" s="35"/>
      <c r="K66" s="36">
        <f t="shared" si="1"/>
        <v>0</v>
      </c>
      <c r="L66" s="17">
        <f t="shared" si="2"/>
        <v>0</v>
      </c>
      <c r="M66" s="18">
        <f t="shared" si="3"/>
        <v>0</v>
      </c>
    </row>
    <row r="67" spans="1:13" s="94" customFormat="1" ht="22.5" x14ac:dyDescent="0.2">
      <c r="A67" s="7">
        <v>63</v>
      </c>
      <c r="B67" s="21" t="s">
        <v>28</v>
      </c>
      <c r="C67" s="22" t="s">
        <v>29</v>
      </c>
      <c r="D67" s="22" t="s">
        <v>91</v>
      </c>
      <c r="E67" s="23" t="s">
        <v>92</v>
      </c>
      <c r="F67" s="24">
        <v>50</v>
      </c>
      <c r="G67" s="24" t="s">
        <v>23</v>
      </c>
      <c r="H67" s="20"/>
      <c r="I67" s="25">
        <f t="shared" si="4"/>
        <v>0</v>
      </c>
      <c r="J67" s="20"/>
      <c r="K67" s="25">
        <f t="shared" si="1"/>
        <v>0</v>
      </c>
      <c r="L67" s="25">
        <f>H67+J67</f>
        <v>0</v>
      </c>
      <c r="M67" s="18">
        <f t="shared" si="3"/>
        <v>0</v>
      </c>
    </row>
    <row r="68" spans="1:13" s="95" customFormat="1" ht="48" x14ac:dyDescent="0.2">
      <c r="A68" s="7">
        <v>64</v>
      </c>
      <c r="B68" s="30" t="s">
        <v>27</v>
      </c>
      <c r="C68" s="31" t="s">
        <v>88</v>
      </c>
      <c r="D68" s="31" t="s">
        <v>132</v>
      </c>
      <c r="E68" s="32" t="s">
        <v>133</v>
      </c>
      <c r="F68" s="33">
        <v>40</v>
      </c>
      <c r="G68" s="34" t="s">
        <v>23</v>
      </c>
      <c r="H68" s="35"/>
      <c r="I68" s="36">
        <f t="shared" si="4"/>
        <v>0</v>
      </c>
      <c r="J68" s="35"/>
      <c r="K68" s="36">
        <f t="shared" si="1"/>
        <v>0</v>
      </c>
      <c r="L68" s="17">
        <f t="shared" si="2"/>
        <v>0</v>
      </c>
      <c r="M68" s="18">
        <f t="shared" si="3"/>
        <v>0</v>
      </c>
    </row>
    <row r="69" spans="1:13" s="95" customFormat="1" ht="48" x14ac:dyDescent="0.2">
      <c r="A69" s="7">
        <v>65</v>
      </c>
      <c r="B69" s="30" t="s">
        <v>27</v>
      </c>
      <c r="C69" s="31" t="s">
        <v>88</v>
      </c>
      <c r="D69" s="31" t="s">
        <v>134</v>
      </c>
      <c r="E69" s="32" t="s">
        <v>135</v>
      </c>
      <c r="F69" s="33"/>
      <c r="G69" s="34" t="s">
        <v>23</v>
      </c>
      <c r="H69" s="35"/>
      <c r="I69" s="36">
        <f t="shared" si="4"/>
        <v>0</v>
      </c>
      <c r="J69" s="35"/>
      <c r="K69" s="36">
        <f t="shared" si="1"/>
        <v>0</v>
      </c>
      <c r="L69" s="17">
        <f t="shared" si="2"/>
        <v>0</v>
      </c>
      <c r="M69" s="18">
        <f t="shared" si="3"/>
        <v>0</v>
      </c>
    </row>
    <row r="70" spans="1:13" s="94" customFormat="1" ht="22.5" x14ac:dyDescent="0.2">
      <c r="A70" s="7">
        <v>66</v>
      </c>
      <c r="B70" s="21" t="s">
        <v>28</v>
      </c>
      <c r="C70" s="22" t="s">
        <v>29</v>
      </c>
      <c r="D70" s="22" t="s">
        <v>93</v>
      </c>
      <c r="E70" s="23" t="s">
        <v>94</v>
      </c>
      <c r="F70" s="24">
        <v>40</v>
      </c>
      <c r="G70" s="24" t="s">
        <v>23</v>
      </c>
      <c r="H70" s="20"/>
      <c r="I70" s="25">
        <f t="shared" si="4"/>
        <v>0</v>
      </c>
      <c r="J70" s="20"/>
      <c r="K70" s="25">
        <f t="shared" si="1"/>
        <v>0</v>
      </c>
      <c r="L70" s="25">
        <f>H70+J70</f>
        <v>0</v>
      </c>
      <c r="M70" s="18">
        <f t="shared" ref="M70:M90" si="23">I70+K70</f>
        <v>0</v>
      </c>
    </row>
    <row r="71" spans="1:13" ht="78.75" x14ac:dyDescent="0.2">
      <c r="A71" s="7">
        <v>67</v>
      </c>
      <c r="B71" s="16" t="s">
        <v>27</v>
      </c>
      <c r="C71" s="8" t="s">
        <v>95</v>
      </c>
      <c r="D71" s="8" t="s">
        <v>136</v>
      </c>
      <c r="E71" s="14" t="s">
        <v>137</v>
      </c>
      <c r="F71" s="13">
        <v>5</v>
      </c>
      <c r="G71" s="13" t="s">
        <v>22</v>
      </c>
      <c r="H71" s="27"/>
      <c r="I71" s="17">
        <f t="shared" ref="I71:I72" si="24">F71*H71</f>
        <v>0</v>
      </c>
      <c r="J71" s="27"/>
      <c r="K71" s="17">
        <f t="shared" ref="K71:K85" si="25">F71*J71</f>
        <v>0</v>
      </c>
      <c r="L71" s="17">
        <f t="shared" ref="L71:L72" si="26">H71+J71</f>
        <v>0</v>
      </c>
      <c r="M71" s="18">
        <f t="shared" si="23"/>
        <v>0</v>
      </c>
    </row>
    <row r="72" spans="1:13" s="94" customFormat="1" ht="22.5" x14ac:dyDescent="0.2">
      <c r="A72" s="7">
        <v>68</v>
      </c>
      <c r="B72" s="21" t="s">
        <v>28</v>
      </c>
      <c r="C72" s="22" t="s">
        <v>29</v>
      </c>
      <c r="D72" s="22" t="s">
        <v>138</v>
      </c>
      <c r="E72" s="23" t="s">
        <v>139</v>
      </c>
      <c r="F72" s="24">
        <v>5</v>
      </c>
      <c r="G72" s="24" t="s">
        <v>22</v>
      </c>
      <c r="H72" s="20"/>
      <c r="I72" s="25">
        <f t="shared" si="24"/>
        <v>0</v>
      </c>
      <c r="J72" s="20"/>
      <c r="K72" s="25">
        <f t="shared" si="25"/>
        <v>0</v>
      </c>
      <c r="L72" s="25">
        <f t="shared" si="26"/>
        <v>0</v>
      </c>
      <c r="M72" s="18">
        <f t="shared" si="23"/>
        <v>0</v>
      </c>
    </row>
    <row r="73" spans="1:13" s="95" customFormat="1" ht="36" x14ac:dyDescent="0.2">
      <c r="A73" s="7">
        <v>69</v>
      </c>
      <c r="B73" s="30" t="s">
        <v>27</v>
      </c>
      <c r="C73" s="31" t="s">
        <v>17</v>
      </c>
      <c r="D73" s="31" t="s">
        <v>30</v>
      </c>
      <c r="E73" s="32" t="s">
        <v>140</v>
      </c>
      <c r="F73" s="33">
        <v>190</v>
      </c>
      <c r="G73" s="34" t="s">
        <v>22</v>
      </c>
      <c r="H73" s="35"/>
      <c r="I73" s="36">
        <f t="shared" si="4"/>
        <v>0</v>
      </c>
      <c r="J73" s="35"/>
      <c r="K73" s="36">
        <f t="shared" si="25"/>
        <v>0</v>
      </c>
      <c r="L73" s="17">
        <f t="shared" ref="L73:L90" si="27">H73+J73</f>
        <v>0</v>
      </c>
      <c r="M73" s="18">
        <f t="shared" si="23"/>
        <v>0</v>
      </c>
    </row>
    <row r="74" spans="1:13" s="94" customFormat="1" ht="22.5" x14ac:dyDescent="0.2">
      <c r="A74" s="7">
        <v>70</v>
      </c>
      <c r="B74" s="21" t="s">
        <v>28</v>
      </c>
      <c r="C74" s="22" t="s">
        <v>29</v>
      </c>
      <c r="D74" s="22" t="s">
        <v>31</v>
      </c>
      <c r="E74" s="23" t="s">
        <v>32</v>
      </c>
      <c r="F74" s="24">
        <v>190</v>
      </c>
      <c r="G74" s="24" t="s">
        <v>22</v>
      </c>
      <c r="H74" s="20"/>
      <c r="I74" s="25">
        <f t="shared" si="4"/>
        <v>0</v>
      </c>
      <c r="J74" s="20"/>
      <c r="K74" s="25">
        <f t="shared" si="25"/>
        <v>0</v>
      </c>
      <c r="L74" s="25">
        <f>H74+J74</f>
        <v>0</v>
      </c>
      <c r="M74" s="18">
        <f t="shared" si="23"/>
        <v>0</v>
      </c>
    </row>
    <row r="75" spans="1:13" ht="22.5" x14ac:dyDescent="0.2">
      <c r="A75" s="7">
        <v>71</v>
      </c>
      <c r="B75" s="16" t="s">
        <v>27</v>
      </c>
      <c r="C75" s="8" t="s">
        <v>95</v>
      </c>
      <c r="D75" s="8"/>
      <c r="E75" s="14" t="s">
        <v>96</v>
      </c>
      <c r="F75" s="13">
        <v>500</v>
      </c>
      <c r="G75" s="13" t="s">
        <v>22</v>
      </c>
      <c r="H75" s="27"/>
      <c r="I75" s="17">
        <f t="shared" si="4"/>
        <v>0</v>
      </c>
      <c r="J75" s="27"/>
      <c r="K75" s="17">
        <f t="shared" si="25"/>
        <v>0</v>
      </c>
      <c r="L75" s="17">
        <f t="shared" si="27"/>
        <v>0</v>
      </c>
      <c r="M75" s="18">
        <f t="shared" si="23"/>
        <v>0</v>
      </c>
    </row>
    <row r="76" spans="1:13" s="94" customFormat="1" ht="22.5" x14ac:dyDescent="0.2">
      <c r="A76" s="7">
        <v>72</v>
      </c>
      <c r="B76" s="21" t="s">
        <v>28</v>
      </c>
      <c r="C76" s="22" t="s">
        <v>29</v>
      </c>
      <c r="D76" s="22" t="s">
        <v>97</v>
      </c>
      <c r="E76" s="23" t="s">
        <v>98</v>
      </c>
      <c r="F76" s="24">
        <v>500</v>
      </c>
      <c r="G76" s="24" t="s">
        <v>22</v>
      </c>
      <c r="H76" s="20"/>
      <c r="I76" s="25">
        <f t="shared" si="4"/>
        <v>0</v>
      </c>
      <c r="J76" s="20"/>
      <c r="K76" s="25">
        <f t="shared" si="25"/>
        <v>0</v>
      </c>
      <c r="L76" s="25">
        <f>H76+J76</f>
        <v>0</v>
      </c>
      <c r="M76" s="18">
        <f t="shared" si="23"/>
        <v>0</v>
      </c>
    </row>
    <row r="77" spans="1:13" x14ac:dyDescent="0.2">
      <c r="A77" s="7">
        <v>73</v>
      </c>
      <c r="B77" s="16" t="s">
        <v>27</v>
      </c>
      <c r="C77" s="8" t="s">
        <v>18</v>
      </c>
      <c r="D77" s="8" t="s">
        <v>62</v>
      </c>
      <c r="E77" s="14" t="s">
        <v>63</v>
      </c>
      <c r="F77" s="13">
        <v>860</v>
      </c>
      <c r="G77" s="13" t="s">
        <v>23</v>
      </c>
      <c r="H77" s="27"/>
      <c r="I77" s="17">
        <f t="shared" si="4"/>
        <v>0</v>
      </c>
      <c r="J77" s="27"/>
      <c r="K77" s="17">
        <f t="shared" si="25"/>
        <v>0</v>
      </c>
      <c r="L77" s="17">
        <f>H77+J77</f>
        <v>0</v>
      </c>
      <c r="M77" s="18">
        <f t="shared" si="23"/>
        <v>0</v>
      </c>
    </row>
    <row r="78" spans="1:13" s="94" customFormat="1" ht="22.5" x14ac:dyDescent="0.2">
      <c r="A78" s="7">
        <v>74</v>
      </c>
      <c r="B78" s="21" t="s">
        <v>28</v>
      </c>
      <c r="C78" s="22" t="s">
        <v>29</v>
      </c>
      <c r="D78" s="22" t="s">
        <v>106</v>
      </c>
      <c r="E78" s="23" t="s">
        <v>107</v>
      </c>
      <c r="F78" s="24">
        <v>860</v>
      </c>
      <c r="G78" s="24" t="s">
        <v>23</v>
      </c>
      <c r="H78" s="20"/>
      <c r="I78" s="25">
        <f t="shared" si="4"/>
        <v>0</v>
      </c>
      <c r="J78" s="20"/>
      <c r="K78" s="25">
        <f t="shared" ref="K78" si="28">F78*J78</f>
        <v>0</v>
      </c>
      <c r="L78" s="25">
        <f>H78+J78</f>
        <v>0</v>
      </c>
      <c r="M78" s="18">
        <f t="shared" si="23"/>
        <v>0</v>
      </c>
    </row>
    <row r="79" spans="1:13" s="95" customFormat="1" ht="36" x14ac:dyDescent="0.2">
      <c r="A79" s="7">
        <v>75</v>
      </c>
      <c r="B79" s="30" t="s">
        <v>27</v>
      </c>
      <c r="C79" s="31" t="s">
        <v>61</v>
      </c>
      <c r="D79" s="31" t="s">
        <v>141</v>
      </c>
      <c r="E79" s="32" t="s">
        <v>142</v>
      </c>
      <c r="F79" s="33">
        <v>370</v>
      </c>
      <c r="G79" s="34" t="s">
        <v>58</v>
      </c>
      <c r="H79" s="35"/>
      <c r="I79" s="36">
        <f t="shared" si="4"/>
        <v>0</v>
      </c>
      <c r="J79" s="35"/>
      <c r="K79" s="36">
        <f t="shared" si="25"/>
        <v>0</v>
      </c>
      <c r="L79" s="17">
        <f t="shared" si="27"/>
        <v>0</v>
      </c>
      <c r="M79" s="18">
        <f t="shared" si="23"/>
        <v>0</v>
      </c>
    </row>
    <row r="80" spans="1:13" s="94" customFormat="1" ht="22.5" x14ac:dyDescent="0.2">
      <c r="A80" s="7">
        <v>76</v>
      </c>
      <c r="B80" s="21" t="s">
        <v>28</v>
      </c>
      <c r="C80" s="22" t="s">
        <v>29</v>
      </c>
      <c r="D80" s="22" t="s">
        <v>59</v>
      </c>
      <c r="E80" s="23" t="s">
        <v>60</v>
      </c>
      <c r="F80" s="24">
        <v>370</v>
      </c>
      <c r="G80" s="24" t="s">
        <v>23</v>
      </c>
      <c r="H80" s="20"/>
      <c r="I80" s="25">
        <f t="shared" si="4"/>
        <v>0</v>
      </c>
      <c r="J80" s="20"/>
      <c r="K80" s="25">
        <f t="shared" si="25"/>
        <v>0</v>
      </c>
      <c r="L80" s="25">
        <f>H80+J80</f>
        <v>0</v>
      </c>
      <c r="M80" s="18">
        <f t="shared" si="23"/>
        <v>0</v>
      </c>
    </row>
    <row r="81" spans="1:13" s="94" customFormat="1" ht="33.75" x14ac:dyDescent="0.2">
      <c r="A81" s="7">
        <v>77</v>
      </c>
      <c r="B81" s="21" t="s">
        <v>28</v>
      </c>
      <c r="C81" s="22" t="s">
        <v>29</v>
      </c>
      <c r="D81" s="22" t="s">
        <v>64</v>
      </c>
      <c r="E81" s="26" t="s">
        <v>143</v>
      </c>
      <c r="F81" s="24">
        <v>15</v>
      </c>
      <c r="G81" s="24" t="s">
        <v>21</v>
      </c>
      <c r="H81" s="20"/>
      <c r="I81" s="25">
        <f>F81*H81</f>
        <v>0</v>
      </c>
      <c r="J81" s="20"/>
      <c r="K81" s="25">
        <f t="shared" si="25"/>
        <v>0</v>
      </c>
      <c r="L81" s="25">
        <f>H81+J81</f>
        <v>0</v>
      </c>
      <c r="M81" s="18">
        <f t="shared" si="23"/>
        <v>0</v>
      </c>
    </row>
    <row r="82" spans="1:13" ht="22.5" x14ac:dyDescent="0.2">
      <c r="A82" s="7">
        <v>78</v>
      </c>
      <c r="B82" s="16" t="s">
        <v>27</v>
      </c>
      <c r="C82" s="8" t="s">
        <v>37</v>
      </c>
      <c r="D82" s="8" t="s">
        <v>36</v>
      </c>
      <c r="E82" s="29" t="s">
        <v>35</v>
      </c>
      <c r="F82" s="82">
        <v>3</v>
      </c>
      <c r="G82" s="13" t="s">
        <v>22</v>
      </c>
      <c r="H82" s="27"/>
      <c r="I82" s="17">
        <f t="shared" si="4"/>
        <v>0</v>
      </c>
      <c r="J82" s="27"/>
      <c r="K82" s="17">
        <f t="shared" si="25"/>
        <v>0</v>
      </c>
      <c r="L82" s="17">
        <f t="shared" si="27"/>
        <v>0</v>
      </c>
      <c r="M82" s="18">
        <f t="shared" si="23"/>
        <v>0</v>
      </c>
    </row>
    <row r="83" spans="1:13" s="94" customFormat="1" ht="22.5" x14ac:dyDescent="0.2">
      <c r="A83" s="7">
        <v>79</v>
      </c>
      <c r="B83" s="21" t="s">
        <v>28</v>
      </c>
      <c r="C83" s="22" t="s">
        <v>29</v>
      </c>
      <c r="D83" s="22" t="s">
        <v>33</v>
      </c>
      <c r="E83" s="26" t="s">
        <v>34</v>
      </c>
      <c r="F83" s="24">
        <v>30</v>
      </c>
      <c r="G83" s="24" t="s">
        <v>22</v>
      </c>
      <c r="H83" s="20"/>
      <c r="I83" s="25">
        <f t="shared" si="4"/>
        <v>0</v>
      </c>
      <c r="J83" s="20"/>
      <c r="K83" s="25">
        <f t="shared" si="25"/>
        <v>0</v>
      </c>
      <c r="L83" s="25">
        <f t="shared" si="27"/>
        <v>0</v>
      </c>
      <c r="M83" s="18">
        <f t="shared" si="23"/>
        <v>0</v>
      </c>
    </row>
    <row r="84" spans="1:13" s="94" customFormat="1" ht="33.75" x14ac:dyDescent="0.2">
      <c r="A84" s="7">
        <v>80</v>
      </c>
      <c r="B84" s="21" t="s">
        <v>28</v>
      </c>
      <c r="C84" s="22" t="s">
        <v>29</v>
      </c>
      <c r="D84" s="22" t="s">
        <v>64</v>
      </c>
      <c r="E84" s="26" t="s">
        <v>144</v>
      </c>
      <c r="F84" s="24">
        <v>12</v>
      </c>
      <c r="G84" s="24" t="s">
        <v>21</v>
      </c>
      <c r="H84" s="20"/>
      <c r="I84" s="25">
        <f>F84*H84</f>
        <v>0</v>
      </c>
      <c r="J84" s="20"/>
      <c r="K84" s="25">
        <f t="shared" si="25"/>
        <v>0</v>
      </c>
      <c r="L84" s="25">
        <f t="shared" si="27"/>
        <v>0</v>
      </c>
      <c r="M84" s="18">
        <f t="shared" si="23"/>
        <v>0</v>
      </c>
    </row>
    <row r="85" spans="1:13" s="94" customFormat="1" ht="22.5" x14ac:dyDescent="0.2">
      <c r="A85" s="7">
        <v>81</v>
      </c>
      <c r="B85" s="21" t="s">
        <v>28</v>
      </c>
      <c r="C85" s="22" t="s">
        <v>29</v>
      </c>
      <c r="D85" s="22" t="s">
        <v>38</v>
      </c>
      <c r="E85" s="26" t="s">
        <v>39</v>
      </c>
      <c r="F85" s="24">
        <v>3</v>
      </c>
      <c r="G85" s="24" t="s">
        <v>40</v>
      </c>
      <c r="H85" s="20"/>
      <c r="I85" s="25">
        <f>H85</f>
        <v>0</v>
      </c>
      <c r="J85" s="20"/>
      <c r="K85" s="25">
        <f t="shared" si="25"/>
        <v>0</v>
      </c>
      <c r="L85" s="25">
        <f t="shared" si="27"/>
        <v>0</v>
      </c>
      <c r="M85" s="18">
        <f t="shared" si="23"/>
        <v>0</v>
      </c>
    </row>
    <row r="86" spans="1:13" s="94" customFormat="1" x14ac:dyDescent="0.2">
      <c r="A86" s="7">
        <v>82</v>
      </c>
      <c r="B86" s="21" t="s">
        <v>28</v>
      </c>
      <c r="C86" s="22" t="s">
        <v>29</v>
      </c>
      <c r="D86" s="22" t="s">
        <v>41</v>
      </c>
      <c r="E86" s="26" t="s">
        <v>42</v>
      </c>
      <c r="F86" s="24">
        <v>1</v>
      </c>
      <c r="G86" s="24" t="s">
        <v>40</v>
      </c>
      <c r="H86" s="20"/>
      <c r="I86" s="25"/>
      <c r="J86" s="20"/>
      <c r="K86" s="25">
        <f>J86</f>
        <v>0</v>
      </c>
      <c r="L86" s="25">
        <f t="shared" si="27"/>
        <v>0</v>
      </c>
      <c r="M86" s="18">
        <f t="shared" si="23"/>
        <v>0</v>
      </c>
    </row>
    <row r="87" spans="1:13" s="94" customFormat="1" x14ac:dyDescent="0.2">
      <c r="A87" s="7">
        <v>83</v>
      </c>
      <c r="B87" s="21" t="s">
        <v>28</v>
      </c>
      <c r="C87" s="22" t="s">
        <v>29</v>
      </c>
      <c r="D87" s="22" t="s">
        <v>43</v>
      </c>
      <c r="E87" s="83" t="s">
        <v>44</v>
      </c>
      <c r="F87" s="24">
        <v>1</v>
      </c>
      <c r="G87" s="24" t="s">
        <v>45</v>
      </c>
      <c r="H87" s="20"/>
      <c r="I87" s="25"/>
      <c r="J87" s="20"/>
      <c r="K87" s="25">
        <f>F87*J87</f>
        <v>0</v>
      </c>
      <c r="L87" s="25">
        <f t="shared" si="27"/>
        <v>0</v>
      </c>
      <c r="M87" s="18">
        <f t="shared" si="23"/>
        <v>0</v>
      </c>
    </row>
    <row r="88" spans="1:13" s="94" customFormat="1" x14ac:dyDescent="0.2">
      <c r="A88" s="7">
        <v>84</v>
      </c>
      <c r="B88" s="21" t="s">
        <v>28</v>
      </c>
      <c r="C88" s="22" t="s">
        <v>29</v>
      </c>
      <c r="D88" s="22" t="s">
        <v>46</v>
      </c>
      <c r="E88" s="83" t="s">
        <v>47</v>
      </c>
      <c r="F88" s="24">
        <v>1</v>
      </c>
      <c r="G88" s="24" t="s">
        <v>48</v>
      </c>
      <c r="H88" s="20"/>
      <c r="I88" s="25"/>
      <c r="J88" s="20"/>
      <c r="K88" s="25">
        <f>F88*J88</f>
        <v>0</v>
      </c>
      <c r="L88" s="25">
        <f t="shared" si="27"/>
        <v>0</v>
      </c>
      <c r="M88" s="18">
        <f t="shared" si="23"/>
        <v>0</v>
      </c>
    </row>
    <row r="89" spans="1:13" s="94" customFormat="1" x14ac:dyDescent="0.2">
      <c r="A89" s="7">
        <v>85</v>
      </c>
      <c r="B89" s="21" t="s">
        <v>28</v>
      </c>
      <c r="C89" s="22" t="s">
        <v>29</v>
      </c>
      <c r="D89" s="22" t="s">
        <v>49</v>
      </c>
      <c r="E89" s="83" t="s">
        <v>50</v>
      </c>
      <c r="F89" s="24">
        <v>1</v>
      </c>
      <c r="G89" s="24" t="s">
        <v>48</v>
      </c>
      <c r="H89" s="20"/>
      <c r="I89" s="25"/>
      <c r="J89" s="20"/>
      <c r="K89" s="25">
        <f>F89*J89</f>
        <v>0</v>
      </c>
      <c r="L89" s="25">
        <f t="shared" si="27"/>
        <v>0</v>
      </c>
      <c r="M89" s="18">
        <f t="shared" si="23"/>
        <v>0</v>
      </c>
    </row>
    <row r="90" spans="1:13" s="94" customFormat="1" ht="23.25" thickBot="1" x14ac:dyDescent="0.25">
      <c r="A90" s="7">
        <v>86</v>
      </c>
      <c r="B90" s="21" t="s">
        <v>28</v>
      </c>
      <c r="C90" s="22" t="s">
        <v>29</v>
      </c>
      <c r="D90" s="22" t="s">
        <v>51</v>
      </c>
      <c r="E90" s="83" t="s">
        <v>145</v>
      </c>
      <c r="F90" s="24">
        <v>1</v>
      </c>
      <c r="G90" s="24" t="s">
        <v>48</v>
      </c>
      <c r="H90" s="20"/>
      <c r="I90" s="25"/>
      <c r="J90" s="20"/>
      <c r="K90" s="25">
        <f>F90*J90</f>
        <v>0</v>
      </c>
      <c r="L90" s="25">
        <f t="shared" si="27"/>
        <v>0</v>
      </c>
      <c r="M90" s="18">
        <f t="shared" si="23"/>
        <v>0</v>
      </c>
    </row>
    <row r="91" spans="1:13" ht="18" customHeight="1" thickTop="1" thickBot="1" x14ac:dyDescent="0.25">
      <c r="A91" s="84" t="s">
        <v>3</v>
      </c>
      <c r="B91" s="85"/>
      <c r="C91" s="86"/>
      <c r="D91" s="86"/>
      <c r="E91" s="86"/>
      <c r="F91" s="87"/>
      <c r="G91" s="87"/>
      <c r="H91" s="148">
        <f>SUM(I5:I90)</f>
        <v>0</v>
      </c>
      <c r="I91" s="149"/>
      <c r="J91" s="148">
        <f>SUM(K5:K90)</f>
        <v>0</v>
      </c>
      <c r="K91" s="149"/>
      <c r="L91" s="150">
        <f>SUM(M5:M90)</f>
        <v>0</v>
      </c>
      <c r="M91" s="151"/>
    </row>
    <row r="92" spans="1:13" ht="18" customHeight="1" thickTop="1" thickBot="1" x14ac:dyDescent="0.25">
      <c r="A92" s="88" t="s">
        <v>52</v>
      </c>
      <c r="B92" s="89"/>
      <c r="C92" s="90"/>
      <c r="D92" s="90"/>
      <c r="E92" s="90"/>
      <c r="F92" s="91"/>
      <c r="G92" s="91"/>
      <c r="H92" s="134">
        <f>H91+J91</f>
        <v>0</v>
      </c>
      <c r="I92" s="135"/>
      <c r="J92" s="135"/>
      <c r="K92" s="136"/>
      <c r="L92" s="135">
        <f>L91</f>
        <v>0</v>
      </c>
      <c r="M92" s="137"/>
    </row>
    <row r="93" spans="1:13" s="96" customFormat="1" ht="12.75" thickTop="1" x14ac:dyDescent="0.2">
      <c r="A93" s="9"/>
      <c r="B93" s="9"/>
      <c r="C93" s="3"/>
      <c r="D93" s="3"/>
      <c r="E93" s="3"/>
      <c r="F93" s="10"/>
      <c r="G93" s="10"/>
      <c r="H93" s="3"/>
      <c r="I93" s="3"/>
      <c r="J93" s="3"/>
      <c r="K93" s="3"/>
      <c r="L93" s="3"/>
      <c r="M93" s="3"/>
    </row>
  </sheetData>
  <mergeCells count="15">
    <mergeCell ref="H92:K92"/>
    <mergeCell ref="L92:M92"/>
    <mergeCell ref="C1:H1"/>
    <mergeCell ref="A3:A4"/>
    <mergeCell ref="B3:B4"/>
    <mergeCell ref="C3:D3"/>
    <mergeCell ref="E3:E4"/>
    <mergeCell ref="F3:F4"/>
    <mergeCell ref="G3:G4"/>
    <mergeCell ref="H3:I3"/>
    <mergeCell ref="J3:K3"/>
    <mergeCell ref="L3:M3"/>
    <mergeCell ref="H91:I91"/>
    <mergeCell ref="J91:K91"/>
    <mergeCell ref="L91:M91"/>
  </mergeCells>
  <conditionalFormatting sqref="B45:L45">
    <cfRule type="expression" dxfId="4" priority="3">
      <formula>$B45="M"</formula>
    </cfRule>
  </conditionalFormatting>
  <conditionalFormatting sqref="B43:L43">
    <cfRule type="expression" dxfId="3" priority="2">
      <formula>$B43="M"</formula>
    </cfRule>
  </conditionalFormatting>
  <conditionalFormatting sqref="B73:K73 B79:K79">
    <cfRule type="expression" dxfId="2" priority="4">
      <formula>#REF!="M"</formula>
    </cfRule>
  </conditionalFormatting>
  <conditionalFormatting sqref="B66:K66">
    <cfRule type="expression" dxfId="1" priority="5">
      <formula>#REF!="M"</formula>
    </cfRule>
  </conditionalFormatting>
  <conditionalFormatting sqref="B68:K69">
    <cfRule type="expression" dxfId="0" priority="6">
      <formula>#REF!="M"</formula>
    </cfRule>
  </conditionalFormatting>
  <printOptions horizontalCentered="1"/>
  <pageMargins left="0.39370078740157483" right="0.23622047244094491" top="0.55118110236220474" bottom="0.74803149606299213" header="0.35433070866141736" footer="0.31496062992125984"/>
  <pageSetup paperSize="9" fitToHeight="0" orientation="landscape" r:id="rId1"/>
  <headerFooter>
    <oddFooter xml:space="preserve">&amp;L&amp;9&amp;F&amp;R&amp;9Strana &amp;P z &amp;N stránek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Rekap_VV</vt:lpstr>
      <vt:lpstr>EPS</vt:lpstr>
      <vt:lpstr>EPS!Oblast_tisku</vt:lpstr>
      <vt:lpstr>Rekap_VV!Oblast_tisku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2016-11-15T14:31:43Z</dcterms:created>
  <dcterms:modified xsi:type="dcterms:W3CDTF">2021-05-07T06:46:16Z</dcterms:modified>
</cp:coreProperties>
</file>