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251" sheetId="3" r:id="rId3"/>
  </sheets>
  <definedNames/>
  <calcPr fullCalcOnLoad="1"/>
</workbook>
</file>

<file path=xl/sharedStrings.xml><?xml version="1.0" encoding="utf-8"?>
<sst xmlns="http://schemas.openxmlformats.org/spreadsheetml/2006/main" count="381" uniqueCount="215">
  <si>
    <t>Soupis objektů s DPH</t>
  </si>
  <si>
    <t>Stavba:18-063 - Oprava OZ v ul. Zemědělská, Děčín - Křešice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</si>
  <si>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</si>
  <si>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</si>
  <si>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</si>
  <si>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</si>
  <si>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</si>
  <si>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</si>
  <si>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</si>
  <si>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</si>
  <si>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</si>
  <si>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</si>
  <si>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</si>
  <si>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</si>
  <si>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</si>
  <si>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</si>
  <si>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</si>
  <si>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</si>
  <si>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</si>
  <si>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18-063</t>
  </si>
  <si>
    <t>Oprava OZ v ul. Zemědělská, Děčín - Křešice</t>
  </si>
  <si>
    <t>SO 001</t>
  </si>
  <si>
    <t>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</si>
  <si>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</si>
  <si>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</si>
  <si>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</si>
  <si>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</si>
  <si>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</si>
  <si>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</si>
  <si>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</si>
  <si>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</si>
  <si>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</si>
  <si>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</si>
  <si>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</si>
  <si>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</si>
  <si>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</si>
  <si>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</si>
  <si>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</si>
  <si>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</si>
  <si>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</si>
  <si>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</si>
  <si>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</si>
  <si>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</si>
  <si>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014101</t>
  </si>
  <si>
    <t>a</t>
  </si>
  <si>
    <t>POPLATKY ZA SKLÁDKU
vykopaná zemina, v případě využití původního materiálu do zásypů bude tato položka na přímý příkaz TDS ponížena</t>
  </si>
  <si>
    <t xml:space="preserve">M3        </t>
  </si>
  <si>
    <t>pol. 12273 144.077=144.077 [A]</t>
  </si>
  <si>
    <t>zahrnuje veškeré poplatky provozovateli skládky související s uložením odpadu na skládce.</t>
  </si>
  <si>
    <t>b</t>
  </si>
  <si>
    <t>POPLATKY ZA SKLÁDKU
suť z vybouraných betonových konstrukcí</t>
  </si>
  <si>
    <t>pol. 966158  5.585=5.585 [A]
pol. 113188 0.24=0.240 [B]
Celkem: A+B=5.825 [C]</t>
  </si>
  <si>
    <t>c</t>
  </si>
  <si>
    <t>POPLATKY ZA SKLÁDKU
kámen, v případě, že tato položka nebude uložena místo určené investorem</t>
  </si>
  <si>
    <t>pol. 966138 31.0=31.000 [A]</t>
  </si>
  <si>
    <t>02720</t>
  </si>
  <si>
    <t/>
  </si>
  <si>
    <t>POMOC PRÁCE ZŘÍZ NEBO ZAJIŠŤ REGULACI A OCHRANU DOPRAVY
Zahrnuje kompletní dopravně inženýrská opatření v průběhu celé stavby, včetně osazení, údržby během stavby, přesunů a odvoz provizorního dopravního
značení. Součástí položky je i údržba a péče o dopravně inženýrská opatření v průběhu celé stavby. Součástí DIO je i příp. zakrytí stávajícího SDZ během stavby.</t>
  </si>
  <si>
    <t xml:space="preserve">KPL       </t>
  </si>
  <si>
    <t>1=1.000 [A]</t>
  </si>
  <si>
    <t>zahrnuje veškeré náklady spojené s objednatelem požadovanými zařízeními</t>
  </si>
  <si>
    <t>02730</t>
  </si>
  <si>
    <t>POMOC PRÁCE ZŘÍZ NEBO ZAJIŠŤ OCHRANU INŽENÝRSKÝCH SÍTÍ
ochrana IS během stavby dle pokynů příslušných správců</t>
  </si>
  <si>
    <t>02910</t>
  </si>
  <si>
    <t>OSTATNÍ POŽADAVKY - ZEMĚMĚŘIČSKÁ MĚŘENÍ</t>
  </si>
  <si>
    <t>zahrnuje veškeré náklady spojené s objednatelem požadovanými pracemi, 
- pro stanovení orientační investorské ceny určete jednotkovou cenu jako 1% odhadované ceny stavby</t>
  </si>
  <si>
    <t>02940</t>
  </si>
  <si>
    <t>OSTATNÍ POŽADAVKY - VYPRACOVÁNÍ DOKUMENTACE
projektová dokumentace ve stupni RDS</t>
  </si>
  <si>
    <t>zahrnuje veškeré náklady spojené s objednatelem požadovanými pracemi</t>
  </si>
  <si>
    <t>02944</t>
  </si>
  <si>
    <t>OSTAT POŽADAVKY - DOKUMENTACE SKUTEČ PROVEDENÍ V DIGIT FORMĚ
projektová dokumentace ve stupni DSPS</t>
  </si>
  <si>
    <t>02950</t>
  </si>
  <si>
    <t>OSTATNÍ POŽADAVKY - POSUDKY, KONTROLY, REVIZNÍ ZPRÁVY
práce vyplývající z podmínek stavebního povolení, bude upřesněno po získání SP,položka bude provedena na přímý příkaz TDS</t>
  </si>
  <si>
    <t>03100</t>
  </si>
  <si>
    <t>ZAŘÍZENÍ STAVENIŠTĚ - ZŘÍZENÍ, PROVOZ, DEMONTÁŽ
Kompletní zařízení staveniště pro celou stavbu, včetně zajištění potřebných povolení a rozhodnutí. Položka zahrnuje náklady spojené s: oplocení a ohrazení staveniště, prostory pro skladování a manipulaci, osvětlení, prostoru pracoviště, staveništní přípojky, zajištění dodávky elektrické energie, rozvody médií po stavbě, zajištění případných odstávek a náhradního zásobování po dobu odstávky, kancelářské plochy pro potřeby zhotovitele, technického dozoru stavby a zástupců investora, sociální zařízení, zajištění skladovacích ploch a prostor pro potřeby stavby, čerpání vody, poplatky a náklady spojené se záborem veřejnéhoprostranství, poplatky a náklady za spotřebované energie a zásobování, zajištění údržby, veřejných komunikací a komunikací pro pěší v průběhu celé stavby.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</si>
  <si>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</si>
  <si>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</si>
  <si>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</si>
  <si>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</si>
  <si>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</si>
  <si>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</si>
  <si>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</si>
  <si>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</si>
  <si>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251</t>
  </si>
  <si>
    <t>Oprava opěrné zdi</t>
  </si>
  <si>
    <t>Zemní práce</t>
  </si>
  <si>
    <t>11120</t>
  </si>
  <si>
    <t>ODSTRANĚNÍ KŘOVIN
vč. odvozu a ekologocké likvidace</t>
  </si>
  <si>
    <t xml:space="preserve">M2        </t>
  </si>
  <si>
    <t>odhad 10=10.000 [A]</t>
  </si>
  <si>
    <t>odstranění křovin a stromů do průměru 100 mm
doprava dřevin bez ohledu na vzdálenost
spálení na hromadách nebo štěpkování</t>
  </si>
  <si>
    <t>11201</t>
  </si>
  <si>
    <t>KÁCENÍ STROMŮ D KMENE DO 0,5M S ODSTRANĚNÍM PAŘEZŮ
položka bude provedena na přímý příkaz TDS, včetně ekologické likvidace větví a odvozu dřevěné hmoty na místo určené investorem</t>
  </si>
  <si>
    <t xml:space="preserve">KUS       </t>
  </si>
  <si>
    <t>3=3.000 [A]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</si>
  <si>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</si>
  <si>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113188</t>
  </si>
  <si>
    <t>ODSTRANĚNÍ KRYTU ZPEVNĚNÝCH PLOCH Z DLAŽDIC, ODVOZ DO 20KM
včetně odvozu na skládku</t>
  </si>
  <si>
    <t>8.0*0.5*0.06=0.240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</si>
  <si>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</si>
  <si>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12110</t>
  </si>
  <si>
    <t>SEJMUTÍ ORNICE NEBO LESNÍ PŮDY
včetně odvozu do meziskladu pro zpětné využití</t>
  </si>
  <si>
    <t>2.4*(1.0+7.0+1.0+36.0+1.0+5.0+1.0)*0.15=18.720 [A]</t>
  </si>
  <si>
    <t>položka zahrnuje sejmutí ornice bez ohledu na tloušťku vrstvy a její vodorovnou dopravu
nezahrnuje uložení na trvalou skládku</t>
  </si>
  <si>
    <t>12273</t>
  </si>
  <si>
    <t>ODKOPÁVKY A PROKOPÁVKY OBECNÉ TŘ. I
včetně odvozu na skládku, zpětné využití pouze na přímý příkaz TDS</t>
  </si>
  <si>
    <t>plochy odečteny z příčných řezů:
řez A  2.4652*(1.0+7.0)=19.722 [A]
řez B  2.8959*(1.5+7.4+5.5)=41.701 [B]
řez C  2.4387*(5.5+5.5)=26.826 [C]
řez D  2.3392*(5.5+6.6+1.5)=31.813 [D]
řez E  2.2145*(5.0+1.0)=13.287 [E]
pro palisády (4.2+5.4)*0.4*1.0=3.840 [F]
pro žlabovky (mimo stávající bet. žlab) (18.7+8.85)*1.0*0.25=6.888 [G]
Celkem: A+B+C+D+E+F+G=144.077 [H]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</si>
  <si>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</si>
  <si>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12911</t>
  </si>
  <si>
    <t>ČIŠTĚNÍ VOZOVEK OD NÁNOSU</t>
  </si>
  <si>
    <t>(25.0+70.0)*6.0=570.000 [A]</t>
  </si>
  <si>
    <t>- vodorovná a svislá doprava, přemístění, přeložení, manipulace s výkopkem a uložení na skládku (bez poplatku)</t>
  </si>
  <si>
    <t>12930</t>
  </si>
  <si>
    <t>ČIŠTĚNÍ PŘÍKOPŮ OD NÁNOSU
včetně odvozu materiálu na skládku</t>
  </si>
  <si>
    <t>30.0*1.5*0.3=13.500 [A]</t>
  </si>
  <si>
    <t>129946</t>
  </si>
  <si>
    <t>ČIŠTĚNÍ POTRUBÍ DN DO 400MM
položka bude provedena na přímý příkaz TDS v případě nefunkčnosti odvodnění příkopu</t>
  </si>
  <si>
    <t xml:space="preserve">M         </t>
  </si>
  <si>
    <t>14=14.000 [A]</t>
  </si>
  <si>
    <t>17180</t>
  </si>
  <si>
    <t>ULOŽENÍ SYPANINY DO NÁSYPŮ Z NAKUPOVANÝCH MATERIÁLŮ
vhodný nesoudržný materiál dle ČSN 736 133, hutnění po vrstvách o max. tl. 300mm</t>
  </si>
  <si>
    <t xml:space="preserve">plochy za rubem gabionů odečteny z příčných řezů
řez A  0.8407*(1.0+7.0)=6.726 [A]
řez B  1.3409*(1.5+7.4+5.5)=19.309 [B]
řez C  1.1150*(5.5+5.5)=12.265 [C]
řez D  0.9408*(5.5+6.6+1.5)=12.795 [D]
řez E  0.5359*(5.0+1.0)=3.215 [E]
pro palisády (4.2+5.4)*0.2*0.8=1.536 [F]
dosypávky (odhad) 2.0+2.0=4.000 [G]
Celkem: A+B+C+D+E+F+G=59.846 [H] 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</si>
  <si>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</si>
  <si>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18210</t>
  </si>
  <si>
    <t>ÚPRAVA POVRCHŮ SROVNÁNÍM ÚZEMÍ</t>
  </si>
  <si>
    <t>2.0*(1.0+7.0+1.0+36.0+1.0+5.0+1.0)*0.15=15.600 [A]</t>
  </si>
  <si>
    <t>položka zahrnuje srovnání výškových rozdílů terénu</t>
  </si>
  <si>
    <t>18220</t>
  </si>
  <si>
    <t>ROZPROSTŘENÍ ORNICE VE SVAHU
využití ornice z meziskladu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</si>
  <si>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</si>
  <si>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</si>
  <si>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</si>
  <si>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2.0*(1.0+7.0+1.0+36.0+1.0+5.0+1.0)=104.000 [A]</t>
  </si>
  <si>
    <t>Zahrnuje dodání předepsané travní směsi, její výsev na ornici, zalévání, první pokosení, to vše bez ohledu na sklon terénu</t>
  </si>
  <si>
    <t>Základy</t>
  </si>
  <si>
    <t>21264</t>
  </si>
  <si>
    <t>TRATIVODY KOMPLET Z TRUB Z PLAST HMOT DN DO 200MM
včetně podkladního spádového betonu, ŠD, napojení a vyústění</t>
  </si>
  <si>
    <t>7.0+36.0+5.0=48.000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</si>
  <si>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</si>
  <si>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261512</t>
  </si>
  <si>
    <t>VRTY PRO KOTVENÍ A INJEKTÁŽ TŘ V NA POVRCHU D DO 16MM</t>
  </si>
  <si>
    <t>pro kotvy zábradlí 20*4*0.2=16.000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</si>
  <si>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</si>
  <si>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27152</t>
  </si>
  <si>
    <t>POLŠTÁŘE POD ZÁKLADY Z KAMENIVA DRCENÉHO</t>
  </si>
  <si>
    <t>1.75*0.15*(0.3+7.0+0.6+36.0+5.0+0.3)=12.915 [A]</t>
  </si>
  <si>
    <t>položka zahrnuje dodávku předepsaného kameniva, mimostaveništní a vnitrostaveništní dopravu a jeho uložení
není-li v zadávací dokumentaci uvedeno jinak, jedná se o nakupovaný materiál</t>
  </si>
  <si>
    <t>28997</t>
  </si>
  <si>
    <t>OPLÁŠTĚNÍ (ZPEVNĚNÍ) Z GEOTEXTILIE A GEOMŘÍŽOVIN
geotextílie o min. hmotnosti 300g/m2</t>
  </si>
  <si>
    <t>10% na prostřihy a ztrátovný 
1.1*(1.0+7.0+36.0+5.0+1.0)*1.0=55.000 [A]</t>
  </si>
  <si>
    <t>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</si>
  <si>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</si>
  <si>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32711</t>
  </si>
  <si>
    <t>ZDI OPĚR, ZÁRUB, NÁBŘEŽ Z DÍLCŮ BETON
opěrná zídka z bet. palisád o průměru 200mm a výšce 0.8m, včetně bet. lože</t>
  </si>
  <si>
    <t>0.2*0.8*2.0=0.320 [A]</t>
  </si>
  <si>
    <t>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</si>
  <si>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ZDI OPĚR, ZÁRUB, NÁBŘEŽ Z DÍLCŮ BETON
opěrná zídka z bet. palisád o průměru 200mm a výšce 0.6m, včetně bet. lože</t>
  </si>
  <si>
    <t>0.2*0.6*(2.2+5.4)=0.912 [A]</t>
  </si>
  <si>
    <t>3272A7</t>
  </si>
  <si>
    <t>ZDI OPĚR, ZÁRUB, NÁBŘEŽ Z GABIONŮ RUČNĚ ROVNANÝCH, DRÁT O4,0MM, POVRCHOVÁ ÚPRAVA Zn + Al
včetně výplně, dovozu a pokládky
Gabionů budou ručně rovnané v celém průřezu!</t>
  </si>
  <si>
    <t>2*(0.75*1.0*2.0)+1*(1.0*1.0*2.0)+18*(1.0*1.0*2.0)+2*(0.75*1.0*2.0)=44.000 [A]</t>
  </si>
  <si>
    <t>- položka zahrnuje dodávku a osazení drátěných košů s výplní lomovým kamenem.
- gabionové matrace se vykazují v pol.č.2722**.</t>
  </si>
  <si>
    <t>Vodorovné konstrukce</t>
  </si>
  <si>
    <t>451314</t>
  </si>
  <si>
    <t>PODKLADNÍ A VÝPLŇOVÉ VRSTVY Z PROSTÉHO BETONU C25/30
včetně vyspádování</t>
  </si>
  <si>
    <t>mezi garážemi a bet. žlabovkou )plocha odečtěna z půdorysu)
3.82*0.25=0.955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</si>
  <si>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</si>
  <si>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461314</t>
  </si>
  <si>
    <t>PATKY Z PROSTÉHO BETONU C25/30
včetně osazení ztraceného bednění z plast trub DN 300</t>
  </si>
  <si>
    <t>20*(3.14*0.15*0.15)*0.9=1.272 [A]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</si>
  <si>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</si>
  <si>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46321</t>
  </si>
  <si>
    <t>ROVNANINA Z LOMOVÉHO KAMENE</t>
  </si>
  <si>
    <t>opevnění svahu příkopu v místě vyústění bet. žlabovky
2.5*2.3*0.3=1.725 [A]</t>
  </si>
  <si>
    <t>položka zahrnuje:
- dodávku a vyrovnání lomového kamene předepsané frakce do předepsaného tvaru včetně mimostaveništní a vnitrostaveništní dopravy
není-li v zadávací dokumentaci uvedeno jinak, jedná se o nakupovaný materiál</t>
  </si>
  <si>
    <t>Komunikace</t>
  </si>
  <si>
    <t>582621</t>
  </si>
  <si>
    <t>KRYTY Z BETON DLAŽDIC SE ZÁMKEM ŠEDÝCH TL 60MM DO LOŽE Z MC
včetně nákupu, dovozu, vyspádování a pokládky</t>
  </si>
  <si>
    <t>z boku garáží u ul. Dlouhá+podél žlabovky (plocha odečtena z půdorysu)
22.38=22.380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</si>
  <si>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</si>
  <si>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 xml:space="preserve">Potrubí    </t>
  </si>
  <si>
    <t>87445</t>
  </si>
  <si>
    <t>POTRUBÍ Z TRUB PLASTOVÝCH ODPADNÍCH DN DO 300MM</t>
  </si>
  <si>
    <t>pro kotvení zábradlí do gabionů 20*0.9=18.000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</si>
  <si>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</si>
  <si>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Potrubí</t>
  </si>
  <si>
    <t>Ostatní konstrukce a práce</t>
  </si>
  <si>
    <t>9</t>
  </si>
  <si>
    <t>9112B1</t>
  </si>
  <si>
    <t>ZÁBRADLÍ MOSTNÍ SE SVISLOU VÝPLNÍ - DODÁVKA A MONTÁŽ
včetně PKO, kotevních desek, spojovacího materiálu, vrtů a zálivky</t>
  </si>
  <si>
    <t>2.0+35.10=37.100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</si>
  <si>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</si>
  <si>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917223</t>
  </si>
  <si>
    <t>SILNIČNÍ A CHODNÍKOVÉ OBRUBY Z BETONOVÝCH OBRUBNÍKŮ ŠÍŘ 100MM
silniční betonový obrubník 100/250/1000 mm do bet. lože C20/25-XF3 tl. 150 mm, včetně 5% rezervy na prořez obrub</t>
  </si>
  <si>
    <t>1.05*(1.7+2.3+0.4)=4.620 [A]</t>
  </si>
  <si>
    <t>Položka zahrnuje:
dodání a pokládku betonových obrubníků o rozměrech předepsaných zadávací dokumentací
betonové lože i boční betonovou opěrku.</t>
  </si>
  <si>
    <t>935212</t>
  </si>
  <si>
    <t>PŘÍKOPOVÉ ŽLABY Z BETON TVÁRNIC ŠÍŘ DO 600MM DO BETONU TL 100MM
včetně bet. lože a zaústění do příkopu</t>
  </si>
  <si>
    <t>33.55+8.85=42.400 [A]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</si>
  <si>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</si>
  <si>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936501</t>
  </si>
  <si>
    <t>DROBNÉ DOPLŇK KONSTR KOVOVÉ NEREZ</t>
  </si>
  <si>
    <t xml:space="preserve">KG        </t>
  </si>
  <si>
    <t>kotvy zábradlí 20*4*0.5=40.000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</si>
  <si>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</si>
  <si>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966138</t>
  </si>
  <si>
    <t>BOURÁNÍ KONSTRUKCÍ Z KAMENE NA MC S ODVOZEM DO 20KM
včetně odvozu na skládku, příp. na místo určené investorem</t>
  </si>
  <si>
    <t>tloušťky skrytých konstrukcí jsou odhadnuty-stávající zeď
31.0*1.0*1.0=31.000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</si>
  <si>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</si>
  <si>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966158</t>
  </si>
  <si>
    <t>BOURÁNÍ KONSTRUKCÍ Z PROST BETONU S ODVOZEM DO 20KM
včetně odvozu na skládku</t>
  </si>
  <si>
    <t>tloušťky skrytých konstrukcí jsou odhadnuty:
stávající zeď 4.0*1.0*0.8=3.200 [A]
stávající bet.žlab 13.25*0.60*0.30=2.385 [B]
Celkem: A+B=5.585 [C]</t>
  </si>
  <si>
    <t>966178</t>
  </si>
  <si>
    <t>BOURÁNÍ KONSTRUKCÍ ZE DŘEVA S ODVOZEM DO 20KM
včetně odvozu na skládku a skládkovného</t>
  </si>
  <si>
    <t>tloušťky skrytých konstrukcí jsou odhadnuty-stávající zeď
6.7*0.8*0.2=1.072 [A]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</si>
</sst>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001'!H53</f>
        <v>0</v>
      </c>
      <c r="D11" s="10">
        <f>'SO 001'!P53</f>
        <v>0</v>
      </c>
      <c r="E11" s="10">
        <f>C11+D11</f>
        <v>0</v>
      </c>
    </row>
    <row r="12" spans="1:5" ht="12.75" customHeight="1">
      <c r="A12" s="6" t="s">
        <v>83</v>
      </c>
      <c r="B12" s="6" t="s">
        <v>84</v>
      </c>
      <c r="C12" s="10">
        <f>'SO 251'!H137</f>
        <v>0</v>
      </c>
      <c r="D12" s="10">
        <f>'SO 251'!P137</f>
        <v>0</v>
      </c>
      <c r="E12" s="10">
        <f>C12+D12</f>
        <v>0</v>
      </c>
    </row>
  </sheetData>
  <sheetProtection formatColumns="0"/>
  <hyperlinks>
    <hyperlink ref="A11" location="#'SO 001'!A1" tooltip="Odkaz na stranku objektu [SO 001]" display="SO 001"/>
    <hyperlink ref="A12" location="#'SO 251'!A1" tooltip="Odkaz na stranku objektu [SO 251]" display="SO 25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144.077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47</v>
      </c>
    </row>
    <row r="14" ht="25.5">
      <c r="D14" s="12" t="s">
        <v>48</v>
      </c>
    </row>
    <row r="15" spans="1:16" ht="25.5">
      <c r="A15" s="6">
        <v>2</v>
      </c>
      <c r="B15" s="6" t="s">
        <v>43</v>
      </c>
      <c r="C15" s="6" t="s">
        <v>49</v>
      </c>
      <c r="D15" s="6" t="s">
        <v>50</v>
      </c>
      <c r="E15" s="6" t="s">
        <v>46</v>
      </c>
      <c r="F15" s="8">
        <v>5.825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38.25">
      <c r="D16" s="12" t="s">
        <v>51</v>
      </c>
    </row>
    <row r="17" ht="25.5">
      <c r="D17" s="12" t="s">
        <v>48</v>
      </c>
    </row>
    <row r="18" spans="1:16" ht="25.5">
      <c r="A18" s="6">
        <v>3</v>
      </c>
      <c r="B18" s="6" t="s">
        <v>43</v>
      </c>
      <c r="C18" s="6" t="s">
        <v>52</v>
      </c>
      <c r="D18" s="6" t="s">
        <v>53</v>
      </c>
      <c r="E18" s="6" t="s">
        <v>46</v>
      </c>
      <c r="F18" s="8">
        <v>31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54</v>
      </c>
    </row>
    <row r="20" ht="25.5">
      <c r="D20" s="12" t="s">
        <v>48</v>
      </c>
    </row>
    <row r="21" spans="1:16" ht="63.75">
      <c r="A21" s="6">
        <v>4</v>
      </c>
      <c r="B21" s="6" t="s">
        <v>55</v>
      </c>
      <c r="C21" s="6" t="s">
        <v>56</v>
      </c>
      <c r="D21" s="6" t="s">
        <v>57</v>
      </c>
      <c r="E21" s="6" t="s">
        <v>58</v>
      </c>
      <c r="F21" s="8">
        <v>1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59</v>
      </c>
    </row>
    <row r="23" ht="12.75">
      <c r="D23" s="12" t="s">
        <v>60</v>
      </c>
    </row>
    <row r="24" spans="1:16" ht="25.5">
      <c r="A24" s="6">
        <v>5</v>
      </c>
      <c r="B24" s="6" t="s">
        <v>61</v>
      </c>
      <c r="C24" s="6" t="s">
        <v>56</v>
      </c>
      <c r="D24" s="6" t="s">
        <v>62</v>
      </c>
      <c r="E24" s="6" t="s">
        <v>58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59</v>
      </c>
    </row>
    <row r="26" ht="12.75">
      <c r="D26" s="12" t="s">
        <v>60</v>
      </c>
    </row>
    <row r="27" spans="1:16" ht="12.75">
      <c r="A27" s="6">
        <v>6</v>
      </c>
      <c r="B27" s="6" t="s">
        <v>63</v>
      </c>
      <c r="C27" s="6" t="s">
        <v>56</v>
      </c>
      <c r="D27" s="6" t="s">
        <v>64</v>
      </c>
      <c r="E27" s="6" t="s">
        <v>58</v>
      </c>
      <c r="F27" s="8">
        <v>1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59</v>
      </c>
    </row>
    <row r="29" ht="38.25">
      <c r="D29" s="12" t="s">
        <v>65</v>
      </c>
    </row>
    <row r="30" spans="1:16" ht="25.5">
      <c r="A30" s="6">
        <v>7</v>
      </c>
      <c r="B30" s="6" t="s">
        <v>66</v>
      </c>
      <c r="C30" s="6" t="s">
        <v>56</v>
      </c>
      <c r="D30" s="6" t="s">
        <v>67</v>
      </c>
      <c r="E30" s="6" t="s">
        <v>58</v>
      </c>
      <c r="F30" s="8">
        <v>1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59</v>
      </c>
    </row>
    <row r="32" ht="12.75">
      <c r="D32" s="12" t="s">
        <v>68</v>
      </c>
    </row>
    <row r="33" spans="1:16" ht="25.5">
      <c r="A33" s="6">
        <v>8</v>
      </c>
      <c r="B33" s="6" t="s">
        <v>69</v>
      </c>
      <c r="C33" s="6" t="s">
        <v>56</v>
      </c>
      <c r="D33" s="6" t="s">
        <v>70</v>
      </c>
      <c r="E33" s="6" t="s">
        <v>58</v>
      </c>
      <c r="F33" s="8">
        <v>1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59</v>
      </c>
    </row>
    <row r="35" ht="12.75">
      <c r="D35" s="12" t="s">
        <v>68</v>
      </c>
    </row>
    <row r="36" spans="1:16" ht="38.25">
      <c r="A36" s="6">
        <v>9</v>
      </c>
      <c r="B36" s="6" t="s">
        <v>71</v>
      </c>
      <c r="C36" s="6" t="s">
        <v>56</v>
      </c>
      <c r="D36" s="6" t="s">
        <v>72</v>
      </c>
      <c r="E36" s="6" t="s">
        <v>58</v>
      </c>
      <c r="F36" s="8">
        <v>1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59</v>
      </c>
    </row>
    <row r="38" ht="12.75">
      <c r="D38" s="12" t="s">
        <v>68</v>
      </c>
    </row>
    <row r="39" spans="1:16" ht="140.25">
      <c r="A39" s="6">
        <v>10</v>
      </c>
      <c r="B39" s="6" t="s">
        <v>73</v>
      </c>
      <c r="C39" s="6" t="s">
        <v>56</v>
      </c>
      <c r="D39" s="6" t="s">
        <v>74</v>
      </c>
      <c r="E39" s="6" t="s">
        <v>58</v>
      </c>
      <c r="F39" s="8">
        <v>1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59</v>
      </c>
    </row>
    <row r="41" ht="25.5">
      <c r="D41" s="12" t="s">
        <v>75</v>
      </c>
    </row>
    <row r="42" spans="1:16" ht="12.75" customHeight="1">
      <c r="A42" s="13"/>
      <c r="B42" s="13"/>
      <c r="C42" s="13" t="s">
        <v>42</v>
      </c>
      <c r="D42" s="13" t="s">
        <v>41</v>
      </c>
      <c r="E42" s="13"/>
      <c r="F42" s="13"/>
      <c r="G42" s="13"/>
      <c r="H42" s="13">
        <f>SUM(H12:H41)</f>
        <v>0</v>
      </c>
      <c r="P42">
        <f>ROUND(SUM(P12:P41),2)</f>
        <v>0</v>
      </c>
    </row>
    <row r="44" spans="1:16" ht="12.75" customHeight="1">
      <c r="A44" s="13"/>
      <c r="B44" s="13"/>
      <c r="C44" s="13"/>
      <c r="D44" s="13" t="s">
        <v>76</v>
      </c>
      <c r="E44" s="13"/>
      <c r="F44" s="13"/>
      <c r="G44" s="13"/>
      <c r="H44" s="13">
        <f>+H42</f>
        <v>0</v>
      </c>
      <c r="P44">
        <f>+P42</f>
        <v>0</v>
      </c>
    </row>
    <row r="46" spans="1:8" ht="12.75" customHeight="1">
      <c r="A46" s="7" t="s">
        <v>77</v>
      </c>
      <c r="B46" s="7"/>
      <c r="C46" s="7"/>
      <c r="D46" s="7"/>
      <c r="E46" s="7"/>
      <c r="F46" s="7"/>
      <c r="G46" s="7"/>
      <c r="H46" s="7"/>
    </row>
    <row r="47" spans="1:8" ht="12.75" customHeight="1">
      <c r="A47" s="7"/>
      <c r="B47" s="7"/>
      <c r="C47" s="7"/>
      <c r="D47" s="7" t="s">
        <v>78</v>
      </c>
      <c r="E47" s="7"/>
      <c r="F47" s="7"/>
      <c r="G47" s="7"/>
      <c r="H47" s="7"/>
    </row>
    <row r="48" spans="1:16" ht="12.75" customHeight="1">
      <c r="A48" s="13"/>
      <c r="B48" s="13"/>
      <c r="C48" s="13"/>
      <c r="D48" s="13" t="s">
        <v>79</v>
      </c>
      <c r="E48" s="13"/>
      <c r="F48" s="13"/>
      <c r="G48" s="13"/>
      <c r="H48" s="13">
        <v>0</v>
      </c>
      <c r="P48">
        <v>0</v>
      </c>
    </row>
    <row r="49" spans="1:8" ht="12.75" customHeight="1">
      <c r="A49" s="13"/>
      <c r="B49" s="13"/>
      <c r="C49" s="13"/>
      <c r="D49" s="13" t="s">
        <v>80</v>
      </c>
      <c r="E49" s="13"/>
      <c r="F49" s="13"/>
      <c r="G49" s="13"/>
      <c r="H49" s="13"/>
    </row>
    <row r="50" spans="1:16" ht="12.75" customHeight="1">
      <c r="A50" s="13"/>
      <c r="B50" s="13"/>
      <c r="C50" s="13"/>
      <c r="D50" s="13" t="s">
        <v>81</v>
      </c>
      <c r="E50" s="13"/>
      <c r="F50" s="13"/>
      <c r="G50" s="13"/>
      <c r="H50" s="13">
        <v>0</v>
      </c>
      <c r="P50">
        <v>0</v>
      </c>
    </row>
    <row r="51" spans="1:16" ht="12.75" customHeight="1">
      <c r="A51" s="13"/>
      <c r="B51" s="13"/>
      <c r="C51" s="13"/>
      <c r="D51" s="13" t="s">
        <v>82</v>
      </c>
      <c r="E51" s="13"/>
      <c r="F51" s="13"/>
      <c r="G51" s="13"/>
      <c r="H51" s="13">
        <f>H48+H50</f>
        <v>0</v>
      </c>
      <c r="P51">
        <f>P48+P50</f>
        <v>0</v>
      </c>
    </row>
    <row r="53" spans="1:16" ht="12.75" customHeight="1">
      <c r="A53" s="13"/>
      <c r="B53" s="13"/>
      <c r="C53" s="13"/>
      <c r="D53" s="13" t="s">
        <v>82</v>
      </c>
      <c r="E53" s="13"/>
      <c r="F53" s="13"/>
      <c r="G53" s="13"/>
      <c r="H53" s="13">
        <f>H44+H51</f>
        <v>0</v>
      </c>
      <c r="P53">
        <f>P44+P51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83</v>
      </c>
      <c r="D5" s="5" t="s">
        <v>84</v>
      </c>
      <c r="E5" s="5"/>
    </row>
    <row r="6" spans="1:5" ht="12.75" customHeight="1">
      <c r="A6" t="s">
        <v>18</v>
      </c>
      <c r="C6" s="5" t="s">
        <v>83</v>
      </c>
      <c r="D6" s="5" t="s">
        <v>84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7"/>
      <c r="G11" s="7"/>
      <c r="H11" s="7"/>
    </row>
    <row r="12" spans="1:8" ht="12.75" customHeight="1">
      <c r="A12" s="13"/>
      <c r="B12" s="13"/>
      <c r="C12" s="13" t="s">
        <v>42</v>
      </c>
      <c r="D12" s="13" t="s">
        <v>41</v>
      </c>
      <c r="E12" s="13"/>
      <c r="F12" s="13"/>
      <c r="G12" s="13"/>
      <c r="H12" s="13"/>
    </row>
    <row r="14" spans="1:8" ht="12.75" customHeight="1">
      <c r="A14" s="7"/>
      <c r="B14" s="7"/>
      <c r="C14" s="7" t="s">
        <v>24</v>
      </c>
      <c r="D14" s="7" t="s">
        <v>85</v>
      </c>
      <c r="E14" s="7"/>
      <c r="F14" s="9"/>
      <c r="G14" s="7"/>
      <c r="H14" s="9"/>
    </row>
    <row r="15" spans="1:16" ht="25.5">
      <c r="A15" s="6">
        <v>1</v>
      </c>
      <c r="B15" s="6" t="s">
        <v>86</v>
      </c>
      <c r="C15" s="6" t="s">
        <v>56</v>
      </c>
      <c r="D15" s="6" t="s">
        <v>87</v>
      </c>
      <c r="E15" s="6" t="s">
        <v>88</v>
      </c>
      <c r="F15" s="8">
        <v>10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89</v>
      </c>
    </row>
    <row r="17" ht="38.25">
      <c r="D17" s="12" t="s">
        <v>90</v>
      </c>
    </row>
    <row r="18" spans="1:16" ht="38.25">
      <c r="A18" s="6">
        <v>2</v>
      </c>
      <c r="B18" s="6" t="s">
        <v>91</v>
      </c>
      <c r="C18" s="6" t="s">
        <v>56</v>
      </c>
      <c r="D18" s="6" t="s">
        <v>92</v>
      </c>
      <c r="E18" s="6" t="s">
        <v>93</v>
      </c>
      <c r="F18" s="8">
        <v>3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94</v>
      </c>
    </row>
    <row r="20" ht="165.75">
      <c r="D20" s="12" t="s">
        <v>95</v>
      </c>
    </row>
    <row r="21" spans="1:16" ht="25.5">
      <c r="A21" s="6">
        <v>3</v>
      </c>
      <c r="B21" s="6" t="s">
        <v>96</v>
      </c>
      <c r="C21" s="6" t="s">
        <v>56</v>
      </c>
      <c r="D21" s="6" t="s">
        <v>97</v>
      </c>
      <c r="E21" s="6" t="s">
        <v>46</v>
      </c>
      <c r="F21" s="8">
        <v>0.24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98</v>
      </c>
    </row>
    <row r="23" ht="63.75">
      <c r="D23" s="12" t="s">
        <v>99</v>
      </c>
    </row>
    <row r="24" spans="1:16" ht="25.5">
      <c r="A24" s="6">
        <v>4</v>
      </c>
      <c r="B24" s="6" t="s">
        <v>100</v>
      </c>
      <c r="C24" s="6" t="s">
        <v>56</v>
      </c>
      <c r="D24" s="6" t="s">
        <v>101</v>
      </c>
      <c r="E24" s="6" t="s">
        <v>46</v>
      </c>
      <c r="F24" s="8">
        <v>18.72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102</v>
      </c>
    </row>
    <row r="26" ht="25.5">
      <c r="D26" s="12" t="s">
        <v>103</v>
      </c>
    </row>
    <row r="27" spans="1:16" ht="25.5">
      <c r="A27" s="6">
        <v>5</v>
      </c>
      <c r="B27" s="6" t="s">
        <v>104</v>
      </c>
      <c r="C27" s="6" t="s">
        <v>56</v>
      </c>
      <c r="D27" s="6" t="s">
        <v>105</v>
      </c>
      <c r="E27" s="6" t="s">
        <v>46</v>
      </c>
      <c r="F27" s="8">
        <v>144.077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14.75">
      <c r="D28" s="12" t="s">
        <v>106</v>
      </c>
    </row>
    <row r="29" ht="369.75">
      <c r="D29" s="12" t="s">
        <v>107</v>
      </c>
    </row>
    <row r="30" spans="1:16" ht="12.75">
      <c r="A30" s="6">
        <v>6</v>
      </c>
      <c r="B30" s="6" t="s">
        <v>108</v>
      </c>
      <c r="C30" s="6" t="s">
        <v>56</v>
      </c>
      <c r="D30" s="6" t="s">
        <v>109</v>
      </c>
      <c r="E30" s="6" t="s">
        <v>88</v>
      </c>
      <c r="F30" s="8">
        <v>570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110</v>
      </c>
    </row>
    <row r="32" ht="25.5">
      <c r="D32" s="12" t="s">
        <v>111</v>
      </c>
    </row>
    <row r="33" spans="1:16" ht="25.5">
      <c r="A33" s="6">
        <v>7</v>
      </c>
      <c r="B33" s="6" t="s">
        <v>112</v>
      </c>
      <c r="C33" s="6" t="s">
        <v>56</v>
      </c>
      <c r="D33" s="6" t="s">
        <v>113</v>
      </c>
      <c r="E33" s="6" t="s">
        <v>46</v>
      </c>
      <c r="F33" s="8">
        <v>13.5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114</v>
      </c>
    </row>
    <row r="35" ht="25.5">
      <c r="D35" s="12" t="s">
        <v>111</v>
      </c>
    </row>
    <row r="36" spans="1:16" ht="25.5">
      <c r="A36" s="6">
        <v>8</v>
      </c>
      <c r="B36" s="6" t="s">
        <v>115</v>
      </c>
      <c r="C36" s="6" t="s">
        <v>56</v>
      </c>
      <c r="D36" s="6" t="s">
        <v>116</v>
      </c>
      <c r="E36" s="6" t="s">
        <v>117</v>
      </c>
      <c r="F36" s="8">
        <v>14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118</v>
      </c>
    </row>
    <row r="38" ht="25.5">
      <c r="D38" s="12" t="s">
        <v>111</v>
      </c>
    </row>
    <row r="39" spans="1:16" ht="25.5">
      <c r="A39" s="6">
        <v>9</v>
      </c>
      <c r="B39" s="6" t="s">
        <v>119</v>
      </c>
      <c r="C39" s="6" t="s">
        <v>56</v>
      </c>
      <c r="D39" s="6" t="s">
        <v>120</v>
      </c>
      <c r="E39" s="6" t="s">
        <v>46</v>
      </c>
      <c r="F39" s="8">
        <v>59.846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14.75">
      <c r="D40" s="12" t="s">
        <v>121</v>
      </c>
    </row>
    <row r="41" ht="280.5">
      <c r="D41" s="12" t="s">
        <v>122</v>
      </c>
    </row>
    <row r="42" spans="1:16" ht="12.75">
      <c r="A42" s="6">
        <v>10</v>
      </c>
      <c r="B42" s="6" t="s">
        <v>123</v>
      </c>
      <c r="C42" s="6" t="s">
        <v>56</v>
      </c>
      <c r="D42" s="6" t="s">
        <v>124</v>
      </c>
      <c r="E42" s="6" t="s">
        <v>46</v>
      </c>
      <c r="F42" s="8">
        <v>15.6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125</v>
      </c>
    </row>
    <row r="44" ht="12.75">
      <c r="D44" s="12" t="s">
        <v>126</v>
      </c>
    </row>
    <row r="45" spans="1:16" ht="25.5">
      <c r="A45" s="6">
        <v>11</v>
      </c>
      <c r="B45" s="6" t="s">
        <v>127</v>
      </c>
      <c r="C45" s="6" t="s">
        <v>56</v>
      </c>
      <c r="D45" s="6" t="s">
        <v>128</v>
      </c>
      <c r="E45" s="6" t="s">
        <v>46</v>
      </c>
      <c r="F45" s="8">
        <v>15.6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125</v>
      </c>
    </row>
    <row r="47" ht="38.25">
      <c r="D47" s="12" t="s">
        <v>129</v>
      </c>
    </row>
    <row r="48" spans="1:16" ht="12.75">
      <c r="A48" s="6">
        <v>12</v>
      </c>
      <c r="B48" s="6" t="s">
        <v>130</v>
      </c>
      <c r="C48" s="6" t="s">
        <v>56</v>
      </c>
      <c r="D48" s="6" t="s">
        <v>131</v>
      </c>
      <c r="E48" s="6" t="s">
        <v>88</v>
      </c>
      <c r="F48" s="8">
        <v>104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132</v>
      </c>
    </row>
    <row r="50" ht="25.5">
      <c r="D50" s="12" t="s">
        <v>133</v>
      </c>
    </row>
    <row r="51" spans="1:16" ht="12.75" customHeight="1">
      <c r="A51" s="13"/>
      <c r="B51" s="13"/>
      <c r="C51" s="13" t="s">
        <v>24</v>
      </c>
      <c r="D51" s="13" t="s">
        <v>85</v>
      </c>
      <c r="E51" s="13"/>
      <c r="F51" s="13"/>
      <c r="G51" s="13"/>
      <c r="H51" s="13">
        <f>SUM(H15:H50)</f>
        <v>0</v>
      </c>
      <c r="P51">
        <f>ROUND(SUM(P15:P50),2)</f>
        <v>0</v>
      </c>
    </row>
    <row r="53" spans="1:8" ht="12.75" customHeight="1">
      <c r="A53" s="7"/>
      <c r="B53" s="7"/>
      <c r="C53" s="7" t="s">
        <v>34</v>
      </c>
      <c r="D53" s="7" t="s">
        <v>134</v>
      </c>
      <c r="E53" s="7"/>
      <c r="F53" s="9"/>
      <c r="G53" s="7"/>
      <c r="H53" s="9"/>
    </row>
    <row r="54" spans="1:16" ht="25.5">
      <c r="A54" s="6">
        <v>13</v>
      </c>
      <c r="B54" s="6" t="s">
        <v>135</v>
      </c>
      <c r="C54" s="6" t="s">
        <v>56</v>
      </c>
      <c r="D54" s="6" t="s">
        <v>136</v>
      </c>
      <c r="E54" s="6" t="s">
        <v>117</v>
      </c>
      <c r="F54" s="8">
        <v>48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137</v>
      </c>
    </row>
    <row r="56" ht="165.75">
      <c r="D56" s="12" t="s">
        <v>138</v>
      </c>
    </row>
    <row r="57" spans="1:16" ht="12.75">
      <c r="A57" s="6">
        <v>14</v>
      </c>
      <c r="B57" s="6" t="s">
        <v>139</v>
      </c>
      <c r="C57" s="6" t="s">
        <v>56</v>
      </c>
      <c r="D57" s="6" t="s">
        <v>140</v>
      </c>
      <c r="E57" s="6" t="s">
        <v>117</v>
      </c>
      <c r="F57" s="8">
        <v>16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12.75">
      <c r="D58" s="12" t="s">
        <v>141</v>
      </c>
    </row>
    <row r="59" ht="63.75">
      <c r="D59" s="12" t="s">
        <v>142</v>
      </c>
    </row>
    <row r="60" spans="1:16" ht="12.75">
      <c r="A60" s="6">
        <v>15</v>
      </c>
      <c r="B60" s="6" t="s">
        <v>143</v>
      </c>
      <c r="C60" s="6" t="s">
        <v>56</v>
      </c>
      <c r="D60" s="6" t="s">
        <v>144</v>
      </c>
      <c r="E60" s="6" t="s">
        <v>46</v>
      </c>
      <c r="F60" s="8">
        <v>12.915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12.75">
      <c r="D61" s="12" t="s">
        <v>145</v>
      </c>
    </row>
    <row r="62" ht="38.25">
      <c r="D62" s="12" t="s">
        <v>146</v>
      </c>
    </row>
    <row r="63" spans="1:16" ht="25.5">
      <c r="A63" s="6">
        <v>16</v>
      </c>
      <c r="B63" s="6" t="s">
        <v>147</v>
      </c>
      <c r="C63" s="6" t="s">
        <v>56</v>
      </c>
      <c r="D63" s="6" t="s">
        <v>148</v>
      </c>
      <c r="E63" s="6" t="s">
        <v>88</v>
      </c>
      <c r="F63" s="8">
        <v>55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25.5">
      <c r="D64" s="12" t="s">
        <v>149</v>
      </c>
    </row>
    <row r="65" ht="102">
      <c r="D65" s="12" t="s">
        <v>150</v>
      </c>
    </row>
    <row r="66" spans="1:16" ht="12.75" customHeight="1">
      <c r="A66" s="13"/>
      <c r="B66" s="13"/>
      <c r="C66" s="13" t="s">
        <v>34</v>
      </c>
      <c r="D66" s="13" t="s">
        <v>134</v>
      </c>
      <c r="E66" s="13"/>
      <c r="F66" s="13"/>
      <c r="G66" s="13"/>
      <c r="H66" s="13">
        <f>SUM(H54:H65)</f>
        <v>0</v>
      </c>
      <c r="P66">
        <f>ROUND(SUM(P54:P65),2)</f>
        <v>0</v>
      </c>
    </row>
    <row r="68" spans="1:8" ht="12.75" customHeight="1">
      <c r="A68" s="7"/>
      <c r="B68" s="7"/>
      <c r="C68" s="7" t="s">
        <v>35</v>
      </c>
      <c r="D68" s="7" t="s">
        <v>151</v>
      </c>
      <c r="E68" s="7"/>
      <c r="F68" s="9"/>
      <c r="G68" s="7"/>
      <c r="H68" s="9"/>
    </row>
    <row r="69" spans="1:16" ht="25.5">
      <c r="A69" s="6">
        <v>17</v>
      </c>
      <c r="B69" s="6" t="s">
        <v>152</v>
      </c>
      <c r="C69" s="6" t="s">
        <v>44</v>
      </c>
      <c r="D69" s="6" t="s">
        <v>153</v>
      </c>
      <c r="E69" s="6" t="s">
        <v>46</v>
      </c>
      <c r="F69" s="8">
        <v>0.32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12.75">
      <c r="D70" s="12" t="s">
        <v>154</v>
      </c>
    </row>
    <row r="71" ht="229.5">
      <c r="D71" s="12" t="s">
        <v>155</v>
      </c>
    </row>
    <row r="72" spans="1:16" ht="25.5">
      <c r="A72" s="6">
        <v>18</v>
      </c>
      <c r="B72" s="6" t="s">
        <v>152</v>
      </c>
      <c r="C72" s="6" t="s">
        <v>49</v>
      </c>
      <c r="D72" s="6" t="s">
        <v>156</v>
      </c>
      <c r="E72" s="6" t="s">
        <v>46</v>
      </c>
      <c r="F72" s="8">
        <v>0.912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12.75">
      <c r="D73" s="12" t="s">
        <v>157</v>
      </c>
    </row>
    <row r="74" ht="229.5">
      <c r="D74" s="12" t="s">
        <v>155</v>
      </c>
    </row>
    <row r="75" spans="1:16" ht="51">
      <c r="A75" s="6">
        <v>19</v>
      </c>
      <c r="B75" s="6" t="s">
        <v>158</v>
      </c>
      <c r="C75" s="6" t="s">
        <v>56</v>
      </c>
      <c r="D75" s="6" t="s">
        <v>159</v>
      </c>
      <c r="E75" s="6" t="s">
        <v>46</v>
      </c>
      <c r="F75" s="8">
        <v>44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12.75">
      <c r="D76" s="12" t="s">
        <v>160</v>
      </c>
    </row>
    <row r="77" ht="25.5">
      <c r="D77" s="12" t="s">
        <v>161</v>
      </c>
    </row>
    <row r="78" spans="1:16" ht="12.75" customHeight="1">
      <c r="A78" s="13"/>
      <c r="B78" s="13"/>
      <c r="C78" s="13" t="s">
        <v>35</v>
      </c>
      <c r="D78" s="13" t="s">
        <v>151</v>
      </c>
      <c r="E78" s="13"/>
      <c r="F78" s="13"/>
      <c r="G78" s="13"/>
      <c r="H78" s="13">
        <f>SUM(H69:H77)</f>
        <v>0</v>
      </c>
      <c r="P78">
        <f>ROUND(SUM(P69:P77),2)</f>
        <v>0</v>
      </c>
    </row>
    <row r="80" spans="1:8" ht="12.75" customHeight="1">
      <c r="A80" s="7"/>
      <c r="B80" s="7"/>
      <c r="C80" s="7" t="s">
        <v>36</v>
      </c>
      <c r="D80" s="7" t="s">
        <v>162</v>
      </c>
      <c r="E80" s="7"/>
      <c r="F80" s="9"/>
      <c r="G80" s="7"/>
      <c r="H80" s="9"/>
    </row>
    <row r="81" spans="1:16" ht="25.5">
      <c r="A81" s="6">
        <v>20</v>
      </c>
      <c r="B81" s="6" t="s">
        <v>163</v>
      </c>
      <c r="C81" s="6" t="s">
        <v>56</v>
      </c>
      <c r="D81" s="6" t="s">
        <v>164</v>
      </c>
      <c r="E81" s="6" t="s">
        <v>46</v>
      </c>
      <c r="F81" s="8">
        <v>0.955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25.5">
      <c r="D82" s="12" t="s">
        <v>165</v>
      </c>
    </row>
    <row r="83" ht="357">
      <c r="D83" s="12" t="s">
        <v>166</v>
      </c>
    </row>
    <row r="84" spans="1:16" ht="25.5">
      <c r="A84" s="6">
        <v>21</v>
      </c>
      <c r="B84" s="6" t="s">
        <v>167</v>
      </c>
      <c r="C84" s="6" t="s">
        <v>56</v>
      </c>
      <c r="D84" s="6" t="s">
        <v>168</v>
      </c>
      <c r="E84" s="6" t="s">
        <v>46</v>
      </c>
      <c r="F84" s="8">
        <v>1.272</v>
      </c>
      <c r="G84" s="11"/>
      <c r="H84" s="10">
        <f>ROUND((G84*F84),2)</f>
        <v>0</v>
      </c>
      <c r="O84">
        <f>rekapitulace!H8</f>
        <v>21</v>
      </c>
      <c r="P84">
        <f>O84/100*H84</f>
        <v>0</v>
      </c>
    </row>
    <row r="85" ht="12.75">
      <c r="D85" s="12" t="s">
        <v>169</v>
      </c>
    </row>
    <row r="86" ht="280.5">
      <c r="D86" s="12" t="s">
        <v>170</v>
      </c>
    </row>
    <row r="87" spans="1:16" ht="12.75">
      <c r="A87" s="6">
        <v>22</v>
      </c>
      <c r="B87" s="6" t="s">
        <v>171</v>
      </c>
      <c r="C87" s="6" t="s">
        <v>56</v>
      </c>
      <c r="D87" s="6" t="s">
        <v>172</v>
      </c>
      <c r="E87" s="6" t="s">
        <v>46</v>
      </c>
      <c r="F87" s="8">
        <v>1.725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25.5">
      <c r="D88" s="12" t="s">
        <v>173</v>
      </c>
    </row>
    <row r="89" ht="51">
      <c r="D89" s="12" t="s">
        <v>174</v>
      </c>
    </row>
    <row r="90" spans="1:16" ht="12.75" customHeight="1">
      <c r="A90" s="13"/>
      <c r="B90" s="13"/>
      <c r="C90" s="13" t="s">
        <v>36</v>
      </c>
      <c r="D90" s="13" t="s">
        <v>162</v>
      </c>
      <c r="E90" s="13"/>
      <c r="F90" s="13"/>
      <c r="G90" s="13"/>
      <c r="H90" s="13">
        <f>SUM(H81:H89)</f>
        <v>0</v>
      </c>
      <c r="P90">
        <f>ROUND(SUM(P81:P89),2)</f>
        <v>0</v>
      </c>
    </row>
    <row r="92" spans="1:8" ht="12.75" customHeight="1">
      <c r="A92" s="7"/>
      <c r="B92" s="7"/>
      <c r="C92" s="7" t="s">
        <v>37</v>
      </c>
      <c r="D92" s="7" t="s">
        <v>175</v>
      </c>
      <c r="E92" s="7"/>
      <c r="F92" s="9"/>
      <c r="G92" s="7"/>
      <c r="H92" s="9"/>
    </row>
    <row r="93" spans="1:16" ht="25.5">
      <c r="A93" s="6">
        <v>23</v>
      </c>
      <c r="B93" s="6" t="s">
        <v>176</v>
      </c>
      <c r="C93" s="6" t="s">
        <v>56</v>
      </c>
      <c r="D93" s="6" t="s">
        <v>177</v>
      </c>
      <c r="E93" s="6" t="s">
        <v>88</v>
      </c>
      <c r="F93" s="8">
        <v>22.38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25.5">
      <c r="D94" s="12" t="s">
        <v>178</v>
      </c>
    </row>
    <row r="95" ht="140.25">
      <c r="D95" s="12" t="s">
        <v>179</v>
      </c>
    </row>
    <row r="96" spans="1:16" ht="12.75" customHeight="1">
      <c r="A96" s="13"/>
      <c r="B96" s="13"/>
      <c r="C96" s="13" t="s">
        <v>37</v>
      </c>
      <c r="D96" s="13" t="s">
        <v>175</v>
      </c>
      <c r="E96" s="13"/>
      <c r="F96" s="13"/>
      <c r="G96" s="13"/>
      <c r="H96" s="13">
        <f>SUM(H93:H95)</f>
        <v>0</v>
      </c>
      <c r="P96">
        <f>ROUND(SUM(P93:P95),2)</f>
        <v>0</v>
      </c>
    </row>
    <row r="98" spans="1:8" ht="12.75" customHeight="1">
      <c r="A98" s="7"/>
      <c r="B98" s="7"/>
      <c r="C98" s="7" t="s">
        <v>40</v>
      </c>
      <c r="D98" s="7" t="s">
        <v>180</v>
      </c>
      <c r="E98" s="7"/>
      <c r="F98" s="9"/>
      <c r="G98" s="7"/>
      <c r="H98" s="9"/>
    </row>
    <row r="99" spans="1:16" ht="12.75">
      <c r="A99" s="6">
        <v>24</v>
      </c>
      <c r="B99" s="6" t="s">
        <v>181</v>
      </c>
      <c r="C99" s="6" t="s">
        <v>56</v>
      </c>
      <c r="D99" s="6" t="s">
        <v>182</v>
      </c>
      <c r="E99" s="6" t="s">
        <v>117</v>
      </c>
      <c r="F99" s="8">
        <v>18</v>
      </c>
      <c r="G99" s="11"/>
      <c r="H99" s="10">
        <f>ROUND((G99*F99),2)</f>
        <v>0</v>
      </c>
      <c r="O99">
        <f>rekapitulace!H8</f>
        <v>21</v>
      </c>
      <c r="P99">
        <f>O99/100*H99</f>
        <v>0</v>
      </c>
    </row>
    <row r="100" ht="12.75">
      <c r="D100" s="12" t="s">
        <v>183</v>
      </c>
    </row>
    <row r="101" ht="255">
      <c r="D101" s="12" t="s">
        <v>184</v>
      </c>
    </row>
    <row r="102" spans="1:16" ht="12.75" customHeight="1">
      <c r="A102" s="13"/>
      <c r="B102" s="13"/>
      <c r="C102" s="13" t="s">
        <v>40</v>
      </c>
      <c r="D102" s="13" t="s">
        <v>185</v>
      </c>
      <c r="E102" s="13"/>
      <c r="F102" s="13"/>
      <c r="G102" s="13"/>
      <c r="H102" s="13">
        <f>SUM(H99:H101)</f>
        <v>0</v>
      </c>
      <c r="P102">
        <f>ROUND(SUM(P99:P101),2)</f>
        <v>0</v>
      </c>
    </row>
    <row r="104" spans="1:8" ht="12.75" customHeight="1">
      <c r="A104" s="7"/>
      <c r="B104" s="7"/>
      <c r="C104" s="7" t="s">
        <v>187</v>
      </c>
      <c r="D104" s="7" t="s">
        <v>186</v>
      </c>
      <c r="E104" s="7"/>
      <c r="F104" s="9"/>
      <c r="G104" s="7"/>
      <c r="H104" s="9"/>
    </row>
    <row r="105" spans="1:16" ht="25.5">
      <c r="A105" s="6">
        <v>25</v>
      </c>
      <c r="B105" s="6" t="s">
        <v>188</v>
      </c>
      <c r="C105" s="6" t="s">
        <v>56</v>
      </c>
      <c r="D105" s="6" t="s">
        <v>189</v>
      </c>
      <c r="E105" s="6" t="s">
        <v>117</v>
      </c>
      <c r="F105" s="8">
        <v>37.1</v>
      </c>
      <c r="G105" s="11"/>
      <c r="H105" s="10">
        <f>ROUND((G105*F105),2)</f>
        <v>0</v>
      </c>
      <c r="O105">
        <f>rekapitulace!H8</f>
        <v>21</v>
      </c>
      <c r="P105">
        <f>O105/100*H105</f>
        <v>0</v>
      </c>
    </row>
    <row r="106" ht="12.75">
      <c r="D106" s="12" t="s">
        <v>190</v>
      </c>
    </row>
    <row r="107" ht="63.75">
      <c r="D107" s="12" t="s">
        <v>191</v>
      </c>
    </row>
    <row r="108" spans="1:16" ht="38.25">
      <c r="A108" s="6">
        <v>26</v>
      </c>
      <c r="B108" s="6" t="s">
        <v>192</v>
      </c>
      <c r="C108" s="6" t="s">
        <v>56</v>
      </c>
      <c r="D108" s="6" t="s">
        <v>193</v>
      </c>
      <c r="E108" s="6" t="s">
        <v>117</v>
      </c>
      <c r="F108" s="8">
        <v>4.62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12.75">
      <c r="D109" s="12" t="s">
        <v>194</v>
      </c>
    </row>
    <row r="110" ht="51">
      <c r="D110" s="12" t="s">
        <v>195</v>
      </c>
    </row>
    <row r="111" spans="1:16" ht="25.5">
      <c r="A111" s="6">
        <v>27</v>
      </c>
      <c r="B111" s="6" t="s">
        <v>196</v>
      </c>
      <c r="C111" s="6" t="s">
        <v>56</v>
      </c>
      <c r="D111" s="6" t="s">
        <v>197</v>
      </c>
      <c r="E111" s="6" t="s">
        <v>117</v>
      </c>
      <c r="F111" s="8">
        <v>42.4</v>
      </c>
      <c r="G111" s="11"/>
      <c r="H111" s="10">
        <f>ROUND((G111*F111),2)</f>
        <v>0</v>
      </c>
      <c r="O111">
        <f>rekapitulace!H8</f>
        <v>21</v>
      </c>
      <c r="P111">
        <f>O111/100*H111</f>
        <v>0</v>
      </c>
    </row>
    <row r="112" ht="12.75">
      <c r="D112" s="12" t="s">
        <v>198</v>
      </c>
    </row>
    <row r="113" ht="89.25">
      <c r="D113" s="12" t="s">
        <v>199</v>
      </c>
    </row>
    <row r="114" spans="1:16" ht="12.75">
      <c r="A114" s="6">
        <v>28</v>
      </c>
      <c r="B114" s="6" t="s">
        <v>200</v>
      </c>
      <c r="C114" s="6" t="s">
        <v>56</v>
      </c>
      <c r="D114" s="6" t="s">
        <v>201</v>
      </c>
      <c r="E114" s="6" t="s">
        <v>202</v>
      </c>
      <c r="F114" s="8">
        <v>40</v>
      </c>
      <c r="G114" s="11"/>
      <c r="H114" s="10">
        <f>ROUND((G114*F114),2)</f>
        <v>0</v>
      </c>
      <c r="O114">
        <f>rekapitulace!H8</f>
        <v>21</v>
      </c>
      <c r="P114">
        <f>O114/100*H114</f>
        <v>0</v>
      </c>
    </row>
    <row r="115" ht="12.75">
      <c r="D115" s="12" t="s">
        <v>203</v>
      </c>
    </row>
    <row r="116" ht="344.25">
      <c r="D116" s="12" t="s">
        <v>204</v>
      </c>
    </row>
    <row r="117" spans="1:16" ht="25.5">
      <c r="A117" s="6">
        <v>29</v>
      </c>
      <c r="B117" s="6" t="s">
        <v>205</v>
      </c>
      <c r="C117" s="6" t="s">
        <v>56</v>
      </c>
      <c r="D117" s="6" t="s">
        <v>206</v>
      </c>
      <c r="E117" s="6" t="s">
        <v>46</v>
      </c>
      <c r="F117" s="8">
        <v>31</v>
      </c>
      <c r="G117" s="11"/>
      <c r="H117" s="10">
        <f>ROUND((G117*F117),2)</f>
        <v>0</v>
      </c>
      <c r="O117">
        <f>rekapitulace!H8</f>
        <v>21</v>
      </c>
      <c r="P117">
        <f>O117/100*H117</f>
        <v>0</v>
      </c>
    </row>
    <row r="118" ht="25.5">
      <c r="D118" s="12" t="s">
        <v>207</v>
      </c>
    </row>
    <row r="119" ht="102">
      <c r="D119" s="12" t="s">
        <v>208</v>
      </c>
    </row>
    <row r="120" spans="1:16" ht="25.5">
      <c r="A120" s="6">
        <v>30</v>
      </c>
      <c r="B120" s="6" t="s">
        <v>209</v>
      </c>
      <c r="C120" s="6" t="s">
        <v>56</v>
      </c>
      <c r="D120" s="6" t="s">
        <v>210</v>
      </c>
      <c r="E120" s="6" t="s">
        <v>46</v>
      </c>
      <c r="F120" s="8">
        <v>5.585</v>
      </c>
      <c r="G120" s="11"/>
      <c r="H120" s="10">
        <f>ROUND((G120*F120),2)</f>
        <v>0</v>
      </c>
      <c r="O120">
        <f>rekapitulace!H8</f>
        <v>21</v>
      </c>
      <c r="P120">
        <f>O120/100*H120</f>
        <v>0</v>
      </c>
    </row>
    <row r="121" ht="51">
      <c r="D121" s="12" t="s">
        <v>211</v>
      </c>
    </row>
    <row r="122" ht="102">
      <c r="D122" s="12" t="s">
        <v>208</v>
      </c>
    </row>
    <row r="123" spans="1:16" ht="25.5">
      <c r="A123" s="6">
        <v>31</v>
      </c>
      <c r="B123" s="6" t="s">
        <v>212</v>
      </c>
      <c r="C123" s="6" t="s">
        <v>56</v>
      </c>
      <c r="D123" s="6" t="s">
        <v>213</v>
      </c>
      <c r="E123" s="6" t="s">
        <v>46</v>
      </c>
      <c r="F123" s="8">
        <v>1.072</v>
      </c>
      <c r="G123" s="11"/>
      <c r="H123" s="10">
        <f>ROUND((G123*F123),2)</f>
        <v>0</v>
      </c>
      <c r="O123">
        <f>rekapitulace!H8</f>
        <v>21</v>
      </c>
      <c r="P123">
        <f>O123/100*H123</f>
        <v>0</v>
      </c>
    </row>
    <row r="124" ht="25.5">
      <c r="D124" s="12" t="s">
        <v>214</v>
      </c>
    </row>
    <row r="125" ht="102">
      <c r="D125" s="12" t="s">
        <v>208</v>
      </c>
    </row>
    <row r="126" spans="1:16" ht="12.75" customHeight="1">
      <c r="A126" s="13"/>
      <c r="B126" s="13"/>
      <c r="C126" s="13" t="s">
        <v>187</v>
      </c>
      <c r="D126" s="13" t="s">
        <v>186</v>
      </c>
      <c r="E126" s="13"/>
      <c r="F126" s="13"/>
      <c r="G126" s="13"/>
      <c r="H126" s="13">
        <f>SUM(H105:H125)</f>
        <v>0</v>
      </c>
      <c r="P126">
        <f>ROUND(SUM(P105:P125),2)</f>
        <v>0</v>
      </c>
    </row>
    <row r="128" spans="1:16" ht="12.75" customHeight="1">
      <c r="A128" s="13"/>
      <c r="B128" s="13"/>
      <c r="C128" s="13"/>
      <c r="D128" s="13" t="s">
        <v>76</v>
      </c>
      <c r="E128" s="13"/>
      <c r="F128" s="13"/>
      <c r="G128" s="13"/>
      <c r="H128" s="13">
        <f>+H12+H51+H66+H78+H90+H96+H102+H126</f>
        <v>0</v>
      </c>
      <c r="P128">
        <f>+P12+P51+P66+P78+P90+P96+P102+P126</f>
        <v>0</v>
      </c>
    </row>
    <row r="130" spans="1:8" ht="12.75" customHeight="1">
      <c r="A130" s="7" t="s">
        <v>77</v>
      </c>
      <c r="B130" s="7"/>
      <c r="C130" s="7"/>
      <c r="D130" s="7"/>
      <c r="E130" s="7"/>
      <c r="F130" s="7"/>
      <c r="G130" s="7"/>
      <c r="H130" s="7"/>
    </row>
    <row r="131" spans="1:8" ht="12.75" customHeight="1">
      <c r="A131" s="7"/>
      <c r="B131" s="7"/>
      <c r="C131" s="7"/>
      <c r="D131" s="7" t="s">
        <v>78</v>
      </c>
      <c r="E131" s="7"/>
      <c r="F131" s="7"/>
      <c r="G131" s="7"/>
      <c r="H131" s="7"/>
    </row>
    <row r="132" spans="1:16" ht="12.75" customHeight="1">
      <c r="A132" s="13"/>
      <c r="B132" s="13"/>
      <c r="C132" s="13"/>
      <c r="D132" s="13" t="s">
        <v>79</v>
      </c>
      <c r="E132" s="13"/>
      <c r="F132" s="13"/>
      <c r="G132" s="13"/>
      <c r="H132" s="13">
        <v>0</v>
      </c>
      <c r="P132">
        <v>0</v>
      </c>
    </row>
    <row r="133" spans="1:8" ht="12.75" customHeight="1">
      <c r="A133" s="13"/>
      <c r="B133" s="13"/>
      <c r="C133" s="13"/>
      <c r="D133" s="13" t="s">
        <v>80</v>
      </c>
      <c r="E133" s="13"/>
      <c r="F133" s="13"/>
      <c r="G133" s="13"/>
      <c r="H133" s="13"/>
    </row>
    <row r="134" spans="1:16" ht="12.75" customHeight="1">
      <c r="A134" s="13"/>
      <c r="B134" s="13"/>
      <c r="C134" s="13"/>
      <c r="D134" s="13" t="s">
        <v>81</v>
      </c>
      <c r="E134" s="13"/>
      <c r="F134" s="13"/>
      <c r="G134" s="13"/>
      <c r="H134" s="13">
        <v>0</v>
      </c>
      <c r="P134">
        <v>0</v>
      </c>
    </row>
    <row r="135" spans="1:16" ht="12.75" customHeight="1">
      <c r="A135" s="13"/>
      <c r="B135" s="13"/>
      <c r="C135" s="13"/>
      <c r="D135" s="13" t="s">
        <v>82</v>
      </c>
      <c r="E135" s="13"/>
      <c r="F135" s="13"/>
      <c r="G135" s="13"/>
      <c r="H135" s="13">
        <f>H132+H134</f>
        <v>0</v>
      </c>
      <c r="P135">
        <f>P132+P134</f>
        <v>0</v>
      </c>
    </row>
    <row r="137" spans="1:16" ht="12.75" customHeight="1">
      <c r="A137" s="13"/>
      <c r="B137" s="13"/>
      <c r="C137" s="13"/>
      <c r="D137" s="13" t="s">
        <v>82</v>
      </c>
      <c r="E137" s="13"/>
      <c r="F137" s="13"/>
      <c r="G137" s="13"/>
      <c r="H137" s="13">
        <f>H128+H135</f>
        <v>0</v>
      </c>
      <c r="P137">
        <f>P128+P135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2019-03-31T21:54:08Z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