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 - Stavební část" sheetId="2" r:id="rId2"/>
    <sheet name="D.2 - Veřejné osvětlení" sheetId="3" r:id="rId3"/>
    <sheet name="VRN - Vedlejší rozpočtové..." sheetId="4" r:id="rId4"/>
    <sheet name="Seznam figur" sheetId="5" r:id="rId5"/>
  </sheets>
  <definedNames>
    <definedName name="_xlnm.Print_Area" localSheetId="0">'Rekapitulace stavby'!$D$4:$AO$76,'Rekapitulace stavby'!$C$82:$AQ$98</definedName>
    <definedName name="_xlnm._FilterDatabase" localSheetId="1" hidden="1">'D.1 - Stavební část'!$C$126:$K$313</definedName>
    <definedName name="_xlnm.Print_Area" localSheetId="1">'D.1 - Stavební část'!$C$4:$J$76,'D.1 - Stavební část'!$C$82:$J$108,'D.1 - Stavební část'!$C$114:$J$313</definedName>
    <definedName name="_xlnm._FilterDatabase" localSheetId="2" hidden="1">'D.2 - Veřejné osvětlení'!$C$127:$K$234</definedName>
    <definedName name="_xlnm.Print_Area" localSheetId="2">'D.2 - Veřejné osvětlení'!$C$4:$J$76,'D.2 - Veřejné osvětlení'!$C$82:$J$109,'D.2 - Veřejné osvětlení'!$C$115:$J$234</definedName>
    <definedName name="_xlnm._FilterDatabase" localSheetId="3" hidden="1">'VRN - Vedlejší rozpočtové...'!$C$121:$K$134</definedName>
    <definedName name="_xlnm.Print_Area" localSheetId="3">'VRN - Vedlejší rozpočtové...'!$C$4:$J$76,'VRN - Vedlejší rozpočtové...'!$C$82:$J$103,'VRN - Vedlejší rozpočtové...'!$C$109:$J$134</definedName>
    <definedName name="_xlnm.Print_Area" localSheetId="4">'Seznam figur'!$C$4:$G$190</definedName>
    <definedName name="_xlnm.Print_Titles" localSheetId="0">'Rekapitulace stavby'!$92:$92</definedName>
    <definedName name="_xlnm.Print_Titles" localSheetId="1">'D.1 - Stavební část'!$126:$126</definedName>
    <definedName name="_xlnm.Print_Titles" localSheetId="2">'D.2 - Veřejné osvětlení'!$127:$127</definedName>
    <definedName name="_xlnm.Print_Titles" localSheetId="3">'VRN - Vedlejší rozpočtové...'!$121:$121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<sst xmlns="http://schemas.openxmlformats.org/spreadsheetml/2006/main" count="4764" uniqueCount="855">
  <si>
    <t>Export Komplet</t>
  </si>
  <si>
    <t/>
  </si>
  <si>
    <t>2.0</t>
  </si>
  <si>
    <t>ZAMOK</t>
  </si>
  <si>
    <t>False</t>
  </si>
  <si>
    <t>{48b8e677-5b82-4942-a73f-f6328f9841b5}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</si>
  <si>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</si>
  <si>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</si>
  <si>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</si>
  <si>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</si>
  <si>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</si>
  <si>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</si>
  <si>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</si>
  <si>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</si>
  <si>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21-14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</si>
  <si>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</si>
  <si>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</si>
  <si>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Úpravy parkoviště, zastávka MAD a přechod pro chodce v ulici U Tvrze</t>
  </si>
  <si>
    <t>KSO:</t>
  </si>
  <si>
    <t>CC-CZ:</t>
  </si>
  <si>
    <t>Místo:</t>
  </si>
  <si>
    <t>Děčín</t>
  </si>
  <si>
    <t>Datum:</t>
  </si>
  <si>
    <t>5. 3. 2021</t>
  </si>
  <si>
    <t>Zadavatel:</t>
  </si>
  <si>
    <t>IČ:</t>
  </si>
  <si>
    <t>STATUTÁRNÍ MĚSTO DĚČÍN</t>
  </si>
  <si>
    <t>DIČ:</t>
  </si>
  <si>
    <t>Uchazeč:</t>
  </si>
  <si>
    <t>Vyplň údaj</t>
  </si>
  <si>
    <t>Projektant:</t>
  </si>
  <si>
    <t>Ing. Vladimír Polda</t>
  </si>
  <si>
    <t>True</t>
  </si>
  <si>
    <t>Zpracovatel:</t>
  </si>
  <si>
    <t>Ing. Jan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</si>
  <si>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</si>
  <si>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</si>
  <si>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</si>
  <si>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</si>
  <si>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</si>
  <si>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</si>
  <si>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</si>
  <si>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</si>
  <si>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</si>
  <si>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</si>
  <si>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</si>
  <si>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</si>
  <si>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</si>
  <si>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</si>
  <si>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</si>
  <si>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</si>
  <si>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</si>
  <si>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</si>
  <si>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</si>
  <si>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</si>
  <si>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</si>
  <si>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</si>
  <si>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</si>
  <si>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</si>
  <si>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</si>
  <si>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</si>
  <si>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</si>
  <si>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</si>
  <si>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</si>
  <si>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</si>
  <si>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</si>
  <si>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</si>
  <si>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</si>
  <si>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</si>
  <si>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</si>
  <si>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</si>
  <si>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</si>
  <si>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</si>
  <si>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</si>
  <si>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</si>
  <si>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</si>
  <si>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</si>
  <si>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</si>
  <si>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</si>
  <si>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</si>
  <si>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</si>
  <si>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</t>
  </si>
  <si>
    <t>Stavební část</t>
  </si>
  <si>
    <t>STA</t>
  </si>
  <si>
    <t>1</t>
  </si>
  <si>
    <t>{2e5e4ccc-4b70-4bb9-a08a-d4a350d8f3ff}</t>
  </si>
  <si>
    <t>2</t>
  </si>
  <si>
    <t>D.2</t>
  </si>
  <si>
    <t>Veřejné osvětlení</t>
  </si>
  <si>
    <t>{3c1a5976-385b-428e-97c1-d19c6b533afd}</t>
  </si>
  <si>
    <t>VRN</t>
  </si>
  <si>
    <t>Vedlejší rozpočtové náklady</t>
  </si>
  <si>
    <t>{5f6ff971-7ae6-4c20-a5f2-cbe12f84ed46}</t>
  </si>
  <si>
    <t>bourD</t>
  </si>
  <si>
    <t>25</t>
  </si>
  <si>
    <t>bourA</t>
  </si>
  <si>
    <t>40</t>
  </si>
  <si>
    <t>KRYCÍ LIST SOUPISU PRACÍ</t>
  </si>
  <si>
    <t>bourC</t>
  </si>
  <si>
    <t>52</t>
  </si>
  <si>
    <t>bourE</t>
  </si>
  <si>
    <t>7</t>
  </si>
  <si>
    <t>bourH</t>
  </si>
  <si>
    <t>bourI</t>
  </si>
  <si>
    <t>5</t>
  </si>
  <si>
    <t>Objekt:</t>
  </si>
  <si>
    <t>S7</t>
  </si>
  <si>
    <t>22</t>
  </si>
  <si>
    <t>D.1 - Stavební část</t>
  </si>
  <si>
    <t>S7p</t>
  </si>
  <si>
    <t>35</t>
  </si>
  <si>
    <t>ornice</t>
  </si>
  <si>
    <t>odkop</t>
  </si>
  <si>
    <t>35,86</t>
  </si>
  <si>
    <t>rýha</t>
  </si>
  <si>
    <t>4,225</t>
  </si>
  <si>
    <t>zásyp</t>
  </si>
  <si>
    <t>1,752</t>
  </si>
  <si>
    <t>odvoz</t>
  </si>
  <si>
    <t>38,333</t>
  </si>
  <si>
    <t>S5</t>
  </si>
  <si>
    <t>53</t>
  </si>
  <si>
    <t>S1</t>
  </si>
  <si>
    <t>74</t>
  </si>
  <si>
    <t>S2</t>
  </si>
  <si>
    <t>97</t>
  </si>
  <si>
    <t>S6</t>
  </si>
  <si>
    <t>S4</t>
  </si>
  <si>
    <t>sutbetsyp</t>
  </si>
  <si>
    <t>8,83</t>
  </si>
  <si>
    <t>sutkam</t>
  </si>
  <si>
    <t>81,94</t>
  </si>
  <si>
    <t>sutziv</t>
  </si>
  <si>
    <t>41,076</t>
  </si>
  <si>
    <t>sutbetkus</t>
  </si>
  <si>
    <t>28,435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</si>
  <si>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</si>
  <si>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</si>
  <si>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</si>
  <si>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</si>
  <si>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</si>
  <si>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</si>
  <si>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</si>
  <si>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</si>
  <si>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</si>
  <si>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</si>
  <si>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</si>
  <si>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</si>
  <si>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</si>
  <si>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</si>
  <si>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</si>
  <si>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</si>
  <si>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</si>
  <si>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</si>
  <si>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</si>
  <si>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</si>
  <si>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</si>
  <si>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</si>
  <si>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</si>
  <si>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</si>
  <si>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</si>
  <si>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</si>
  <si>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</si>
  <si>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</si>
  <si>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</si>
  <si>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</si>
  <si>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</si>
  <si>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</si>
  <si>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</si>
  <si>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</si>
  <si>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112101102</t>
  </si>
  <si>
    <t>Odstranění stromů listnatých průměru kmene do 500 mm</t>
  </si>
  <si>
    <t>kus</t>
  </si>
  <si>
    <t>4</t>
  </si>
  <si>
    <t>493698675</t>
  </si>
  <si>
    <t>112251102</t>
  </si>
  <si>
    <t>Odstranění pařezů D do 500 mm</t>
  </si>
  <si>
    <t>930994191</t>
  </si>
  <si>
    <t>3</t>
  </si>
  <si>
    <t>113106134</t>
  </si>
  <si>
    <t>Rozebrání dlažeb ze zámkových dlaždic komunikací pro pěší strojně pl do 50 m2</t>
  </si>
  <si>
    <t>m2</t>
  </si>
  <si>
    <t>637934173</t>
  </si>
  <si>
    <t>VV</t>
  </si>
  <si>
    <t>"vybourání chodníku pro skladbu S2" 25</t>
  </si>
  <si>
    <t>113106134R</t>
  </si>
  <si>
    <t>Rozebrání dlažeb ze zámkových dlaždic komunikací pro pěší strojně pl do 50 m2 - pro další použití</t>
  </si>
  <si>
    <t>496631684</t>
  </si>
  <si>
    <t>"demontáž dlažby pro skladbu S3" 23</t>
  </si>
  <si>
    <t>113107163</t>
  </si>
  <si>
    <t>Odstranění podkladu z kameniva drceného tl 300 mm strojně pl přes 50 do 200 m2</t>
  </si>
  <si>
    <t>1598510295</t>
  </si>
  <si>
    <t>bourA*2+bourC+bourE+bourD</t>
  </si>
  <si>
    <t>6</t>
  </si>
  <si>
    <t>113107182</t>
  </si>
  <si>
    <t>Odstranění podkladu živičného tl 100 mm strojně pl přes 50 do 200 m2</t>
  </si>
  <si>
    <t>-1664104472</t>
  </si>
  <si>
    <t>"vybourání vozovky pro skladbu S1" 40</t>
  </si>
  <si>
    <t>"vybourání vozovky pro skladbu S2" 52</t>
  </si>
  <si>
    <t>"vybourání vozovky pro skladbu S5" 15</t>
  </si>
  <si>
    <t>"vybourání vozovky pro skladbu S6" 5</t>
  </si>
  <si>
    <t>Součet</t>
  </si>
  <si>
    <t>113107321</t>
  </si>
  <si>
    <t>Odstranění podkladu z kameniva drceného tl 100 mm strojně pl do 50 m2</t>
  </si>
  <si>
    <t>1550359609</t>
  </si>
  <si>
    <t>bourH+bourI</t>
  </si>
  <si>
    <t>8</t>
  </si>
  <si>
    <t>113107330</t>
  </si>
  <si>
    <t>Odstranění podkladu z betonu prostého tl 100 mm strojně pl do 50 m2</t>
  </si>
  <si>
    <t>-1788112812</t>
  </si>
  <si>
    <t>9</t>
  </si>
  <si>
    <t>113107341</t>
  </si>
  <si>
    <t>Odstranění podkladu živičného tl 50 mm strojně pl do 50 m2</t>
  </si>
  <si>
    <t>-1033461031</t>
  </si>
  <si>
    <t>"vybourání chodníku pro skladbu S2" 7</t>
  </si>
  <si>
    <t>10</t>
  </si>
  <si>
    <t>113107522</t>
  </si>
  <si>
    <t>Odstranění podkladu z kameniva drceného tl 200 mm při překopech strojně pl přes 15 m2</t>
  </si>
  <si>
    <t>1446328277</t>
  </si>
  <si>
    <t>11</t>
  </si>
  <si>
    <t>113107531</t>
  </si>
  <si>
    <t>Odstranění podkladu z betonu prostého tl 150 mm při překopech strojně pl přes 15 m2</t>
  </si>
  <si>
    <t>291741756</t>
  </si>
  <si>
    <t>"oprava vozovky v místě překopů pro VO a kanalizaci" 22</t>
  </si>
  <si>
    <t>12</t>
  </si>
  <si>
    <t>113107544</t>
  </si>
  <si>
    <t>Odstranění podkladu živičných tl 200 mm při překopech strojně pl přes 15 m2</t>
  </si>
  <si>
    <t>-232759469</t>
  </si>
  <si>
    <t>"oprava vozovky v místě překopů pro VO a kanalizaci - s přesahem" 35</t>
  </si>
  <si>
    <t>13</t>
  </si>
  <si>
    <t>113202111</t>
  </si>
  <si>
    <t>Vytrhání obrub krajníků obrubníků stojatých</t>
  </si>
  <si>
    <t>m</t>
  </si>
  <si>
    <t>-1725162836</t>
  </si>
  <si>
    <t>51+56</t>
  </si>
  <si>
    <t>14</t>
  </si>
  <si>
    <t>121151103</t>
  </si>
  <si>
    <t>Sejmutí ornice plochy do 100 m2 tl vrstvy do 200 mm strojně</t>
  </si>
  <si>
    <t>204969155</t>
  </si>
  <si>
    <t>"skrývka ornice ze stávajících nezpevněných ploch" 40</t>
  </si>
  <si>
    <t>122251102</t>
  </si>
  <si>
    <t>Odkopávky a prokopávky nezapažené v hornině třídy těžitelnosti I, skupiny 3 objem do 50 m3 strojně</t>
  </si>
  <si>
    <t>m3</t>
  </si>
  <si>
    <t>-1780290887</t>
  </si>
  <si>
    <t>"vybourání zatravněné plochy pro skladbu S1" 42*0,66</t>
  </si>
  <si>
    <t>"vybourání zatravněné plochy pro skladbu S2" 22*0,37</t>
  </si>
  <si>
    <t>16</t>
  </si>
  <si>
    <t>132212211</t>
  </si>
  <si>
    <t>Hloubení rýh š do 2000 mm v soudržných horninách třídy těžitelnosti I, skupiny 3 ručně</t>
  </si>
  <si>
    <t>1475535275</t>
  </si>
  <si>
    <t>2,5*1*(2,2-0,51)</t>
  </si>
  <si>
    <t>17</t>
  </si>
  <si>
    <t>151101102</t>
  </si>
  <si>
    <t>Zřízení příložného pažení a rozepření stěn rýh hl do 4 m</t>
  </si>
  <si>
    <t>-1233712363</t>
  </si>
  <si>
    <t>2,5*2,2*2</t>
  </si>
  <si>
    <t>18</t>
  </si>
  <si>
    <t>151101112</t>
  </si>
  <si>
    <t>Odstranění příložného pažení a rozepření stěn rýh hl do 4 m</t>
  </si>
  <si>
    <t>606647860</t>
  </si>
  <si>
    <t>19</t>
  </si>
  <si>
    <t>16220140R</t>
  </si>
  <si>
    <t>Odvoz odstraněných kmenů, větví a pařezů včetně likvidace dle platné legislativy</t>
  </si>
  <si>
    <t>soubor</t>
  </si>
  <si>
    <t>-20967627</t>
  </si>
  <si>
    <t>20</t>
  </si>
  <si>
    <t>162751115</t>
  </si>
  <si>
    <t>Vodorovné přemístění do 8000 m výkopku/sypaniny z horniny třídy těžitelnosti I, skupiny 1 až 3</t>
  </si>
  <si>
    <t>-1133511624</t>
  </si>
  <si>
    <t>odkop+rýha-zásyp</t>
  </si>
  <si>
    <t>171201221</t>
  </si>
  <si>
    <t>Poplatek za uložení na skládce (skládkovné) zeminy a kamení kód odpadu 17 05 04</t>
  </si>
  <si>
    <t>t</t>
  </si>
  <si>
    <t>1941585021</t>
  </si>
  <si>
    <t>odvoz*1,85</t>
  </si>
  <si>
    <t>171251201</t>
  </si>
  <si>
    <t>Uložení sypaniny na skládky nebo meziskládky</t>
  </si>
  <si>
    <t>-1803369205</t>
  </si>
  <si>
    <t>23</t>
  </si>
  <si>
    <t>174111101</t>
  </si>
  <si>
    <t>Zásyp jam, šachet rýh nebo kolem objektů sypaninou se zhutněním ručně</t>
  </si>
  <si>
    <t>-449752338</t>
  </si>
  <si>
    <t>1,3*1*(2,2-0,1-0,2-0,3-0,51)+0,5*1*(1,85-0,51)-0,5*0,5*(1,85-0,51)</t>
  </si>
  <si>
    <t>24</t>
  </si>
  <si>
    <t>175111101</t>
  </si>
  <si>
    <t>Obsypání potrubí ručně sypaninou bez prohození, uloženou do 3 m</t>
  </si>
  <si>
    <t>1003505259</t>
  </si>
  <si>
    <t>1,3*1*(0,2+0,3)-3,14*0,1*0,1*1,3</t>
  </si>
  <si>
    <t>M</t>
  </si>
  <si>
    <t>58331200</t>
  </si>
  <si>
    <t>štěrkopísek netříděný zásypový</t>
  </si>
  <si>
    <t>159443934</t>
  </si>
  <si>
    <t>0,609*2 'Přepočtené koeficientem množství</t>
  </si>
  <si>
    <t>26</t>
  </si>
  <si>
    <t>181351003</t>
  </si>
  <si>
    <t>Rozprostření ornice tl vrstvy do 200 mm pl do 100 m2 v rovině nebo ve svahu do 1:5 strojně</t>
  </si>
  <si>
    <t>-486834787</t>
  </si>
  <si>
    <t>27</t>
  </si>
  <si>
    <t>181411131</t>
  </si>
  <si>
    <t>Založení parkového trávníku výsevem plochy do 1000 m2 v rovině a ve svahu do 1:5</t>
  </si>
  <si>
    <t>1805020560</t>
  </si>
  <si>
    <t>28</t>
  </si>
  <si>
    <t>00572410</t>
  </si>
  <si>
    <t>osivo směs travní parková</t>
  </si>
  <si>
    <t>kg</t>
  </si>
  <si>
    <t>-806449379</t>
  </si>
  <si>
    <t>53*0,015 'Přepočtené koeficientem množství</t>
  </si>
  <si>
    <t>Zakládání</t>
  </si>
  <si>
    <t>29</t>
  </si>
  <si>
    <t>273321511</t>
  </si>
  <si>
    <t>Základové desky ze ŽB bez zvýšených nároků na prostředí tř. C 25/30</t>
  </si>
  <si>
    <t>1250272190</t>
  </si>
  <si>
    <t>S1*0,2</t>
  </si>
  <si>
    <t>30</t>
  </si>
  <si>
    <t>273362021</t>
  </si>
  <si>
    <t>Výztuž základových desek svařovanými sítěmi Kari</t>
  </si>
  <si>
    <t>-1516429435</t>
  </si>
  <si>
    <t>S1*7,9*2*0,001</t>
  </si>
  <si>
    <t>Vodorovné konstrukce</t>
  </si>
  <si>
    <t>31</t>
  </si>
  <si>
    <t>451573111</t>
  </si>
  <si>
    <t>Lože pod potrubí otevřený výkop ze štěrkopísku</t>
  </si>
  <si>
    <t>2041714173</t>
  </si>
  <si>
    <t>(1,3+0,5)*1*0,1</t>
  </si>
  <si>
    <t>Komunikace pozemní</t>
  </si>
  <si>
    <t>32</t>
  </si>
  <si>
    <t>564730111</t>
  </si>
  <si>
    <t>Podklad z kameniva hrubého drceného vel. 16-32 mm tl 100 mm</t>
  </si>
  <si>
    <t>1080764649</t>
  </si>
  <si>
    <t>33</t>
  </si>
  <si>
    <t>564751111</t>
  </si>
  <si>
    <t>Podklad z kameniva hrubého drceného vel. 32-63 mm tl 150 mm</t>
  </si>
  <si>
    <t>1757206721</t>
  </si>
  <si>
    <t>34</t>
  </si>
  <si>
    <t>564771111</t>
  </si>
  <si>
    <t>Podklad z kameniva hrubého drceného vel. 32-63 mm tl 250 mm</t>
  </si>
  <si>
    <t>-585948708</t>
  </si>
  <si>
    <t>566901233</t>
  </si>
  <si>
    <t>Vyspravení podkladu po překopech ing sítí plochy přes 15 m2 štěrkodrtí tl. 200 mm</t>
  </si>
  <si>
    <t>650107790</t>
  </si>
  <si>
    <t>36</t>
  </si>
  <si>
    <t>566901241</t>
  </si>
  <si>
    <t>Vyspravení podkladu po překopech ing sítí plochy přes 15 m2 kamenivem hrubým drceným tl. 100 mm</t>
  </si>
  <si>
    <t>1233553025</t>
  </si>
  <si>
    <t>37</t>
  </si>
  <si>
    <t>566901261</t>
  </si>
  <si>
    <t>Vyspravení podkladu po překopech ing sítí plochy přes 15 m2 obalovaným kamenivem ACP (OK) tl. 100 mm</t>
  </si>
  <si>
    <t>1295584097</t>
  </si>
  <si>
    <t>38</t>
  </si>
  <si>
    <t>566901272</t>
  </si>
  <si>
    <t>Vyspravení podkladu po překopech ing sítí plochy přes 15 m2 směsí stmelenou cementem SC20/25 tl 150 mm</t>
  </si>
  <si>
    <t>-1853514160</t>
  </si>
  <si>
    <t>39</t>
  </si>
  <si>
    <t>572341111</t>
  </si>
  <si>
    <t>Vyspravení krytu komunikací po překopech plochy přes 15 m2 asfalt betonem ACO (AB) tl 50 mm</t>
  </si>
  <si>
    <t>738846178</t>
  </si>
  <si>
    <t>S6+S7p</t>
  </si>
  <si>
    <t>572341112</t>
  </si>
  <si>
    <t>Vyspravení krytu komunikací po překopech plochy přes 15 m2 asfalt betonem ACO (AB) tl 70 mm</t>
  </si>
  <si>
    <t>923775861</t>
  </si>
  <si>
    <t>41</t>
  </si>
  <si>
    <t>573191111</t>
  </si>
  <si>
    <t>Postřik infiltrační kationaktivní emulzí v množství 1 kg/m2</t>
  </si>
  <si>
    <t>719486425</t>
  </si>
  <si>
    <t>42</t>
  </si>
  <si>
    <t>573231106</t>
  </si>
  <si>
    <t>Postřik živičný spojovací ze silniční emulze v množství 0,30 kg/m2</t>
  </si>
  <si>
    <t>-1032492052</t>
  </si>
  <si>
    <t>S6*2+S7p*2</t>
  </si>
  <si>
    <t>43</t>
  </si>
  <si>
    <t>591141111</t>
  </si>
  <si>
    <t>Kladení dlažby z kostek velkých z kamene na MC tl 50 mm</t>
  </si>
  <si>
    <t>-1772097123</t>
  </si>
  <si>
    <t>44</t>
  </si>
  <si>
    <t>5838100R</t>
  </si>
  <si>
    <t>kostka dlažební žula velká 16/16</t>
  </si>
  <si>
    <t>1365961134</t>
  </si>
  <si>
    <t>74*1,01 'Přepočtené koeficientem množství</t>
  </si>
  <si>
    <t>45</t>
  </si>
  <si>
    <t>596211212</t>
  </si>
  <si>
    <t>Kladení zámkové dlažby komunikací pro pěší tl 80 mm skupiny A pl do 300 m2</t>
  </si>
  <si>
    <t>1259788962</t>
  </si>
  <si>
    <t>S3</t>
  </si>
  <si>
    <t>"úpravy stávajících úseků chodníků" 18</t>
  </si>
  <si>
    <t>"úpravy stávajících úseků chodníků - varovný pás" 7</t>
  </si>
  <si>
    <t>46</t>
  </si>
  <si>
    <t>59245213</t>
  </si>
  <si>
    <t>dlažba zámková tvaru I 196x161x80mm přírodní</t>
  </si>
  <si>
    <t>107241743</t>
  </si>
  <si>
    <t>80</t>
  </si>
  <si>
    <t>47</t>
  </si>
  <si>
    <t>59245224</t>
  </si>
  <si>
    <t>dlažba zámková tvaru I základní pro nevidomé 196x161x80mm barevná</t>
  </si>
  <si>
    <t>1606372823</t>
  </si>
  <si>
    <t>S4+17</t>
  </si>
  <si>
    <t>Trubní vedení</t>
  </si>
  <si>
    <t>48</t>
  </si>
  <si>
    <t>871355221</t>
  </si>
  <si>
    <t>Kanalizační potrubí z tvrdého PVC jednovrstvé tuhost třídy SN8 DN 200</t>
  </si>
  <si>
    <t>-40798752</t>
  </si>
  <si>
    <t>49</t>
  </si>
  <si>
    <t>877355211</t>
  </si>
  <si>
    <t>Montáž tvarovek z tvrdého PVC-systém KG nebo z polypropylenu-systém KG 2000 jednoosé DN 200</t>
  </si>
  <si>
    <t>1401605093</t>
  </si>
  <si>
    <t>50</t>
  </si>
  <si>
    <t>28611364</t>
  </si>
  <si>
    <t>koleno kanalizace PVC KG 200x15°</t>
  </si>
  <si>
    <t>196318647</t>
  </si>
  <si>
    <t>51</t>
  </si>
  <si>
    <t>890211811</t>
  </si>
  <si>
    <t>Bourání šachet z prostého betonu ručně obestavěného prostoru do 1,5 m3</t>
  </si>
  <si>
    <t>475924339</t>
  </si>
  <si>
    <t>"bourání stávající uliční vpusti" 0,5</t>
  </si>
  <si>
    <t>892351111</t>
  </si>
  <si>
    <t>Tlaková zkouška vodou potrubí DN 150 nebo 200</t>
  </si>
  <si>
    <t>2029080357</t>
  </si>
  <si>
    <t>895941111</t>
  </si>
  <si>
    <t>Zřízení vpusti kanalizační uliční z betonových dílců typ UV-50 normální</t>
  </si>
  <si>
    <t>1121729512</t>
  </si>
  <si>
    <t>54</t>
  </si>
  <si>
    <t>59223858</t>
  </si>
  <si>
    <t>skruž pro uliční vpusť horní betonová 450x570x50mm</t>
  </si>
  <si>
    <t>-974618135</t>
  </si>
  <si>
    <t>55</t>
  </si>
  <si>
    <t>59223860</t>
  </si>
  <si>
    <t>skruž pro uliční vpusť středová betonová 450x195x50mm</t>
  </si>
  <si>
    <t>1895509669</t>
  </si>
  <si>
    <t>56</t>
  </si>
  <si>
    <t>59223851</t>
  </si>
  <si>
    <t>dno pro uliční vpusť s výtokovým otvorem betonové 450x380x50mm</t>
  </si>
  <si>
    <t>-641992274</t>
  </si>
  <si>
    <t>57</t>
  </si>
  <si>
    <t>59223861</t>
  </si>
  <si>
    <t>skruž pro uliční vpusť středová betonová 450x555x50mm</t>
  </si>
  <si>
    <t>-645289962</t>
  </si>
  <si>
    <t>58</t>
  </si>
  <si>
    <t>59223871</t>
  </si>
  <si>
    <t>koš vysoký pro uliční vpusti žárově Pz plech pro rám 500/500mm</t>
  </si>
  <si>
    <t>1655742096</t>
  </si>
  <si>
    <t>59</t>
  </si>
  <si>
    <t>55242320</t>
  </si>
  <si>
    <t>mříž vtoková litinová plochá 500x500mm</t>
  </si>
  <si>
    <t>-737319722</t>
  </si>
  <si>
    <t>Ostatní konstrukce a práce, bourání</t>
  </si>
  <si>
    <t>60</t>
  </si>
  <si>
    <t>914111111</t>
  </si>
  <si>
    <t>Montáž svislé dopravní značky do velikosti 1 m2 objímkami na sloupek nebo konzolu</t>
  </si>
  <si>
    <t>437498111</t>
  </si>
  <si>
    <t>61</t>
  </si>
  <si>
    <t>40445623</t>
  </si>
  <si>
    <t>informativní značky provozní IP1-IP3, IP4b-IP7, IP10a, b 750x750mm retroreflexní</t>
  </si>
  <si>
    <t>158256589</t>
  </si>
  <si>
    <t>62</t>
  </si>
  <si>
    <t>40445625</t>
  </si>
  <si>
    <t>informativní značky provozní IP8, IP9, IP11-IP13 500x700mm</t>
  </si>
  <si>
    <t>-1846995642</t>
  </si>
  <si>
    <t>63</t>
  </si>
  <si>
    <t>40445643</t>
  </si>
  <si>
    <t>informativní značky jiné IJ1-IJ3, IJ4c-IJ16 500x700mm</t>
  </si>
  <si>
    <t>1899905470</t>
  </si>
  <si>
    <t>64</t>
  </si>
  <si>
    <t>914511111</t>
  </si>
  <si>
    <t>Montáž sloupku dopravních značek délky do 3,5 m s betonovým základem</t>
  </si>
  <si>
    <t>303187997</t>
  </si>
  <si>
    <t>65</t>
  </si>
  <si>
    <t>40445230</t>
  </si>
  <si>
    <t>sloupek pro dopravní značku Zn D 70mm v 3,5m</t>
  </si>
  <si>
    <t>-57587600</t>
  </si>
  <si>
    <t>66</t>
  </si>
  <si>
    <t>915211112</t>
  </si>
  <si>
    <t>Vodorovné dopravní značení dělící čáry souvislé š 125 mm retroreflexní bílý plast</t>
  </si>
  <si>
    <t>1848206752</t>
  </si>
  <si>
    <t>"V10b" 23*4,5</t>
  </si>
  <si>
    <t>"V1a" 35+3+20</t>
  </si>
  <si>
    <t>"V4" 18</t>
  </si>
  <si>
    <t>67</t>
  </si>
  <si>
    <t>915211122</t>
  </si>
  <si>
    <t>Vodorovné dopravní značení dělící čáry přerušované š 125 mm retroreflexní bílý plast</t>
  </si>
  <si>
    <t>544097057</t>
  </si>
  <si>
    <t>"V4" 11+5</t>
  </si>
  <si>
    <t>"V2b" 10,5+11,5</t>
  </si>
  <si>
    <t>"V10d" 15,5</t>
  </si>
  <si>
    <t>68</t>
  </si>
  <si>
    <t>915231112</t>
  </si>
  <si>
    <t>Vodorovné dopravní značení přechody pro chodce, šipky, symboly retroreflexní bílý plast</t>
  </si>
  <si>
    <t>-1559172907</t>
  </si>
  <si>
    <t>"V7a" 4*6</t>
  </si>
  <si>
    <t>"V13a" 4,08*1,5+5*1,5+4,5*1,95</t>
  </si>
  <si>
    <t>69</t>
  </si>
  <si>
    <t>915231116</t>
  </si>
  <si>
    <t>Vodorovné dopravní značení přechody pro chodce, šipky, symboly retroreflexní žlutý plast</t>
  </si>
  <si>
    <t>-813968544</t>
  </si>
  <si>
    <t>"V12b" 12,2*1,5</t>
  </si>
  <si>
    <t>70</t>
  </si>
  <si>
    <t>915321115</t>
  </si>
  <si>
    <t>Předformátované vodorovné dopravní značení vodící pás pro slabozraké</t>
  </si>
  <si>
    <t>-249167720</t>
  </si>
  <si>
    <t>6*2</t>
  </si>
  <si>
    <t>71</t>
  </si>
  <si>
    <t>915611111</t>
  </si>
  <si>
    <t>Předznačení vodorovného liniového značení</t>
  </si>
  <si>
    <t>-715494765</t>
  </si>
  <si>
    <t>179,5+53,5</t>
  </si>
  <si>
    <t>72</t>
  </si>
  <si>
    <t>915621111</t>
  </si>
  <si>
    <t>Předznačení vodorovného plošného značení</t>
  </si>
  <si>
    <t>-2114090548</t>
  </si>
  <si>
    <t>46,395+18,3</t>
  </si>
  <si>
    <t>73</t>
  </si>
  <si>
    <t>916131213</t>
  </si>
  <si>
    <t>Osazení silničního obrubníku betonového stojatého s boční opěrou do lože z betonu prostého</t>
  </si>
  <si>
    <t>707547613</t>
  </si>
  <si>
    <t>35,9+51,3+33</t>
  </si>
  <si>
    <t>59217034</t>
  </si>
  <si>
    <t>obrubník betonový silniční 1000x150x300mm</t>
  </si>
  <si>
    <t>1149382574</t>
  </si>
  <si>
    <t>75</t>
  </si>
  <si>
    <t>59217031</t>
  </si>
  <si>
    <t>obrubník betonový silniční 1000x150x250mm</t>
  </si>
  <si>
    <t>596212273</t>
  </si>
  <si>
    <t>76</t>
  </si>
  <si>
    <t>59217017</t>
  </si>
  <si>
    <t>obrubník betonový chodníkový 1000x100x250mm</t>
  </si>
  <si>
    <t>997230139</t>
  </si>
  <si>
    <t>77</t>
  </si>
  <si>
    <t>916231213</t>
  </si>
  <si>
    <t>Osazení chodníkového obrubníku betonového stojatého s boční opěrou do lože z betonu prostého</t>
  </si>
  <si>
    <t>333410294</t>
  </si>
  <si>
    <t>78</t>
  </si>
  <si>
    <t>59217001</t>
  </si>
  <si>
    <t>obrubník betonový zahradní 1000x50x250mm</t>
  </si>
  <si>
    <t>1505544716</t>
  </si>
  <si>
    <t>79</t>
  </si>
  <si>
    <t>919121212</t>
  </si>
  <si>
    <t>Těsnění spár zálivkou za studena pro komůrky š 10 mm hl 20 mm bez těsnicího profilu</t>
  </si>
  <si>
    <t>723985350</t>
  </si>
  <si>
    <t>2+10,2+7+1+6,15*2</t>
  </si>
  <si>
    <t>919721121</t>
  </si>
  <si>
    <t>Geomříž pro stabilizaci podkladu tuhá dvouosá z PP podélná pevnost v tahu do 20 kN/m</t>
  </si>
  <si>
    <t>377506473</t>
  </si>
  <si>
    <t>81</t>
  </si>
  <si>
    <t>919735114</t>
  </si>
  <si>
    <t>Řezání stávajícího živičného krytu hl do 200 mm</t>
  </si>
  <si>
    <t>2075924012</t>
  </si>
  <si>
    <t>"oprava vozovky v místě překopů pro VO a kanalizaci" 10,2+7+2,7+1+2*6,15</t>
  </si>
  <si>
    <t>82</t>
  </si>
  <si>
    <t>966006132</t>
  </si>
  <si>
    <t>Odstranění značek dopravních nebo orientačních se sloupky s betonovými patkami</t>
  </si>
  <si>
    <t>1836032952</t>
  </si>
  <si>
    <t>83</t>
  </si>
  <si>
    <t>96600721R</t>
  </si>
  <si>
    <t>Odstranění vodorovného dopravního značení černým nátěrem</t>
  </si>
  <si>
    <t>-44456800</t>
  </si>
  <si>
    <t>4*6*3</t>
  </si>
  <si>
    <t>997</t>
  </si>
  <si>
    <t>Přesun sutě</t>
  </si>
  <si>
    <t>84</t>
  </si>
  <si>
    <t>997221551</t>
  </si>
  <si>
    <t>Vodorovná doprava suti ze sypkých materiálů do 1 km</t>
  </si>
  <si>
    <t>-240104192</t>
  </si>
  <si>
    <t>sutbetsyp+sutkam+sutziv</t>
  </si>
  <si>
    <t>85</t>
  </si>
  <si>
    <t>997221559</t>
  </si>
  <si>
    <t>Příplatek ZKD 1 km u vodorovné dopravy suti ze sypkých materiálů</t>
  </si>
  <si>
    <t>-1983076820</t>
  </si>
  <si>
    <t>(sutbetsyp+sutkam+sutziv)*7</t>
  </si>
  <si>
    <t>86</t>
  </si>
  <si>
    <t>997221561</t>
  </si>
  <si>
    <t>Vodorovná doprava suti z kusových materiálů do 1 km</t>
  </si>
  <si>
    <t>1615347407</t>
  </si>
  <si>
    <t>87</t>
  </si>
  <si>
    <t>997221569</t>
  </si>
  <si>
    <t>Příplatek ZKD 1 km u vodorovné dopravy suti z kusových materiálů</t>
  </si>
  <si>
    <t>1882145521</t>
  </si>
  <si>
    <t>sutbetkus*7</t>
  </si>
  <si>
    <t>88</t>
  </si>
  <si>
    <t>997221615</t>
  </si>
  <si>
    <t>Poplatek za uložení na skládce (skládkovné) stavebního odpadu betonového kód odpadu 17 01 01</t>
  </si>
  <si>
    <t>341681526</t>
  </si>
  <si>
    <t>1,68+7,15</t>
  </si>
  <si>
    <t>6,5+21,935</t>
  </si>
  <si>
    <t>89</t>
  </si>
  <si>
    <t>997221645</t>
  </si>
  <si>
    <t>Poplatek za uložení na skládce (skládkovné) odpadu asfaltového bez dehtu kód odpadu 17 03 02</t>
  </si>
  <si>
    <t>-652989020</t>
  </si>
  <si>
    <t>24,64+0,686+15,75</t>
  </si>
  <si>
    <t>90</t>
  </si>
  <si>
    <t>997221655</t>
  </si>
  <si>
    <t>-500223282</t>
  </si>
  <si>
    <t>72,16+3,4+6,38</t>
  </si>
  <si>
    <t>998</t>
  </si>
  <si>
    <t>Přesun hmot</t>
  </si>
  <si>
    <t>91</t>
  </si>
  <si>
    <t>998223011</t>
  </si>
  <si>
    <t>Přesun hmot pro pozemní komunikace s krytem dlážděným</t>
  </si>
  <si>
    <t>-690448681</t>
  </si>
  <si>
    <t>Práce a dodávky M</t>
  </si>
  <si>
    <t>46-M</t>
  </si>
  <si>
    <t>Zemní práce při extr.mont.pracích</t>
  </si>
  <si>
    <t>92</t>
  </si>
  <si>
    <t>460520164</t>
  </si>
  <si>
    <t>Montáž trubek ochranných plastových tuhých D do 110 mm uložených do rýhy</t>
  </si>
  <si>
    <t>1088114929</t>
  </si>
  <si>
    <t>93</t>
  </si>
  <si>
    <t>34571098</t>
  </si>
  <si>
    <t>trubka elektroinstalační dělená (chránička) D 100/110mm, HDPE</t>
  </si>
  <si>
    <t>128</t>
  </si>
  <si>
    <t>638332597</t>
  </si>
  <si>
    <t>D.2 - Veřejné osvětlení</t>
  </si>
  <si>
    <t>Zdeněk Vácha</t>
  </si>
  <si>
    <t>D1 - Dodávky zařízení</t>
  </si>
  <si>
    <t>D2 - Materiál elektromontážní</t>
  </si>
  <si>
    <t>D3 - Materiál zemní+stavební</t>
  </si>
  <si>
    <t>D4 - Elektromontáže</t>
  </si>
  <si>
    <t>D5 - Demontáže</t>
  </si>
  <si>
    <t>D6 - Zemní práce</t>
  </si>
  <si>
    <t>D7 -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</si>
  <si>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</si>
  <si>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</si>
  <si>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</si>
  <si>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</si>
  <si>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</si>
  <si>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D1</t>
  </si>
  <si>
    <t>Dodávky zařízení</t>
  </si>
  <si>
    <t>000530002</t>
  </si>
  <si>
    <t>svítidlo přechodové LED 140W/16100lm</t>
  </si>
  <si>
    <t>ks</t>
  </si>
  <si>
    <t>000565259</t>
  </si>
  <si>
    <t>stožár osvětlov přechodový PC6-159/133/114Z žárZn</t>
  </si>
  <si>
    <t>000574484</t>
  </si>
  <si>
    <t>výložník osvětlov přechodový PDC1-2500/114 žárZn</t>
  </si>
  <si>
    <t>000569406</t>
  </si>
  <si>
    <t>ochranná manžeta OM159 pro U,UZ,SL,ST,UZM,UZN,KA</t>
  </si>
  <si>
    <t>000560220</t>
  </si>
  <si>
    <t>stožár osvětlov bezpatic UZM8-159/108/89Z žárZn</t>
  </si>
  <si>
    <t>000574363</t>
  </si>
  <si>
    <t>výložník osvětlov obloukový UZA1-2500Z žárZn</t>
  </si>
  <si>
    <t>D101</t>
  </si>
  <si>
    <t>Doprava dodávek</t>
  </si>
  <si>
    <t>%</t>
  </si>
  <si>
    <t>-1935058999</t>
  </si>
  <si>
    <t>D102</t>
  </si>
  <si>
    <t>Přesun dodávek</t>
  </si>
  <si>
    <t>1009882952</t>
  </si>
  <si>
    <t>D2</t>
  </si>
  <si>
    <t>Materiál elektromontážní</t>
  </si>
  <si>
    <t>000101211</t>
  </si>
  <si>
    <t>kabel 1kV CYKY 4x25</t>
  </si>
  <si>
    <t>000101305</t>
  </si>
  <si>
    <t>kabel CYKY 5x1,5</t>
  </si>
  <si>
    <t>000191511</t>
  </si>
  <si>
    <t>smršťovací trubice KZ4X/16-50(4x25)</t>
  </si>
  <si>
    <t>000295001</t>
  </si>
  <si>
    <t>vedení FeZn 30/4 (0,96kg/m)</t>
  </si>
  <si>
    <t>000295011</t>
  </si>
  <si>
    <t>vedení FeZn pr.10mm(0,63kg/m)</t>
  </si>
  <si>
    <t>000295073</t>
  </si>
  <si>
    <t>svorka pásku drátu zemnící SR3a 2šrouby FeZn</t>
  </si>
  <si>
    <t>000295071</t>
  </si>
  <si>
    <t>svorka pásku zemnící SR2b 4šrouby FeZn</t>
  </si>
  <si>
    <t>000579278</t>
  </si>
  <si>
    <t>stožárová výzbroj RS481 IP20  E27</t>
  </si>
  <si>
    <t>000430551</t>
  </si>
  <si>
    <t>pojistková patrona E27 (2-4A)</t>
  </si>
  <si>
    <t>000321500</t>
  </si>
  <si>
    <t>chránička optického kabelu HDPE 06040</t>
  </si>
  <si>
    <t>D201</t>
  </si>
  <si>
    <t>prořez</t>
  </si>
  <si>
    <t>-1030034454</t>
  </si>
  <si>
    <t>D202</t>
  </si>
  <si>
    <t>materiál podružný</t>
  </si>
  <si>
    <t>328665256</t>
  </si>
  <si>
    <t>D3</t>
  </si>
  <si>
    <t>Materiál zemní+stavební</t>
  </si>
  <si>
    <t>000046112</t>
  </si>
  <si>
    <t>štěrkopísek 0-16mm</t>
  </si>
  <si>
    <t>000046383</t>
  </si>
  <si>
    <t>výstražná fólie šířka 0,34m</t>
  </si>
  <si>
    <t>000046515</t>
  </si>
  <si>
    <t>roura korugovaná KOPODUR KD09110 pr.110/94mm</t>
  </si>
  <si>
    <t>000046525</t>
  </si>
  <si>
    <t>/roura korugovaná 09110/ spojka 02110</t>
  </si>
  <si>
    <t>000046134</t>
  </si>
  <si>
    <t>beton B13,5</t>
  </si>
  <si>
    <t>000046453</t>
  </si>
  <si>
    <t>stožárové pouzdro plast SP315/1000</t>
  </si>
  <si>
    <t>D4</t>
  </si>
  <si>
    <t>Elektromontáže</t>
  </si>
  <si>
    <t>210810081</t>
  </si>
  <si>
    <t>kabel Cu(-1kV CYKY) volně uložený do 3x35/4x25</t>
  </si>
  <si>
    <t>210810008</t>
  </si>
  <si>
    <t>kabel(-CYKY) volně uložený do 3x6/4x4/7x2,5</t>
  </si>
  <si>
    <t>210100101</t>
  </si>
  <si>
    <t>ukončení na svorkovnici vodič do 16mm2</t>
  </si>
  <si>
    <t>210100252</t>
  </si>
  <si>
    <t>ukončení kabelu smršťovací trubicí do 4x25</t>
  </si>
  <si>
    <t>210220025</t>
  </si>
  <si>
    <t>uzemň.vedení v zemi/město úplná mtž FeZn do 120mm2</t>
  </si>
  <si>
    <t>210220022</t>
  </si>
  <si>
    <t>uzemňov.vedení v zemi úplná mtž FeZn pr.8-10mm</t>
  </si>
  <si>
    <t>210202103</t>
  </si>
  <si>
    <t>svítidlo výbojkové venkovní na výložník</t>
  </si>
  <si>
    <t>210204011</t>
  </si>
  <si>
    <t>stožár osvětlovací ocelový do 12m</t>
  </si>
  <si>
    <t>210204103</t>
  </si>
  <si>
    <t>výložník na stožár 1-ramenný do 35kg</t>
  </si>
  <si>
    <t>210204202</t>
  </si>
  <si>
    <t>elektrovýzbroj stožárů</t>
  </si>
  <si>
    <t>210010123</t>
  </si>
  <si>
    <t>trubka plast volně uložená do pr.50mm</t>
  </si>
  <si>
    <t>94</t>
  </si>
  <si>
    <t>D401</t>
  </si>
  <si>
    <t>PPV pro elektromontáže</t>
  </si>
  <si>
    <t>356012696</t>
  </si>
  <si>
    <t>D5</t>
  </si>
  <si>
    <t>Demontáže</t>
  </si>
  <si>
    <t>210202103.1</t>
  </si>
  <si>
    <t>svítidlo výbojkové venkovní na výložník      /dmtž</t>
  </si>
  <si>
    <t>96</t>
  </si>
  <si>
    <t>210204011.1</t>
  </si>
  <si>
    <t>stožár osvětlovací ocelový do 12m            /dmtž</t>
  </si>
  <si>
    <t>98</t>
  </si>
  <si>
    <t>210204104</t>
  </si>
  <si>
    <t>výložník na stožár 1-ramenný nad 35kg        /dmtž</t>
  </si>
  <si>
    <t>100</t>
  </si>
  <si>
    <t>D6</t>
  </si>
  <si>
    <t>460200883</t>
  </si>
  <si>
    <t>výkop kabel.rýhy šířka 80/hloubka 120cm tz.3/ko1.2</t>
  </si>
  <si>
    <t>102</t>
  </si>
  <si>
    <t>460030072</t>
  </si>
  <si>
    <t>bourání živičných povrchů 6-10cm</t>
  </si>
  <si>
    <t>104</t>
  </si>
  <si>
    <t>460030081</t>
  </si>
  <si>
    <t>řezání spáry v asfaltu do 10cm</t>
  </si>
  <si>
    <t>106</t>
  </si>
  <si>
    <t>460080102</t>
  </si>
  <si>
    <t>bourání betonu tl.5cm</t>
  </si>
  <si>
    <t>108</t>
  </si>
  <si>
    <t>460490012</t>
  </si>
  <si>
    <t>výstražná fólie šířka nad 30cm</t>
  </si>
  <si>
    <t>110</t>
  </si>
  <si>
    <t>460510031</t>
  </si>
  <si>
    <t>kabelový prostup z ohebné roury plast pr.110mm</t>
  </si>
  <si>
    <t>112</t>
  </si>
  <si>
    <t>460600001</t>
  </si>
  <si>
    <t>odvoz zeminy do 10km vč.poplatku za skládku</t>
  </si>
  <si>
    <t>114</t>
  </si>
  <si>
    <t>460650015</t>
  </si>
  <si>
    <t>podklad nebo zához štěrkopískem</t>
  </si>
  <si>
    <t>116</t>
  </si>
  <si>
    <t>460200263</t>
  </si>
  <si>
    <t>výkop kabel.rýhy šířka 50/hloubka 80cm tz.3/ko1.2</t>
  </si>
  <si>
    <t>118</t>
  </si>
  <si>
    <t>120</t>
  </si>
  <si>
    <t>122</t>
  </si>
  <si>
    <t>460560263</t>
  </si>
  <si>
    <t>zához kabelové rýhy šířka 50/hloubka 80cm tz.3</t>
  </si>
  <si>
    <t>124</t>
  </si>
  <si>
    <t>126</t>
  </si>
  <si>
    <t>460200133</t>
  </si>
  <si>
    <t>výkop kabel.rýhy šířka 35/hloubka 50cm tz.3/ko1.2</t>
  </si>
  <si>
    <t>460030035</t>
  </si>
  <si>
    <t>vytrhání mozaik dlažby v písku</t>
  </si>
  <si>
    <t>130</t>
  </si>
  <si>
    <t>132</t>
  </si>
  <si>
    <t>134</t>
  </si>
  <si>
    <t>136</t>
  </si>
  <si>
    <t>138</t>
  </si>
  <si>
    <t>460050703</t>
  </si>
  <si>
    <t>výkop jámy do 2m3 pro stožár VO ruční tz.3/ko1.2</t>
  </si>
  <si>
    <t>140</t>
  </si>
  <si>
    <t>460100003</t>
  </si>
  <si>
    <t>pouzdrový základ VO mimo trasu kabelu pr.0,3/1,5m</t>
  </si>
  <si>
    <t>142</t>
  </si>
  <si>
    <t>144</t>
  </si>
  <si>
    <t>146</t>
  </si>
  <si>
    <t>148</t>
  </si>
  <si>
    <t>150</t>
  </si>
  <si>
    <t>460010024</t>
  </si>
  <si>
    <t>vytyčení trasy kabelu v zastavěném prostoru vč.mat</t>
  </si>
  <si>
    <t>km</t>
  </si>
  <si>
    <t>152</t>
  </si>
  <si>
    <t>460710001</t>
  </si>
  <si>
    <t>geodetické zaměření skutečné polohy</t>
  </si>
  <si>
    <t>154</t>
  </si>
  <si>
    <t>460620013</t>
  </si>
  <si>
    <t>provizorní úprava terénu třída zeminy 3</t>
  </si>
  <si>
    <t>156</t>
  </si>
  <si>
    <t>D601</t>
  </si>
  <si>
    <t>PPV pro zemní práce</t>
  </si>
  <si>
    <t>2045494875</t>
  </si>
  <si>
    <t>D7</t>
  </si>
  <si>
    <t>Ostatní náklady</t>
  </si>
  <si>
    <t>218009001</t>
  </si>
  <si>
    <t>poplatek za recyklaci svítidla přes 50cm</t>
  </si>
  <si>
    <t>158</t>
  </si>
  <si>
    <t>219000103</t>
  </si>
  <si>
    <t>dozory správce sítě(rozvodného závodu)</t>
  </si>
  <si>
    <t>hod</t>
  </si>
  <si>
    <t>160</t>
  </si>
  <si>
    <t>219000104</t>
  </si>
  <si>
    <t>součinnost správce sítě(rozvodného závodu)</t>
  </si>
  <si>
    <t>162</t>
  </si>
  <si>
    <t>219000231</t>
  </si>
  <si>
    <t>montážní plošina MP10 do 10m výšky</t>
  </si>
  <si>
    <t>164</t>
  </si>
  <si>
    <t>VRN1</t>
  </si>
  <si>
    <t>Průzkumné, geodetické a projektové práce</t>
  </si>
  <si>
    <t>011464000</t>
  </si>
  <si>
    <t>Měření (monitoring) úrovně osvětlení - zatlumení</t>
  </si>
  <si>
    <t>Kč</t>
  </si>
  <si>
    <t>1024</t>
  </si>
  <si>
    <t>11335776</t>
  </si>
  <si>
    <t>013254000</t>
  </si>
  <si>
    <t>Dokumentace skutečného provedení stavby</t>
  </si>
  <si>
    <t>-1221416473</t>
  </si>
  <si>
    <t>VRN3</t>
  </si>
  <si>
    <t>Zařízení staveniště</t>
  </si>
  <si>
    <t>030001000</t>
  </si>
  <si>
    <t>-234090869</t>
  </si>
  <si>
    <t>VRN4</t>
  </si>
  <si>
    <t>Inženýrská činnost</t>
  </si>
  <si>
    <t>04400300R</t>
  </si>
  <si>
    <t>Revize</t>
  </si>
  <si>
    <t>2063174808</t>
  </si>
  <si>
    <t>045203000</t>
  </si>
  <si>
    <t>Kompletační činnost</t>
  </si>
  <si>
    <t>701709599</t>
  </si>
  <si>
    <t>VRN7</t>
  </si>
  <si>
    <t>Provozní vlivy</t>
  </si>
  <si>
    <t>07110300R</t>
  </si>
  <si>
    <t>Investorská činnost</t>
  </si>
  <si>
    <t>-504666913</t>
  </si>
  <si>
    <t xml:space="preserve">    VRN6 - Územní vlivy</t>
  </si>
  <si>
    <t>012002000</t>
  </si>
  <si>
    <t>Geodetické práce</t>
  </si>
  <si>
    <t>1225834163</t>
  </si>
  <si>
    <t>-921257994</t>
  </si>
  <si>
    <t>597901203</t>
  </si>
  <si>
    <t>043154000</t>
  </si>
  <si>
    <t>Zkoušky hutnicí</t>
  </si>
  <si>
    <t>386469190</t>
  </si>
  <si>
    <t>VRN6</t>
  </si>
  <si>
    <t>Územní vlivy</t>
  </si>
  <si>
    <t>060001000</t>
  </si>
  <si>
    <t>504837329</t>
  </si>
  <si>
    <t>072103001</t>
  </si>
  <si>
    <t>Projednání DIO a zajištění DIR komunikace II.a III. třídy</t>
  </si>
  <si>
    <t>-1356508478</t>
  </si>
  <si>
    <t>SEZNAM FIGUR</t>
  </si>
  <si>
    <t>Výměra</t>
  </si>
  <si>
    <t>bourB</t>
  </si>
  <si>
    <t>bourF</t>
  </si>
  <si>
    <t xml:space="preserve"> D.1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</si>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</sst>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167" fontId="36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21-14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Úpravy parkoviště, zastávka MAD a přechod pro chodce v ulici U Tvrze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Děčín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5. 3. 2021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STATUTÁRNÍ MĚSTO DĚČÍN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Ing. Vladimír Polda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Ing. Jan Duben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ROUND(SUM(AG95:AG97),2)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ROUND(SUM(AS95:AS97),2)</f>
        <v>0</v>
      </c>
      <c r="AT94" s="113">
        <f>ROUND(SUM(AV94:AW94),2)</f>
        <v>0</v>
      </c>
      <c r="AU94" s="114">
        <f>ROUND(SUM(AU95:AU97),5)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ROUND(SUM(AZ95:AZ97),2)</f>
        <v>0</v>
      </c>
      <c r="BA94" s="113">
        <f>ROUND(SUM(BA95:BA97),2)</f>
        <v>0</v>
      </c>
      <c r="BB94" s="113">
        <f>ROUND(SUM(BB95:BB97),2)</f>
        <v>0</v>
      </c>
      <c r="BC94" s="113">
        <f>ROUND(SUM(BC95:BC97),2)</f>
        <v>0</v>
      </c>
      <c r="BD94" s="115">
        <f>ROUND(SUM(BD95:BD97),2)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'D.1 - Stavební část'!J30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'D.1 - Stavební část'!P127</f>
        <v>0</v>
      </c>
      <c r="AV95" s="127">
        <f>'D.1 - Stavební část'!J33</f>
        <v>0</v>
      </c>
      <c r="AW95" s="127">
        <f>'D.1 - Stavební část'!J34</f>
        <v>0</v>
      </c>
      <c r="AX95" s="127">
        <f>'D.1 - Stavební část'!J35</f>
        <v>0</v>
      </c>
      <c r="AY95" s="127">
        <f>'D.1 - Stavební část'!J36</f>
        <v>0</v>
      </c>
      <c r="AZ95" s="127">
        <f>'D.1 - Stavební část'!F33</f>
        <v>0</v>
      </c>
      <c r="BA95" s="127">
        <f>'D.1 - Stavební část'!F34</f>
        <v>0</v>
      </c>
      <c r="BB95" s="127">
        <f>'D.1 - Stavební část'!F35</f>
        <v>0</v>
      </c>
      <c r="BC95" s="127">
        <f>'D.1 - Stavební část'!F36</f>
        <v>0</v>
      </c>
      <c r="BD95" s="129">
        <f>'D.1 - Stavební část'!F37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'D.2 - Veřejné osvětlení'!J30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'D.2 - Veřejné osvětlení'!P128</f>
        <v>0</v>
      </c>
      <c r="AV96" s="127">
        <f>'D.2 - Veřejné osvětlení'!J33</f>
        <v>0</v>
      </c>
      <c r="AW96" s="127">
        <f>'D.2 - Veřejné osvětlení'!J34</f>
        <v>0</v>
      </c>
      <c r="AX96" s="127">
        <f>'D.2 - Veřejné osvětlení'!J35</f>
        <v>0</v>
      </c>
      <c r="AY96" s="127">
        <f>'D.2 - Veřejné osvětlení'!J36</f>
        <v>0</v>
      </c>
      <c r="AZ96" s="127">
        <f>'D.2 - Veřejné osvětlení'!F33</f>
        <v>0</v>
      </c>
      <c r="BA96" s="127">
        <f>'D.2 - Veřejné osvětlení'!F34</f>
        <v>0</v>
      </c>
      <c r="BB96" s="127">
        <f>'D.2 - Veřejné osvětlení'!F35</f>
        <v>0</v>
      </c>
      <c r="BC96" s="127">
        <f>'D.2 - Veřejné osvětlení'!F36</f>
        <v>0</v>
      </c>
      <c r="BD96" s="129">
        <f>'D.2 - Veřejné osvětlení'!F37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6.5" customHeight="1">
      <c r="A97" s="118" t="s">
        <v>80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'VRN - Vedlejší rozpočtové...'!J30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31">
        <v>0</v>
      </c>
      <c r="AT97" s="132">
        <f>ROUND(SUM(AV97:AW97),2)</f>
        <v>0</v>
      </c>
      <c r="AU97" s="133">
        <f>'VRN - Vedlejší rozpočtové...'!P122</f>
        <v>0</v>
      </c>
      <c r="AV97" s="132">
        <f>'VRN - Vedlejší rozpočtové...'!J33</f>
        <v>0</v>
      </c>
      <c r="AW97" s="132">
        <f>'VRN - Vedlejší rozpočtové...'!J34</f>
        <v>0</v>
      </c>
      <c r="AX97" s="132">
        <f>'VRN - Vedlejší rozpočtové...'!J35</f>
        <v>0</v>
      </c>
      <c r="AY97" s="132">
        <f>'VRN - Vedlejší rozpočtové...'!J36</f>
        <v>0</v>
      </c>
      <c r="AZ97" s="132">
        <f>'VRN - Vedlejší rozpočtové...'!F33</f>
        <v>0</v>
      </c>
      <c r="BA97" s="132">
        <f>'VRN - Vedlejší rozpočtové...'!F34</f>
        <v>0</v>
      </c>
      <c r="BB97" s="132">
        <f>'VRN - Vedlejší rozpočtové...'!F35</f>
        <v>0</v>
      </c>
      <c r="BC97" s="132">
        <f>'VRN - Vedlejší rozpočtové...'!F36</f>
        <v>0</v>
      </c>
      <c r="BD97" s="134">
        <f>'VRN - Vedlejší rozpočtové...'!F37</f>
        <v>0</v>
      </c>
      <c r="BE97" s="7"/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57" s="2" customFormat="1" ht="30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D.1 - Stavební část'!C2" display="/"/>
    <hyperlink ref="A96" location="'D.2 - Veřejné osvětlení'!C2" display="/"/>
    <hyperlink ref="A9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  <c r="AZ2" s="135" t="s">
        <v>93</v>
      </c>
      <c r="BA2" s="135" t="s">
        <v>1</v>
      </c>
      <c r="BB2" s="135" t="s">
        <v>1</v>
      </c>
      <c r="BC2" s="135" t="s">
        <v>94</v>
      </c>
      <c r="BD2" s="135" t="s">
        <v>86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  <c r="AZ3" s="135" t="s">
        <v>95</v>
      </c>
      <c r="BA3" s="135" t="s">
        <v>1</v>
      </c>
      <c r="BB3" s="135" t="s">
        <v>1</v>
      </c>
      <c r="BC3" s="135" t="s">
        <v>96</v>
      </c>
      <c r="BD3" s="135" t="s">
        <v>86</v>
      </c>
    </row>
    <row r="4" spans="2:56" s="1" customFormat="1" ht="24.95" customHeight="1">
      <c r="B4" s="19"/>
      <c r="D4" s="138" t="s">
        <v>97</v>
      </c>
      <c r="L4" s="19"/>
      <c r="M4" s="139" t="s">
        <v>10</v>
      </c>
      <c r="AT4" s="16" t="s">
        <v>4</v>
      </c>
      <c r="AZ4" s="135" t="s">
        <v>98</v>
      </c>
      <c r="BA4" s="135" t="s">
        <v>1</v>
      </c>
      <c r="BB4" s="135" t="s">
        <v>1</v>
      </c>
      <c r="BC4" s="135" t="s">
        <v>99</v>
      </c>
      <c r="BD4" s="135" t="s">
        <v>86</v>
      </c>
    </row>
    <row r="5" spans="2:56" s="1" customFormat="1" ht="6.95" customHeight="1">
      <c r="B5" s="19"/>
      <c r="L5" s="19"/>
      <c r="AZ5" s="135" t="s">
        <v>100</v>
      </c>
      <c r="BA5" s="135" t="s">
        <v>1</v>
      </c>
      <c r="BB5" s="135" t="s">
        <v>1</v>
      </c>
      <c r="BC5" s="135" t="s">
        <v>101</v>
      </c>
      <c r="BD5" s="135" t="s">
        <v>86</v>
      </c>
    </row>
    <row r="6" spans="2:56" s="1" customFormat="1" ht="12" customHeight="1">
      <c r="B6" s="19"/>
      <c r="D6" s="140" t="s">
        <v>16</v>
      </c>
      <c r="L6" s="19"/>
      <c r="AZ6" s="135" t="s">
        <v>102</v>
      </c>
      <c r="BA6" s="135" t="s">
        <v>1</v>
      </c>
      <c r="BB6" s="135" t="s">
        <v>1</v>
      </c>
      <c r="BC6" s="135" t="s">
        <v>8</v>
      </c>
      <c r="BD6" s="135" t="s">
        <v>86</v>
      </c>
    </row>
    <row r="7" spans="2:56" s="1" customFormat="1" ht="16.5" customHeight="1">
      <c r="B7" s="19"/>
      <c r="E7" s="141" t="str">
        <f>'Rekapitulace stavby'!K6</f>
        <v>Úpravy parkoviště, zastávka MAD a přechod pro chodce v ulici U Tvrze</v>
      </c>
      <c r="F7" s="140"/>
      <c r="G7" s="140"/>
      <c r="H7" s="140"/>
      <c r="L7" s="19"/>
      <c r="AZ7" s="135" t="s">
        <v>103</v>
      </c>
      <c r="BA7" s="135" t="s">
        <v>1</v>
      </c>
      <c r="BB7" s="135" t="s">
        <v>1</v>
      </c>
      <c r="BC7" s="135" t="s">
        <v>104</v>
      </c>
      <c r="BD7" s="135" t="s">
        <v>86</v>
      </c>
    </row>
    <row r="8" spans="1:56" s="2" customFormat="1" ht="12" customHeight="1">
      <c r="A8" s="37"/>
      <c r="B8" s="43"/>
      <c r="C8" s="37"/>
      <c r="D8" s="140" t="s">
        <v>105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5" t="s">
        <v>106</v>
      </c>
      <c r="BA8" s="135" t="s">
        <v>1</v>
      </c>
      <c r="BB8" s="135" t="s">
        <v>1</v>
      </c>
      <c r="BC8" s="135" t="s">
        <v>107</v>
      </c>
      <c r="BD8" s="135" t="s">
        <v>86</v>
      </c>
    </row>
    <row r="9" spans="1:56" s="2" customFormat="1" ht="16.5" customHeight="1">
      <c r="A9" s="37"/>
      <c r="B9" s="43"/>
      <c r="C9" s="37"/>
      <c r="D9" s="37"/>
      <c r="E9" s="142" t="s">
        <v>108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5" t="s">
        <v>109</v>
      </c>
      <c r="BA9" s="135" t="s">
        <v>1</v>
      </c>
      <c r="BB9" s="135" t="s">
        <v>1</v>
      </c>
      <c r="BC9" s="135" t="s">
        <v>110</v>
      </c>
      <c r="BD9" s="135" t="s">
        <v>86</v>
      </c>
    </row>
    <row r="10" spans="1:56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35" t="s">
        <v>111</v>
      </c>
      <c r="BA10" s="135" t="s">
        <v>1</v>
      </c>
      <c r="BB10" s="135" t="s">
        <v>1</v>
      </c>
      <c r="BC10" s="135" t="s">
        <v>96</v>
      </c>
      <c r="BD10" s="135" t="s">
        <v>86</v>
      </c>
    </row>
    <row r="11" spans="1:56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35" t="s">
        <v>112</v>
      </c>
      <c r="BA11" s="135" t="s">
        <v>1</v>
      </c>
      <c r="BB11" s="135" t="s">
        <v>1</v>
      </c>
      <c r="BC11" s="135" t="s">
        <v>113</v>
      </c>
      <c r="BD11" s="135" t="s">
        <v>86</v>
      </c>
    </row>
    <row r="12" spans="1:56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5. 3. 2021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Z12" s="135" t="s">
        <v>114</v>
      </c>
      <c r="BA12" s="135" t="s">
        <v>1</v>
      </c>
      <c r="BB12" s="135" t="s">
        <v>1</v>
      </c>
      <c r="BC12" s="135" t="s">
        <v>115</v>
      </c>
      <c r="BD12" s="135" t="s">
        <v>86</v>
      </c>
    </row>
    <row r="13" spans="1:56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Z13" s="135" t="s">
        <v>116</v>
      </c>
      <c r="BA13" s="135" t="s">
        <v>1</v>
      </c>
      <c r="BB13" s="135" t="s">
        <v>1</v>
      </c>
      <c r="BC13" s="135" t="s">
        <v>117</v>
      </c>
      <c r="BD13" s="135" t="s">
        <v>86</v>
      </c>
    </row>
    <row r="14" spans="1:56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Z14" s="135" t="s">
        <v>118</v>
      </c>
      <c r="BA14" s="135" t="s">
        <v>1</v>
      </c>
      <c r="BB14" s="135" t="s">
        <v>1</v>
      </c>
      <c r="BC14" s="135" t="s">
        <v>119</v>
      </c>
      <c r="BD14" s="135" t="s">
        <v>86</v>
      </c>
    </row>
    <row r="15" spans="1:56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Z15" s="135" t="s">
        <v>120</v>
      </c>
      <c r="BA15" s="135" t="s">
        <v>1</v>
      </c>
      <c r="BB15" s="135" t="s">
        <v>1</v>
      </c>
      <c r="BC15" s="135" t="s">
        <v>121</v>
      </c>
      <c r="BD15" s="135" t="s">
        <v>86</v>
      </c>
    </row>
    <row r="16" spans="1:56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Z16" s="135" t="s">
        <v>122</v>
      </c>
      <c r="BA16" s="135" t="s">
        <v>1</v>
      </c>
      <c r="BB16" s="135" t="s">
        <v>1</v>
      </c>
      <c r="BC16" s="135" t="s">
        <v>123</v>
      </c>
      <c r="BD16" s="135" t="s">
        <v>86</v>
      </c>
    </row>
    <row r="17" spans="1:56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Z17" s="135" t="s">
        <v>124</v>
      </c>
      <c r="BA17" s="135" t="s">
        <v>1</v>
      </c>
      <c r="BB17" s="135" t="s">
        <v>1</v>
      </c>
      <c r="BC17" s="135" t="s">
        <v>125</v>
      </c>
      <c r="BD17" s="135" t="s">
        <v>86</v>
      </c>
    </row>
    <row r="18" spans="1:56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Z18" s="135" t="s">
        <v>126</v>
      </c>
      <c r="BA18" s="135" t="s">
        <v>1</v>
      </c>
      <c r="BB18" s="135" t="s">
        <v>1</v>
      </c>
      <c r="BC18" s="135" t="s">
        <v>7</v>
      </c>
      <c r="BD18" s="135" t="s">
        <v>86</v>
      </c>
    </row>
    <row r="19" spans="1:56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Z19" s="135" t="s">
        <v>127</v>
      </c>
      <c r="BA19" s="135" t="s">
        <v>1</v>
      </c>
      <c r="BB19" s="135" t="s">
        <v>1</v>
      </c>
      <c r="BC19" s="135" t="s">
        <v>101</v>
      </c>
      <c r="BD19" s="135" t="s">
        <v>86</v>
      </c>
    </row>
    <row r="20" spans="1:56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Z20" s="135" t="s">
        <v>128</v>
      </c>
      <c r="BA20" s="135" t="s">
        <v>1</v>
      </c>
      <c r="BB20" s="135" t="s">
        <v>1</v>
      </c>
      <c r="BC20" s="135" t="s">
        <v>129</v>
      </c>
      <c r="BD20" s="135" t="s">
        <v>86</v>
      </c>
    </row>
    <row r="21" spans="1:56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Z21" s="135" t="s">
        <v>130</v>
      </c>
      <c r="BA21" s="135" t="s">
        <v>1</v>
      </c>
      <c r="BB21" s="135" t="s">
        <v>1</v>
      </c>
      <c r="BC21" s="135" t="s">
        <v>131</v>
      </c>
      <c r="BD21" s="135" t="s">
        <v>86</v>
      </c>
    </row>
    <row r="22" spans="1:56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Z22" s="135" t="s">
        <v>132</v>
      </c>
      <c r="BA22" s="135" t="s">
        <v>1</v>
      </c>
      <c r="BB22" s="135" t="s">
        <v>1</v>
      </c>
      <c r="BC22" s="135" t="s">
        <v>133</v>
      </c>
      <c r="BD22" s="135" t="s">
        <v>86</v>
      </c>
    </row>
    <row r="23" spans="1:56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Z23" s="135" t="s">
        <v>134</v>
      </c>
      <c r="BA23" s="135" t="s">
        <v>1</v>
      </c>
      <c r="BB23" s="135" t="s">
        <v>1</v>
      </c>
      <c r="BC23" s="135" t="s">
        <v>135</v>
      </c>
      <c r="BD23" s="135" t="s">
        <v>86</v>
      </c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ROUND((SUM(BE127:BE313)),2)</f>
        <v>0</v>
      </c>
      <c r="G33" s="37"/>
      <c r="H33" s="37"/>
      <c r="I33" s="155">
        <v>0.21</v>
      </c>
      <c r="J33" s="154">
        <f>ROUND(((SUM(BE127:BE313))*I33),2)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ROUND((SUM(BF127:BF313)),2)</f>
        <v>0</v>
      </c>
      <c r="G34" s="37"/>
      <c r="H34" s="37"/>
      <c r="I34" s="155">
        <v>0.15</v>
      </c>
      <c r="J34" s="154">
        <f>ROUND(((SUM(BF127:BF313))*I34),2)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ROUND((SUM(BG127:BG313)),2)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ROUND((SUM(BH127:BH313)),2)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ROUND((SUM(BI127:BI313)),2)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Úpravy parkoviště, zastávka MAD a přechod pro chodce v ulici U Tvrze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D.1 - Stavební část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Děčín</v>
      </c>
      <c r="G89" s="39"/>
      <c r="H89" s="39"/>
      <c r="I89" s="31" t="s">
        <v>22</v>
      </c>
      <c r="J89" s="78" t="str">
        <f>IF(J12="","",J12)</f>
        <v>5. 3. 2021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DĚČÍN</v>
      </c>
      <c r="G91" s="39"/>
      <c r="H91" s="39"/>
      <c r="I91" s="31" t="s">
        <v>30</v>
      </c>
      <c r="J91" s="35" t="str">
        <f>E21</f>
        <v>Ing. Vladimír Polda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Jan Duben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137</v>
      </c>
      <c r="D94" s="176"/>
      <c r="E94" s="176"/>
      <c r="F94" s="176"/>
      <c r="G94" s="176"/>
      <c r="H94" s="176"/>
      <c r="I94" s="176"/>
      <c r="J94" s="177" t="s">
        <v>138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139</v>
      </c>
      <c r="D96" s="39"/>
      <c r="E96" s="39"/>
      <c r="F96" s="39"/>
      <c r="G96" s="39"/>
      <c r="H96" s="39"/>
      <c r="I96" s="39"/>
      <c r="J96" s="109">
        <f>J127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140</v>
      </c>
    </row>
    <row r="97" spans="1:31" s="9" customFormat="1" ht="24.95" customHeight="1">
      <c r="A97" s="9"/>
      <c r="B97" s="179"/>
      <c r="C97" s="180"/>
      <c r="D97" s="181" t="s">
        <v>141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142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143</v>
      </c>
      <c r="E99" s="188"/>
      <c r="F99" s="188"/>
      <c r="G99" s="188"/>
      <c r="H99" s="188"/>
      <c r="I99" s="188"/>
      <c r="J99" s="189">
        <f>J188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144</v>
      </c>
      <c r="E100" s="188"/>
      <c r="F100" s="188"/>
      <c r="G100" s="188"/>
      <c r="H100" s="188"/>
      <c r="I100" s="188"/>
      <c r="J100" s="189">
        <f>J193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145</v>
      </c>
      <c r="E101" s="188"/>
      <c r="F101" s="188"/>
      <c r="G101" s="188"/>
      <c r="H101" s="188"/>
      <c r="I101" s="188"/>
      <c r="J101" s="189">
        <f>J196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146</v>
      </c>
      <c r="E102" s="188"/>
      <c r="F102" s="188"/>
      <c r="G102" s="188"/>
      <c r="H102" s="188"/>
      <c r="I102" s="188"/>
      <c r="J102" s="189">
        <f>J232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147</v>
      </c>
      <c r="E103" s="188"/>
      <c r="F103" s="188"/>
      <c r="G103" s="188"/>
      <c r="H103" s="188"/>
      <c r="I103" s="188"/>
      <c r="J103" s="189">
        <f>J246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148</v>
      </c>
      <c r="E104" s="188"/>
      <c r="F104" s="188"/>
      <c r="G104" s="188"/>
      <c r="H104" s="188"/>
      <c r="I104" s="188"/>
      <c r="J104" s="189">
        <f>J291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149</v>
      </c>
      <c r="E105" s="188"/>
      <c r="F105" s="188"/>
      <c r="G105" s="188"/>
      <c r="H105" s="188"/>
      <c r="I105" s="188"/>
      <c r="J105" s="189">
        <f>J308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9"/>
      <c r="C106" s="180"/>
      <c r="D106" s="181" t="s">
        <v>150</v>
      </c>
      <c r="E106" s="182"/>
      <c r="F106" s="182"/>
      <c r="G106" s="182"/>
      <c r="H106" s="182"/>
      <c r="I106" s="182"/>
      <c r="J106" s="183">
        <f>J310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5"/>
      <c r="C107" s="186"/>
      <c r="D107" s="187" t="s">
        <v>151</v>
      </c>
      <c r="E107" s="188"/>
      <c r="F107" s="188"/>
      <c r="G107" s="188"/>
      <c r="H107" s="188"/>
      <c r="I107" s="188"/>
      <c r="J107" s="189">
        <f>J311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pans="1:31" s="2" customFormat="1" ht="6.95" customHeight="1">
      <c r="A113" s="3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4.95" customHeight="1">
      <c r="A114" s="37"/>
      <c r="B114" s="38"/>
      <c r="C114" s="22" t="s">
        <v>152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174" t="str">
        <f>E7</f>
        <v>Úpravy parkoviště, zastávka MAD a přechod pro chodce v ulici U Tvrze</v>
      </c>
      <c r="F117" s="31"/>
      <c r="G117" s="31"/>
      <c r="H117" s="31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105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75" t="str">
        <f>E9</f>
        <v>D.1 - Stavební část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20</v>
      </c>
      <c r="D121" s="39"/>
      <c r="E121" s="39"/>
      <c r="F121" s="26" t="str">
        <f>F12</f>
        <v>Děčín</v>
      </c>
      <c r="G121" s="39"/>
      <c r="H121" s="39"/>
      <c r="I121" s="31" t="s">
        <v>22</v>
      </c>
      <c r="J121" s="78" t="str">
        <f>IF(J12="","",J12)</f>
        <v>5. 3. 2021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24</v>
      </c>
      <c r="D123" s="39"/>
      <c r="E123" s="39"/>
      <c r="F123" s="26" t="str">
        <f>E15</f>
        <v>STATUTÁRNÍ MĚSTO DĚČÍN</v>
      </c>
      <c r="G123" s="39"/>
      <c r="H123" s="39"/>
      <c r="I123" s="31" t="s">
        <v>30</v>
      </c>
      <c r="J123" s="35" t="str">
        <f>E21</f>
        <v>Ing. Vladimír Polda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28</v>
      </c>
      <c r="D124" s="39"/>
      <c r="E124" s="39"/>
      <c r="F124" s="26" t="str">
        <f>IF(E18="","",E18)</f>
        <v>Vyplň údaj</v>
      </c>
      <c r="G124" s="39"/>
      <c r="H124" s="39"/>
      <c r="I124" s="31" t="s">
        <v>33</v>
      </c>
      <c r="J124" s="35" t="str">
        <f>E24</f>
        <v>Ing. Jan Duben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191"/>
      <c r="B126" s="192"/>
      <c r="C126" s="193" t="s">
        <v>153</v>
      </c>
      <c r="D126" s="194" t="s">
        <v>61</v>
      </c>
      <c r="E126" s="194" t="s">
        <v>57</v>
      </c>
      <c r="F126" s="194" t="s">
        <v>58</v>
      </c>
      <c r="G126" s="194" t="s">
        <v>154</v>
      </c>
      <c r="H126" s="194" t="s">
        <v>155</v>
      </c>
      <c r="I126" s="194" t="s">
        <v>156</v>
      </c>
      <c r="J126" s="195" t="s">
        <v>138</v>
      </c>
      <c r="K126" s="196" t="s">
        <v>157</v>
      </c>
      <c r="L126" s="197"/>
      <c r="M126" s="99" t="s">
        <v>1</v>
      </c>
      <c r="N126" s="100" t="s">
        <v>40</v>
      </c>
      <c r="O126" s="100" t="s">
        <v>158</v>
      </c>
      <c r="P126" s="100" t="s">
        <v>159</v>
      </c>
      <c r="Q126" s="100" t="s">
        <v>160</v>
      </c>
      <c r="R126" s="100" t="s">
        <v>161</v>
      </c>
      <c r="S126" s="100" t="s">
        <v>162</v>
      </c>
      <c r="T126" s="101" t="s">
        <v>163</v>
      </c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</row>
    <row r="127" spans="1:63" s="2" customFormat="1" ht="22.8" customHeight="1">
      <c r="A127" s="37"/>
      <c r="B127" s="38"/>
      <c r="C127" s="106" t="s">
        <v>164</v>
      </c>
      <c r="D127" s="39"/>
      <c r="E127" s="39"/>
      <c r="F127" s="39"/>
      <c r="G127" s="39"/>
      <c r="H127" s="39"/>
      <c r="I127" s="39"/>
      <c r="J127" s="198">
        <f>BK127</f>
        <v>0</v>
      </c>
      <c r="K127" s="39"/>
      <c r="L127" s="43"/>
      <c r="M127" s="102"/>
      <c r="N127" s="199"/>
      <c r="O127" s="103"/>
      <c r="P127" s="200">
        <f>P128+P310</f>
        <v>0</v>
      </c>
      <c r="Q127" s="103"/>
      <c r="R127" s="200">
        <f>R128+R310</f>
        <v>199.05579908</v>
      </c>
      <c r="S127" s="103"/>
      <c r="T127" s="201">
        <f>T128+T310</f>
        <v>161.161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75</v>
      </c>
      <c r="AU127" s="16" t="s">
        <v>140</v>
      </c>
      <c r="BK127" s="202">
        <f>BK128+BK310</f>
        <v>0</v>
      </c>
    </row>
    <row r="128" spans="1:63" s="12" customFormat="1" ht="25.9" customHeight="1">
      <c r="A128" s="12"/>
      <c r="B128" s="203"/>
      <c r="C128" s="204"/>
      <c r="D128" s="205" t="s">
        <v>75</v>
      </c>
      <c r="E128" s="206" t="s">
        <v>165</v>
      </c>
      <c r="F128" s="206" t="s">
        <v>166</v>
      </c>
      <c r="G128" s="204"/>
      <c r="H128" s="204"/>
      <c r="I128" s="207"/>
      <c r="J128" s="208">
        <f>BK128</f>
        <v>0</v>
      </c>
      <c r="K128" s="204"/>
      <c r="L128" s="209"/>
      <c r="M128" s="210"/>
      <c r="N128" s="211"/>
      <c r="O128" s="211"/>
      <c r="P128" s="212">
        <f>P129+P188+P193+P196+P232+P246+P291+P308</f>
        <v>0</v>
      </c>
      <c r="Q128" s="211"/>
      <c r="R128" s="212">
        <f>R129+R188+R193+R196+R232+R246+R291+R308</f>
        <v>199.05384908000002</v>
      </c>
      <c r="S128" s="211"/>
      <c r="T128" s="213">
        <f>T129+T188+T193+T196+T232+T246+T291+T308</f>
        <v>161.161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84</v>
      </c>
      <c r="AT128" s="215" t="s">
        <v>75</v>
      </c>
      <c r="AU128" s="215" t="s">
        <v>76</v>
      </c>
      <c r="AY128" s="214" t="s">
        <v>167</v>
      </c>
      <c r="BK128" s="216">
        <f>BK129+BK188+BK193+BK196+BK232+BK246+BK291+BK308</f>
        <v>0</v>
      </c>
    </row>
    <row r="129" spans="1:63" s="12" customFormat="1" ht="22.8" customHeight="1">
      <c r="A129" s="12"/>
      <c r="B129" s="203"/>
      <c r="C129" s="204"/>
      <c r="D129" s="205" t="s">
        <v>75</v>
      </c>
      <c r="E129" s="217" t="s">
        <v>84</v>
      </c>
      <c r="F129" s="217" t="s">
        <v>168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SUM(P130:P187)</f>
        <v>0</v>
      </c>
      <c r="Q129" s="211"/>
      <c r="R129" s="212">
        <f>SUM(R130:R187)</f>
        <v>1.228145</v>
      </c>
      <c r="S129" s="211"/>
      <c r="T129" s="213">
        <f>SUM(T130:T187)</f>
        <v>160.281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84</v>
      </c>
      <c r="AT129" s="215" t="s">
        <v>75</v>
      </c>
      <c r="AU129" s="215" t="s">
        <v>84</v>
      </c>
      <c r="AY129" s="214" t="s">
        <v>167</v>
      </c>
      <c r="BK129" s="216">
        <f>SUM(BK130:BK187)</f>
        <v>0</v>
      </c>
    </row>
    <row r="130" spans="1:65" s="2" customFormat="1" ht="24.15" customHeight="1">
      <c r="A130" s="37"/>
      <c r="B130" s="38"/>
      <c r="C130" s="219" t="s">
        <v>84</v>
      </c>
      <c r="D130" s="219" t="s">
        <v>169</v>
      </c>
      <c r="E130" s="220" t="s">
        <v>170</v>
      </c>
      <c r="F130" s="221" t="s">
        <v>171</v>
      </c>
      <c r="G130" s="222" t="s">
        <v>172</v>
      </c>
      <c r="H130" s="223">
        <v>3</v>
      </c>
      <c r="I130" s="224"/>
      <c r="J130" s="225">
        <f>ROUND(I130*H130,2)</f>
        <v>0</v>
      </c>
      <c r="K130" s="226"/>
      <c r="L130" s="43"/>
      <c r="M130" s="227" t="s">
        <v>1</v>
      </c>
      <c r="N130" s="228" t="s">
        <v>41</v>
      </c>
      <c r="O130" s="90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1" t="s">
        <v>173</v>
      </c>
      <c r="AT130" s="231" t="s">
        <v>169</v>
      </c>
      <c r="AU130" s="231" t="s">
        <v>86</v>
      </c>
      <c r="AY130" s="16" t="s">
        <v>167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6" t="s">
        <v>84</v>
      </c>
      <c r="BK130" s="232">
        <f>ROUND(I130*H130,2)</f>
        <v>0</v>
      </c>
      <c r="BL130" s="16" t="s">
        <v>173</v>
      </c>
      <c r="BM130" s="231" t="s">
        <v>174</v>
      </c>
    </row>
    <row r="131" spans="1:65" s="2" customFormat="1" ht="14.4" customHeight="1">
      <c r="A131" s="37"/>
      <c r="B131" s="38"/>
      <c r="C131" s="219" t="s">
        <v>86</v>
      </c>
      <c r="D131" s="219" t="s">
        <v>169</v>
      </c>
      <c r="E131" s="220" t="s">
        <v>175</v>
      </c>
      <c r="F131" s="221" t="s">
        <v>176</v>
      </c>
      <c r="G131" s="222" t="s">
        <v>172</v>
      </c>
      <c r="H131" s="223">
        <v>3</v>
      </c>
      <c r="I131" s="224"/>
      <c r="J131" s="225">
        <f>ROUND(I131*H131,2)</f>
        <v>0</v>
      </c>
      <c r="K131" s="226"/>
      <c r="L131" s="43"/>
      <c r="M131" s="227" t="s">
        <v>1</v>
      </c>
      <c r="N131" s="228" t="s">
        <v>41</v>
      </c>
      <c r="O131" s="90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1" t="s">
        <v>173</v>
      </c>
      <c r="AT131" s="231" t="s">
        <v>169</v>
      </c>
      <c r="AU131" s="231" t="s">
        <v>86</v>
      </c>
      <c r="AY131" s="16" t="s">
        <v>167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6" t="s">
        <v>84</v>
      </c>
      <c r="BK131" s="232">
        <f>ROUND(I131*H131,2)</f>
        <v>0</v>
      </c>
      <c r="BL131" s="16" t="s">
        <v>173</v>
      </c>
      <c r="BM131" s="231" t="s">
        <v>177</v>
      </c>
    </row>
    <row r="132" spans="1:65" s="2" customFormat="1" ht="24.15" customHeight="1">
      <c r="A132" s="37"/>
      <c r="B132" s="38"/>
      <c r="C132" s="219" t="s">
        <v>178</v>
      </c>
      <c r="D132" s="219" t="s">
        <v>169</v>
      </c>
      <c r="E132" s="220" t="s">
        <v>179</v>
      </c>
      <c r="F132" s="221" t="s">
        <v>180</v>
      </c>
      <c r="G132" s="222" t="s">
        <v>181</v>
      </c>
      <c r="H132" s="223">
        <v>25</v>
      </c>
      <c r="I132" s="224"/>
      <c r="J132" s="225">
        <f>ROUND(I132*H132,2)</f>
        <v>0</v>
      </c>
      <c r="K132" s="226"/>
      <c r="L132" s="43"/>
      <c r="M132" s="227" t="s">
        <v>1</v>
      </c>
      <c r="N132" s="228" t="s">
        <v>41</v>
      </c>
      <c r="O132" s="90"/>
      <c r="P132" s="229">
        <f>O132*H132</f>
        <v>0</v>
      </c>
      <c r="Q132" s="229">
        <v>0</v>
      </c>
      <c r="R132" s="229">
        <f>Q132*H132</f>
        <v>0</v>
      </c>
      <c r="S132" s="229">
        <v>0.26</v>
      </c>
      <c r="T132" s="230">
        <f>S132*H132</f>
        <v>6.5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1" t="s">
        <v>173</v>
      </c>
      <c r="AT132" s="231" t="s">
        <v>169</v>
      </c>
      <c r="AU132" s="231" t="s">
        <v>86</v>
      </c>
      <c r="AY132" s="16" t="s">
        <v>167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6" t="s">
        <v>84</v>
      </c>
      <c r="BK132" s="232">
        <f>ROUND(I132*H132,2)</f>
        <v>0</v>
      </c>
      <c r="BL132" s="16" t="s">
        <v>173</v>
      </c>
      <c r="BM132" s="231" t="s">
        <v>182</v>
      </c>
    </row>
    <row r="133" spans="1:51" s="13" customFormat="1" ht="12">
      <c r="A133" s="13"/>
      <c r="B133" s="233"/>
      <c r="C133" s="234"/>
      <c r="D133" s="235" t="s">
        <v>183</v>
      </c>
      <c r="E133" s="236" t="s">
        <v>93</v>
      </c>
      <c r="F133" s="237" t="s">
        <v>184</v>
      </c>
      <c r="G133" s="234"/>
      <c r="H133" s="238">
        <v>25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183</v>
      </c>
      <c r="AU133" s="244" t="s">
        <v>86</v>
      </c>
      <c r="AV133" s="13" t="s">
        <v>86</v>
      </c>
      <c r="AW133" s="13" t="s">
        <v>32</v>
      </c>
      <c r="AX133" s="13" t="s">
        <v>84</v>
      </c>
      <c r="AY133" s="244" t="s">
        <v>167</v>
      </c>
    </row>
    <row r="134" spans="1:65" s="2" customFormat="1" ht="24.15" customHeight="1">
      <c r="A134" s="37"/>
      <c r="B134" s="38"/>
      <c r="C134" s="219" t="s">
        <v>173</v>
      </c>
      <c r="D134" s="219" t="s">
        <v>169</v>
      </c>
      <c r="E134" s="220" t="s">
        <v>185</v>
      </c>
      <c r="F134" s="221" t="s">
        <v>186</v>
      </c>
      <c r="G134" s="222" t="s">
        <v>181</v>
      </c>
      <c r="H134" s="223">
        <v>23</v>
      </c>
      <c r="I134" s="224"/>
      <c r="J134" s="225">
        <f>ROUND(I134*H134,2)</f>
        <v>0</v>
      </c>
      <c r="K134" s="226"/>
      <c r="L134" s="43"/>
      <c r="M134" s="227" t="s">
        <v>1</v>
      </c>
      <c r="N134" s="228" t="s">
        <v>41</v>
      </c>
      <c r="O134" s="90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1" t="s">
        <v>173</v>
      </c>
      <c r="AT134" s="231" t="s">
        <v>169</v>
      </c>
      <c r="AU134" s="231" t="s">
        <v>86</v>
      </c>
      <c r="AY134" s="16" t="s">
        <v>167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6" t="s">
        <v>84</v>
      </c>
      <c r="BK134" s="232">
        <f>ROUND(I134*H134,2)</f>
        <v>0</v>
      </c>
      <c r="BL134" s="16" t="s">
        <v>173</v>
      </c>
      <c r="BM134" s="231" t="s">
        <v>187</v>
      </c>
    </row>
    <row r="135" spans="1:51" s="13" customFormat="1" ht="12">
      <c r="A135" s="13"/>
      <c r="B135" s="233"/>
      <c r="C135" s="234"/>
      <c r="D135" s="235" t="s">
        <v>183</v>
      </c>
      <c r="E135" s="236" t="s">
        <v>1</v>
      </c>
      <c r="F135" s="237" t="s">
        <v>188</v>
      </c>
      <c r="G135" s="234"/>
      <c r="H135" s="238">
        <v>23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183</v>
      </c>
      <c r="AU135" s="244" t="s">
        <v>86</v>
      </c>
      <c r="AV135" s="13" t="s">
        <v>86</v>
      </c>
      <c r="AW135" s="13" t="s">
        <v>32</v>
      </c>
      <c r="AX135" s="13" t="s">
        <v>84</v>
      </c>
      <c r="AY135" s="244" t="s">
        <v>167</v>
      </c>
    </row>
    <row r="136" spans="1:65" s="2" customFormat="1" ht="24.15" customHeight="1">
      <c r="A136" s="37"/>
      <c r="B136" s="38"/>
      <c r="C136" s="219" t="s">
        <v>104</v>
      </c>
      <c r="D136" s="219" t="s">
        <v>169</v>
      </c>
      <c r="E136" s="220" t="s">
        <v>189</v>
      </c>
      <c r="F136" s="221" t="s">
        <v>190</v>
      </c>
      <c r="G136" s="222" t="s">
        <v>181</v>
      </c>
      <c r="H136" s="223">
        <v>164</v>
      </c>
      <c r="I136" s="224"/>
      <c r="J136" s="225">
        <f>ROUND(I136*H136,2)</f>
        <v>0</v>
      </c>
      <c r="K136" s="226"/>
      <c r="L136" s="43"/>
      <c r="M136" s="227" t="s">
        <v>1</v>
      </c>
      <c r="N136" s="228" t="s">
        <v>41</v>
      </c>
      <c r="O136" s="90"/>
      <c r="P136" s="229">
        <f>O136*H136</f>
        <v>0</v>
      </c>
      <c r="Q136" s="229">
        <v>0</v>
      </c>
      <c r="R136" s="229">
        <f>Q136*H136</f>
        <v>0</v>
      </c>
      <c r="S136" s="229">
        <v>0.44</v>
      </c>
      <c r="T136" s="230">
        <f>S136*H136</f>
        <v>72.16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1" t="s">
        <v>173</v>
      </c>
      <c r="AT136" s="231" t="s">
        <v>169</v>
      </c>
      <c r="AU136" s="231" t="s">
        <v>86</v>
      </c>
      <c r="AY136" s="16" t="s">
        <v>167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6" t="s">
        <v>84</v>
      </c>
      <c r="BK136" s="232">
        <f>ROUND(I136*H136,2)</f>
        <v>0</v>
      </c>
      <c r="BL136" s="16" t="s">
        <v>173</v>
      </c>
      <c r="BM136" s="231" t="s">
        <v>191</v>
      </c>
    </row>
    <row r="137" spans="1:51" s="13" customFormat="1" ht="12">
      <c r="A137" s="13"/>
      <c r="B137" s="233"/>
      <c r="C137" s="234"/>
      <c r="D137" s="235" t="s">
        <v>183</v>
      </c>
      <c r="E137" s="236" t="s">
        <v>1</v>
      </c>
      <c r="F137" s="237" t="s">
        <v>192</v>
      </c>
      <c r="G137" s="234"/>
      <c r="H137" s="238">
        <v>164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183</v>
      </c>
      <c r="AU137" s="244" t="s">
        <v>86</v>
      </c>
      <c r="AV137" s="13" t="s">
        <v>86</v>
      </c>
      <c r="AW137" s="13" t="s">
        <v>32</v>
      </c>
      <c r="AX137" s="13" t="s">
        <v>84</v>
      </c>
      <c r="AY137" s="244" t="s">
        <v>167</v>
      </c>
    </row>
    <row r="138" spans="1:65" s="2" customFormat="1" ht="24.15" customHeight="1">
      <c r="A138" s="37"/>
      <c r="B138" s="38"/>
      <c r="C138" s="219" t="s">
        <v>193</v>
      </c>
      <c r="D138" s="219" t="s">
        <v>169</v>
      </c>
      <c r="E138" s="220" t="s">
        <v>194</v>
      </c>
      <c r="F138" s="221" t="s">
        <v>195</v>
      </c>
      <c r="G138" s="222" t="s">
        <v>181</v>
      </c>
      <c r="H138" s="223">
        <v>112</v>
      </c>
      <c r="I138" s="224"/>
      <c r="J138" s="225">
        <f>ROUND(I138*H138,2)</f>
        <v>0</v>
      </c>
      <c r="K138" s="226"/>
      <c r="L138" s="43"/>
      <c r="M138" s="227" t="s">
        <v>1</v>
      </c>
      <c r="N138" s="228" t="s">
        <v>41</v>
      </c>
      <c r="O138" s="90"/>
      <c r="P138" s="229">
        <f>O138*H138</f>
        <v>0</v>
      </c>
      <c r="Q138" s="229">
        <v>0</v>
      </c>
      <c r="R138" s="229">
        <f>Q138*H138</f>
        <v>0</v>
      </c>
      <c r="S138" s="229">
        <v>0.22</v>
      </c>
      <c r="T138" s="230">
        <f>S138*H138</f>
        <v>24.64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1" t="s">
        <v>173</v>
      </c>
      <c r="AT138" s="231" t="s">
        <v>169</v>
      </c>
      <c r="AU138" s="231" t="s">
        <v>86</v>
      </c>
      <c r="AY138" s="16" t="s">
        <v>167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6" t="s">
        <v>84</v>
      </c>
      <c r="BK138" s="232">
        <f>ROUND(I138*H138,2)</f>
        <v>0</v>
      </c>
      <c r="BL138" s="16" t="s">
        <v>173</v>
      </c>
      <c r="BM138" s="231" t="s">
        <v>196</v>
      </c>
    </row>
    <row r="139" spans="1:51" s="13" customFormat="1" ht="12">
      <c r="A139" s="13"/>
      <c r="B139" s="233"/>
      <c r="C139" s="234"/>
      <c r="D139" s="235" t="s">
        <v>183</v>
      </c>
      <c r="E139" s="236" t="s">
        <v>95</v>
      </c>
      <c r="F139" s="237" t="s">
        <v>197</v>
      </c>
      <c r="G139" s="234"/>
      <c r="H139" s="238">
        <v>40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183</v>
      </c>
      <c r="AU139" s="244" t="s">
        <v>86</v>
      </c>
      <c r="AV139" s="13" t="s">
        <v>86</v>
      </c>
      <c r="AW139" s="13" t="s">
        <v>32</v>
      </c>
      <c r="AX139" s="13" t="s">
        <v>76</v>
      </c>
      <c r="AY139" s="244" t="s">
        <v>167</v>
      </c>
    </row>
    <row r="140" spans="1:51" s="13" customFormat="1" ht="12">
      <c r="A140" s="13"/>
      <c r="B140" s="233"/>
      <c r="C140" s="234"/>
      <c r="D140" s="235" t="s">
        <v>183</v>
      </c>
      <c r="E140" s="236" t="s">
        <v>98</v>
      </c>
      <c r="F140" s="237" t="s">
        <v>198</v>
      </c>
      <c r="G140" s="234"/>
      <c r="H140" s="238">
        <v>52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183</v>
      </c>
      <c r="AU140" s="244" t="s">
        <v>86</v>
      </c>
      <c r="AV140" s="13" t="s">
        <v>86</v>
      </c>
      <c r="AW140" s="13" t="s">
        <v>32</v>
      </c>
      <c r="AX140" s="13" t="s">
        <v>76</v>
      </c>
      <c r="AY140" s="244" t="s">
        <v>167</v>
      </c>
    </row>
    <row r="141" spans="1:51" s="13" customFormat="1" ht="12">
      <c r="A141" s="13"/>
      <c r="B141" s="233"/>
      <c r="C141" s="234"/>
      <c r="D141" s="235" t="s">
        <v>183</v>
      </c>
      <c r="E141" s="236" t="s">
        <v>102</v>
      </c>
      <c r="F141" s="237" t="s">
        <v>199</v>
      </c>
      <c r="G141" s="234"/>
      <c r="H141" s="238">
        <v>15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183</v>
      </c>
      <c r="AU141" s="244" t="s">
        <v>86</v>
      </c>
      <c r="AV141" s="13" t="s">
        <v>86</v>
      </c>
      <c r="AW141" s="13" t="s">
        <v>32</v>
      </c>
      <c r="AX141" s="13" t="s">
        <v>76</v>
      </c>
      <c r="AY141" s="244" t="s">
        <v>167</v>
      </c>
    </row>
    <row r="142" spans="1:51" s="13" customFormat="1" ht="12">
      <c r="A142" s="13"/>
      <c r="B142" s="233"/>
      <c r="C142" s="234"/>
      <c r="D142" s="235" t="s">
        <v>183</v>
      </c>
      <c r="E142" s="236" t="s">
        <v>103</v>
      </c>
      <c r="F142" s="237" t="s">
        <v>200</v>
      </c>
      <c r="G142" s="234"/>
      <c r="H142" s="238">
        <v>5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183</v>
      </c>
      <c r="AU142" s="244" t="s">
        <v>86</v>
      </c>
      <c r="AV142" s="13" t="s">
        <v>86</v>
      </c>
      <c r="AW142" s="13" t="s">
        <v>32</v>
      </c>
      <c r="AX142" s="13" t="s">
        <v>76</v>
      </c>
      <c r="AY142" s="244" t="s">
        <v>167</v>
      </c>
    </row>
    <row r="143" spans="1:51" s="14" customFormat="1" ht="12">
      <c r="A143" s="14"/>
      <c r="B143" s="245"/>
      <c r="C143" s="246"/>
      <c r="D143" s="235" t="s">
        <v>183</v>
      </c>
      <c r="E143" s="247" t="s">
        <v>1</v>
      </c>
      <c r="F143" s="248" t="s">
        <v>201</v>
      </c>
      <c r="G143" s="246"/>
      <c r="H143" s="249">
        <v>112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183</v>
      </c>
      <c r="AU143" s="255" t="s">
        <v>86</v>
      </c>
      <c r="AV143" s="14" t="s">
        <v>173</v>
      </c>
      <c r="AW143" s="14" t="s">
        <v>32</v>
      </c>
      <c r="AX143" s="14" t="s">
        <v>84</v>
      </c>
      <c r="AY143" s="255" t="s">
        <v>167</v>
      </c>
    </row>
    <row r="144" spans="1:65" s="2" customFormat="1" ht="24.15" customHeight="1">
      <c r="A144" s="37"/>
      <c r="B144" s="38"/>
      <c r="C144" s="219" t="s">
        <v>101</v>
      </c>
      <c r="D144" s="219" t="s">
        <v>169</v>
      </c>
      <c r="E144" s="220" t="s">
        <v>202</v>
      </c>
      <c r="F144" s="221" t="s">
        <v>203</v>
      </c>
      <c r="G144" s="222" t="s">
        <v>181</v>
      </c>
      <c r="H144" s="223">
        <v>20</v>
      </c>
      <c r="I144" s="224"/>
      <c r="J144" s="225">
        <f>ROUND(I144*H144,2)</f>
        <v>0</v>
      </c>
      <c r="K144" s="226"/>
      <c r="L144" s="43"/>
      <c r="M144" s="227" t="s">
        <v>1</v>
      </c>
      <c r="N144" s="228" t="s">
        <v>41</v>
      </c>
      <c r="O144" s="90"/>
      <c r="P144" s="229">
        <f>O144*H144</f>
        <v>0</v>
      </c>
      <c r="Q144" s="229">
        <v>0</v>
      </c>
      <c r="R144" s="229">
        <f>Q144*H144</f>
        <v>0</v>
      </c>
      <c r="S144" s="229">
        <v>0.17</v>
      </c>
      <c r="T144" s="230">
        <f>S144*H144</f>
        <v>3.4000000000000004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1" t="s">
        <v>173</v>
      </c>
      <c r="AT144" s="231" t="s">
        <v>169</v>
      </c>
      <c r="AU144" s="231" t="s">
        <v>86</v>
      </c>
      <c r="AY144" s="16" t="s">
        <v>167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6" t="s">
        <v>84</v>
      </c>
      <c r="BK144" s="232">
        <f>ROUND(I144*H144,2)</f>
        <v>0</v>
      </c>
      <c r="BL144" s="16" t="s">
        <v>173</v>
      </c>
      <c r="BM144" s="231" t="s">
        <v>204</v>
      </c>
    </row>
    <row r="145" spans="1:51" s="13" customFormat="1" ht="12">
      <c r="A145" s="13"/>
      <c r="B145" s="233"/>
      <c r="C145" s="234"/>
      <c r="D145" s="235" t="s">
        <v>183</v>
      </c>
      <c r="E145" s="236" t="s">
        <v>1</v>
      </c>
      <c r="F145" s="237" t="s">
        <v>205</v>
      </c>
      <c r="G145" s="234"/>
      <c r="H145" s="238">
        <v>20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183</v>
      </c>
      <c r="AU145" s="244" t="s">
        <v>86</v>
      </c>
      <c r="AV145" s="13" t="s">
        <v>86</v>
      </c>
      <c r="AW145" s="13" t="s">
        <v>32</v>
      </c>
      <c r="AX145" s="13" t="s">
        <v>84</v>
      </c>
      <c r="AY145" s="244" t="s">
        <v>167</v>
      </c>
    </row>
    <row r="146" spans="1:65" s="2" customFormat="1" ht="24.15" customHeight="1">
      <c r="A146" s="37"/>
      <c r="B146" s="38"/>
      <c r="C146" s="219" t="s">
        <v>206</v>
      </c>
      <c r="D146" s="219" t="s">
        <v>169</v>
      </c>
      <c r="E146" s="220" t="s">
        <v>207</v>
      </c>
      <c r="F146" s="221" t="s">
        <v>208</v>
      </c>
      <c r="G146" s="222" t="s">
        <v>181</v>
      </c>
      <c r="H146" s="223">
        <v>7</v>
      </c>
      <c r="I146" s="224"/>
      <c r="J146" s="225">
        <f>ROUND(I146*H146,2)</f>
        <v>0</v>
      </c>
      <c r="K146" s="226"/>
      <c r="L146" s="43"/>
      <c r="M146" s="227" t="s">
        <v>1</v>
      </c>
      <c r="N146" s="228" t="s">
        <v>41</v>
      </c>
      <c r="O146" s="90"/>
      <c r="P146" s="229">
        <f>O146*H146</f>
        <v>0</v>
      </c>
      <c r="Q146" s="229">
        <v>0</v>
      </c>
      <c r="R146" s="229">
        <f>Q146*H146</f>
        <v>0</v>
      </c>
      <c r="S146" s="229">
        <v>0.24</v>
      </c>
      <c r="T146" s="230">
        <f>S146*H146</f>
        <v>1.68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1" t="s">
        <v>173</v>
      </c>
      <c r="AT146" s="231" t="s">
        <v>169</v>
      </c>
      <c r="AU146" s="231" t="s">
        <v>86</v>
      </c>
      <c r="AY146" s="16" t="s">
        <v>167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6" t="s">
        <v>84</v>
      </c>
      <c r="BK146" s="232">
        <f>ROUND(I146*H146,2)</f>
        <v>0</v>
      </c>
      <c r="BL146" s="16" t="s">
        <v>173</v>
      </c>
      <c r="BM146" s="231" t="s">
        <v>209</v>
      </c>
    </row>
    <row r="147" spans="1:51" s="13" customFormat="1" ht="12">
      <c r="A147" s="13"/>
      <c r="B147" s="233"/>
      <c r="C147" s="234"/>
      <c r="D147" s="235" t="s">
        <v>183</v>
      </c>
      <c r="E147" s="236" t="s">
        <v>1</v>
      </c>
      <c r="F147" s="237" t="s">
        <v>100</v>
      </c>
      <c r="G147" s="234"/>
      <c r="H147" s="238">
        <v>7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183</v>
      </c>
      <c r="AU147" s="244" t="s">
        <v>86</v>
      </c>
      <c r="AV147" s="13" t="s">
        <v>86</v>
      </c>
      <c r="AW147" s="13" t="s">
        <v>32</v>
      </c>
      <c r="AX147" s="13" t="s">
        <v>84</v>
      </c>
      <c r="AY147" s="244" t="s">
        <v>167</v>
      </c>
    </row>
    <row r="148" spans="1:65" s="2" customFormat="1" ht="24.15" customHeight="1">
      <c r="A148" s="37"/>
      <c r="B148" s="38"/>
      <c r="C148" s="219" t="s">
        <v>210</v>
      </c>
      <c r="D148" s="219" t="s">
        <v>169</v>
      </c>
      <c r="E148" s="220" t="s">
        <v>211</v>
      </c>
      <c r="F148" s="221" t="s">
        <v>212</v>
      </c>
      <c r="G148" s="222" t="s">
        <v>181</v>
      </c>
      <c r="H148" s="223">
        <v>7</v>
      </c>
      <c r="I148" s="224"/>
      <c r="J148" s="225">
        <f>ROUND(I148*H148,2)</f>
        <v>0</v>
      </c>
      <c r="K148" s="226"/>
      <c r="L148" s="43"/>
      <c r="M148" s="227" t="s">
        <v>1</v>
      </c>
      <c r="N148" s="228" t="s">
        <v>41</v>
      </c>
      <c r="O148" s="90"/>
      <c r="P148" s="229">
        <f>O148*H148</f>
        <v>0</v>
      </c>
      <c r="Q148" s="229">
        <v>0</v>
      </c>
      <c r="R148" s="229">
        <f>Q148*H148</f>
        <v>0</v>
      </c>
      <c r="S148" s="229">
        <v>0.098</v>
      </c>
      <c r="T148" s="230">
        <f>S148*H148</f>
        <v>0.686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1" t="s">
        <v>173</v>
      </c>
      <c r="AT148" s="231" t="s">
        <v>169</v>
      </c>
      <c r="AU148" s="231" t="s">
        <v>86</v>
      </c>
      <c r="AY148" s="16" t="s">
        <v>167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6" t="s">
        <v>84</v>
      </c>
      <c r="BK148" s="232">
        <f>ROUND(I148*H148,2)</f>
        <v>0</v>
      </c>
      <c r="BL148" s="16" t="s">
        <v>173</v>
      </c>
      <c r="BM148" s="231" t="s">
        <v>213</v>
      </c>
    </row>
    <row r="149" spans="1:51" s="13" customFormat="1" ht="12">
      <c r="A149" s="13"/>
      <c r="B149" s="233"/>
      <c r="C149" s="234"/>
      <c r="D149" s="235" t="s">
        <v>183</v>
      </c>
      <c r="E149" s="236" t="s">
        <v>100</v>
      </c>
      <c r="F149" s="237" t="s">
        <v>214</v>
      </c>
      <c r="G149" s="234"/>
      <c r="H149" s="238">
        <v>7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183</v>
      </c>
      <c r="AU149" s="244" t="s">
        <v>86</v>
      </c>
      <c r="AV149" s="13" t="s">
        <v>86</v>
      </c>
      <c r="AW149" s="13" t="s">
        <v>32</v>
      </c>
      <c r="AX149" s="13" t="s">
        <v>84</v>
      </c>
      <c r="AY149" s="244" t="s">
        <v>167</v>
      </c>
    </row>
    <row r="150" spans="1:65" s="2" customFormat="1" ht="24.15" customHeight="1">
      <c r="A150" s="37"/>
      <c r="B150" s="38"/>
      <c r="C150" s="219" t="s">
        <v>215</v>
      </c>
      <c r="D150" s="219" t="s">
        <v>169</v>
      </c>
      <c r="E150" s="220" t="s">
        <v>216</v>
      </c>
      <c r="F150" s="221" t="s">
        <v>217</v>
      </c>
      <c r="G150" s="222" t="s">
        <v>181</v>
      </c>
      <c r="H150" s="223">
        <v>22</v>
      </c>
      <c r="I150" s="224"/>
      <c r="J150" s="225">
        <f>ROUND(I150*H150,2)</f>
        <v>0</v>
      </c>
      <c r="K150" s="226"/>
      <c r="L150" s="43"/>
      <c r="M150" s="227" t="s">
        <v>1</v>
      </c>
      <c r="N150" s="228" t="s">
        <v>41</v>
      </c>
      <c r="O150" s="90"/>
      <c r="P150" s="229">
        <f>O150*H150</f>
        <v>0</v>
      </c>
      <c r="Q150" s="229">
        <v>0</v>
      </c>
      <c r="R150" s="229">
        <f>Q150*H150</f>
        <v>0</v>
      </c>
      <c r="S150" s="229">
        <v>0.29</v>
      </c>
      <c r="T150" s="230">
        <f>S150*H150</f>
        <v>6.38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1" t="s">
        <v>173</v>
      </c>
      <c r="AT150" s="231" t="s">
        <v>169</v>
      </c>
      <c r="AU150" s="231" t="s">
        <v>86</v>
      </c>
      <c r="AY150" s="16" t="s">
        <v>167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6" t="s">
        <v>84</v>
      </c>
      <c r="BK150" s="232">
        <f>ROUND(I150*H150,2)</f>
        <v>0</v>
      </c>
      <c r="BL150" s="16" t="s">
        <v>173</v>
      </c>
      <c r="BM150" s="231" t="s">
        <v>218</v>
      </c>
    </row>
    <row r="151" spans="1:51" s="13" customFormat="1" ht="12">
      <c r="A151" s="13"/>
      <c r="B151" s="233"/>
      <c r="C151" s="234"/>
      <c r="D151" s="235" t="s">
        <v>183</v>
      </c>
      <c r="E151" s="236" t="s">
        <v>1</v>
      </c>
      <c r="F151" s="237" t="s">
        <v>106</v>
      </c>
      <c r="G151" s="234"/>
      <c r="H151" s="238">
        <v>22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183</v>
      </c>
      <c r="AU151" s="244" t="s">
        <v>86</v>
      </c>
      <c r="AV151" s="13" t="s">
        <v>86</v>
      </c>
      <c r="AW151" s="13" t="s">
        <v>32</v>
      </c>
      <c r="AX151" s="13" t="s">
        <v>84</v>
      </c>
      <c r="AY151" s="244" t="s">
        <v>167</v>
      </c>
    </row>
    <row r="152" spans="1:65" s="2" customFormat="1" ht="24.15" customHeight="1">
      <c r="A152" s="37"/>
      <c r="B152" s="38"/>
      <c r="C152" s="219" t="s">
        <v>219</v>
      </c>
      <c r="D152" s="219" t="s">
        <v>169</v>
      </c>
      <c r="E152" s="220" t="s">
        <v>220</v>
      </c>
      <c r="F152" s="221" t="s">
        <v>221</v>
      </c>
      <c r="G152" s="222" t="s">
        <v>181</v>
      </c>
      <c r="H152" s="223">
        <v>22</v>
      </c>
      <c r="I152" s="224"/>
      <c r="J152" s="225">
        <f>ROUND(I152*H152,2)</f>
        <v>0</v>
      </c>
      <c r="K152" s="226"/>
      <c r="L152" s="43"/>
      <c r="M152" s="227" t="s">
        <v>1</v>
      </c>
      <c r="N152" s="228" t="s">
        <v>41</v>
      </c>
      <c r="O152" s="90"/>
      <c r="P152" s="229">
        <f>O152*H152</f>
        <v>0</v>
      </c>
      <c r="Q152" s="229">
        <v>0</v>
      </c>
      <c r="R152" s="229">
        <f>Q152*H152</f>
        <v>0</v>
      </c>
      <c r="S152" s="229">
        <v>0.325</v>
      </c>
      <c r="T152" s="230">
        <f>S152*H152</f>
        <v>7.15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1" t="s">
        <v>173</v>
      </c>
      <c r="AT152" s="231" t="s">
        <v>169</v>
      </c>
      <c r="AU152" s="231" t="s">
        <v>86</v>
      </c>
      <c r="AY152" s="16" t="s">
        <v>167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6" t="s">
        <v>84</v>
      </c>
      <c r="BK152" s="232">
        <f>ROUND(I152*H152,2)</f>
        <v>0</v>
      </c>
      <c r="BL152" s="16" t="s">
        <v>173</v>
      </c>
      <c r="BM152" s="231" t="s">
        <v>222</v>
      </c>
    </row>
    <row r="153" spans="1:51" s="13" customFormat="1" ht="12">
      <c r="A153" s="13"/>
      <c r="B153" s="233"/>
      <c r="C153" s="234"/>
      <c r="D153" s="235" t="s">
        <v>183</v>
      </c>
      <c r="E153" s="236" t="s">
        <v>106</v>
      </c>
      <c r="F153" s="237" t="s">
        <v>223</v>
      </c>
      <c r="G153" s="234"/>
      <c r="H153" s="238">
        <v>22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183</v>
      </c>
      <c r="AU153" s="244" t="s">
        <v>86</v>
      </c>
      <c r="AV153" s="13" t="s">
        <v>86</v>
      </c>
      <c r="AW153" s="13" t="s">
        <v>32</v>
      </c>
      <c r="AX153" s="13" t="s">
        <v>84</v>
      </c>
      <c r="AY153" s="244" t="s">
        <v>167</v>
      </c>
    </row>
    <row r="154" spans="1:65" s="2" customFormat="1" ht="24.15" customHeight="1">
      <c r="A154" s="37"/>
      <c r="B154" s="38"/>
      <c r="C154" s="219" t="s">
        <v>224</v>
      </c>
      <c r="D154" s="219" t="s">
        <v>169</v>
      </c>
      <c r="E154" s="220" t="s">
        <v>225</v>
      </c>
      <c r="F154" s="221" t="s">
        <v>226</v>
      </c>
      <c r="G154" s="222" t="s">
        <v>181</v>
      </c>
      <c r="H154" s="223">
        <v>35</v>
      </c>
      <c r="I154" s="224"/>
      <c r="J154" s="225">
        <f>ROUND(I154*H154,2)</f>
        <v>0</v>
      </c>
      <c r="K154" s="226"/>
      <c r="L154" s="43"/>
      <c r="M154" s="227" t="s">
        <v>1</v>
      </c>
      <c r="N154" s="228" t="s">
        <v>41</v>
      </c>
      <c r="O154" s="90"/>
      <c r="P154" s="229">
        <f>O154*H154</f>
        <v>0</v>
      </c>
      <c r="Q154" s="229">
        <v>0</v>
      </c>
      <c r="R154" s="229">
        <f>Q154*H154</f>
        <v>0</v>
      </c>
      <c r="S154" s="229">
        <v>0.45</v>
      </c>
      <c r="T154" s="230">
        <f>S154*H154</f>
        <v>15.75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1" t="s">
        <v>173</v>
      </c>
      <c r="AT154" s="231" t="s">
        <v>169</v>
      </c>
      <c r="AU154" s="231" t="s">
        <v>86</v>
      </c>
      <c r="AY154" s="16" t="s">
        <v>167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6" t="s">
        <v>84</v>
      </c>
      <c r="BK154" s="232">
        <f>ROUND(I154*H154,2)</f>
        <v>0</v>
      </c>
      <c r="BL154" s="16" t="s">
        <v>173</v>
      </c>
      <c r="BM154" s="231" t="s">
        <v>227</v>
      </c>
    </row>
    <row r="155" spans="1:51" s="13" customFormat="1" ht="12">
      <c r="A155" s="13"/>
      <c r="B155" s="233"/>
      <c r="C155" s="234"/>
      <c r="D155" s="235" t="s">
        <v>183</v>
      </c>
      <c r="E155" s="236" t="s">
        <v>109</v>
      </c>
      <c r="F155" s="237" t="s">
        <v>228</v>
      </c>
      <c r="G155" s="234"/>
      <c r="H155" s="238">
        <v>35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183</v>
      </c>
      <c r="AU155" s="244" t="s">
        <v>86</v>
      </c>
      <c r="AV155" s="13" t="s">
        <v>86</v>
      </c>
      <c r="AW155" s="13" t="s">
        <v>32</v>
      </c>
      <c r="AX155" s="13" t="s">
        <v>84</v>
      </c>
      <c r="AY155" s="244" t="s">
        <v>167</v>
      </c>
    </row>
    <row r="156" spans="1:65" s="2" customFormat="1" ht="14.4" customHeight="1">
      <c r="A156" s="37"/>
      <c r="B156" s="38"/>
      <c r="C156" s="219" t="s">
        <v>229</v>
      </c>
      <c r="D156" s="219" t="s">
        <v>169</v>
      </c>
      <c r="E156" s="220" t="s">
        <v>230</v>
      </c>
      <c r="F156" s="221" t="s">
        <v>231</v>
      </c>
      <c r="G156" s="222" t="s">
        <v>232</v>
      </c>
      <c r="H156" s="223">
        <v>107</v>
      </c>
      <c r="I156" s="224"/>
      <c r="J156" s="225">
        <f>ROUND(I156*H156,2)</f>
        <v>0</v>
      </c>
      <c r="K156" s="226"/>
      <c r="L156" s="43"/>
      <c r="M156" s="227" t="s">
        <v>1</v>
      </c>
      <c r="N156" s="228" t="s">
        <v>41</v>
      </c>
      <c r="O156" s="90"/>
      <c r="P156" s="229">
        <f>O156*H156</f>
        <v>0</v>
      </c>
      <c r="Q156" s="229">
        <v>0</v>
      </c>
      <c r="R156" s="229">
        <f>Q156*H156</f>
        <v>0</v>
      </c>
      <c r="S156" s="229">
        <v>0.205</v>
      </c>
      <c r="T156" s="230">
        <f>S156*H156</f>
        <v>21.935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1" t="s">
        <v>173</v>
      </c>
      <c r="AT156" s="231" t="s">
        <v>169</v>
      </c>
      <c r="AU156" s="231" t="s">
        <v>86</v>
      </c>
      <c r="AY156" s="16" t="s">
        <v>167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6" t="s">
        <v>84</v>
      </c>
      <c r="BK156" s="232">
        <f>ROUND(I156*H156,2)</f>
        <v>0</v>
      </c>
      <c r="BL156" s="16" t="s">
        <v>173</v>
      </c>
      <c r="BM156" s="231" t="s">
        <v>233</v>
      </c>
    </row>
    <row r="157" spans="1:51" s="13" customFormat="1" ht="12">
      <c r="A157" s="13"/>
      <c r="B157" s="233"/>
      <c r="C157" s="234"/>
      <c r="D157" s="235" t="s">
        <v>183</v>
      </c>
      <c r="E157" s="236" t="s">
        <v>1</v>
      </c>
      <c r="F157" s="237" t="s">
        <v>234</v>
      </c>
      <c r="G157" s="234"/>
      <c r="H157" s="238">
        <v>107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183</v>
      </c>
      <c r="AU157" s="244" t="s">
        <v>86</v>
      </c>
      <c r="AV157" s="13" t="s">
        <v>86</v>
      </c>
      <c r="AW157" s="13" t="s">
        <v>32</v>
      </c>
      <c r="AX157" s="13" t="s">
        <v>84</v>
      </c>
      <c r="AY157" s="244" t="s">
        <v>167</v>
      </c>
    </row>
    <row r="158" spans="1:65" s="2" customFormat="1" ht="24.15" customHeight="1">
      <c r="A158" s="37"/>
      <c r="B158" s="38"/>
      <c r="C158" s="219" t="s">
        <v>235</v>
      </c>
      <c r="D158" s="219" t="s">
        <v>169</v>
      </c>
      <c r="E158" s="220" t="s">
        <v>236</v>
      </c>
      <c r="F158" s="221" t="s">
        <v>237</v>
      </c>
      <c r="G158" s="222" t="s">
        <v>181</v>
      </c>
      <c r="H158" s="223">
        <v>40</v>
      </c>
      <c r="I158" s="224"/>
      <c r="J158" s="225">
        <f>ROUND(I158*H158,2)</f>
        <v>0</v>
      </c>
      <c r="K158" s="226"/>
      <c r="L158" s="43"/>
      <c r="M158" s="227" t="s">
        <v>1</v>
      </c>
      <c r="N158" s="228" t="s">
        <v>41</v>
      </c>
      <c r="O158" s="90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1" t="s">
        <v>173</v>
      </c>
      <c r="AT158" s="231" t="s">
        <v>169</v>
      </c>
      <c r="AU158" s="231" t="s">
        <v>86</v>
      </c>
      <c r="AY158" s="16" t="s">
        <v>167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6" t="s">
        <v>84</v>
      </c>
      <c r="BK158" s="232">
        <f>ROUND(I158*H158,2)</f>
        <v>0</v>
      </c>
      <c r="BL158" s="16" t="s">
        <v>173</v>
      </c>
      <c r="BM158" s="231" t="s">
        <v>238</v>
      </c>
    </row>
    <row r="159" spans="1:51" s="13" customFormat="1" ht="12">
      <c r="A159" s="13"/>
      <c r="B159" s="233"/>
      <c r="C159" s="234"/>
      <c r="D159" s="235" t="s">
        <v>183</v>
      </c>
      <c r="E159" s="236" t="s">
        <v>111</v>
      </c>
      <c r="F159" s="237" t="s">
        <v>239</v>
      </c>
      <c r="G159" s="234"/>
      <c r="H159" s="238">
        <v>40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183</v>
      </c>
      <c r="AU159" s="244" t="s">
        <v>86</v>
      </c>
      <c r="AV159" s="13" t="s">
        <v>86</v>
      </c>
      <c r="AW159" s="13" t="s">
        <v>32</v>
      </c>
      <c r="AX159" s="13" t="s">
        <v>84</v>
      </c>
      <c r="AY159" s="244" t="s">
        <v>167</v>
      </c>
    </row>
    <row r="160" spans="1:65" s="2" customFormat="1" ht="24.15" customHeight="1">
      <c r="A160" s="37"/>
      <c r="B160" s="38"/>
      <c r="C160" s="219" t="s">
        <v>8</v>
      </c>
      <c r="D160" s="219" t="s">
        <v>169</v>
      </c>
      <c r="E160" s="220" t="s">
        <v>240</v>
      </c>
      <c r="F160" s="221" t="s">
        <v>241</v>
      </c>
      <c r="G160" s="222" t="s">
        <v>242</v>
      </c>
      <c r="H160" s="223">
        <v>35.86</v>
      </c>
      <c r="I160" s="224"/>
      <c r="J160" s="225">
        <f>ROUND(I160*H160,2)</f>
        <v>0</v>
      </c>
      <c r="K160" s="226"/>
      <c r="L160" s="43"/>
      <c r="M160" s="227" t="s">
        <v>1</v>
      </c>
      <c r="N160" s="228" t="s">
        <v>41</v>
      </c>
      <c r="O160" s="90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1" t="s">
        <v>173</v>
      </c>
      <c r="AT160" s="231" t="s">
        <v>169</v>
      </c>
      <c r="AU160" s="231" t="s">
        <v>86</v>
      </c>
      <c r="AY160" s="16" t="s">
        <v>167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6" t="s">
        <v>84</v>
      </c>
      <c r="BK160" s="232">
        <f>ROUND(I160*H160,2)</f>
        <v>0</v>
      </c>
      <c r="BL160" s="16" t="s">
        <v>173</v>
      </c>
      <c r="BM160" s="231" t="s">
        <v>243</v>
      </c>
    </row>
    <row r="161" spans="1:51" s="13" customFormat="1" ht="12">
      <c r="A161" s="13"/>
      <c r="B161" s="233"/>
      <c r="C161" s="234"/>
      <c r="D161" s="235" t="s">
        <v>183</v>
      </c>
      <c r="E161" s="236" t="s">
        <v>1</v>
      </c>
      <c r="F161" s="237" t="s">
        <v>244</v>
      </c>
      <c r="G161" s="234"/>
      <c r="H161" s="238">
        <v>27.72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183</v>
      </c>
      <c r="AU161" s="244" t="s">
        <v>86</v>
      </c>
      <c r="AV161" s="13" t="s">
        <v>86</v>
      </c>
      <c r="AW161" s="13" t="s">
        <v>32</v>
      </c>
      <c r="AX161" s="13" t="s">
        <v>76</v>
      </c>
      <c r="AY161" s="244" t="s">
        <v>167</v>
      </c>
    </row>
    <row r="162" spans="1:51" s="13" customFormat="1" ht="12">
      <c r="A162" s="13"/>
      <c r="B162" s="233"/>
      <c r="C162" s="234"/>
      <c r="D162" s="235" t="s">
        <v>183</v>
      </c>
      <c r="E162" s="236" t="s">
        <v>1</v>
      </c>
      <c r="F162" s="237" t="s">
        <v>245</v>
      </c>
      <c r="G162" s="234"/>
      <c r="H162" s="238">
        <v>8.14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183</v>
      </c>
      <c r="AU162" s="244" t="s">
        <v>86</v>
      </c>
      <c r="AV162" s="13" t="s">
        <v>86</v>
      </c>
      <c r="AW162" s="13" t="s">
        <v>32</v>
      </c>
      <c r="AX162" s="13" t="s">
        <v>76</v>
      </c>
      <c r="AY162" s="244" t="s">
        <v>167</v>
      </c>
    </row>
    <row r="163" spans="1:51" s="14" customFormat="1" ht="12">
      <c r="A163" s="14"/>
      <c r="B163" s="245"/>
      <c r="C163" s="246"/>
      <c r="D163" s="235" t="s">
        <v>183</v>
      </c>
      <c r="E163" s="247" t="s">
        <v>112</v>
      </c>
      <c r="F163" s="248" t="s">
        <v>201</v>
      </c>
      <c r="G163" s="246"/>
      <c r="H163" s="249">
        <v>35.86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183</v>
      </c>
      <c r="AU163" s="255" t="s">
        <v>86</v>
      </c>
      <c r="AV163" s="14" t="s">
        <v>173</v>
      </c>
      <c r="AW163" s="14" t="s">
        <v>32</v>
      </c>
      <c r="AX163" s="14" t="s">
        <v>84</v>
      </c>
      <c r="AY163" s="255" t="s">
        <v>167</v>
      </c>
    </row>
    <row r="164" spans="1:65" s="2" customFormat="1" ht="24.15" customHeight="1">
      <c r="A164" s="37"/>
      <c r="B164" s="38"/>
      <c r="C164" s="219" t="s">
        <v>246</v>
      </c>
      <c r="D164" s="219" t="s">
        <v>169</v>
      </c>
      <c r="E164" s="220" t="s">
        <v>247</v>
      </c>
      <c r="F164" s="221" t="s">
        <v>248</v>
      </c>
      <c r="G164" s="222" t="s">
        <v>242</v>
      </c>
      <c r="H164" s="223">
        <v>4.225</v>
      </c>
      <c r="I164" s="224"/>
      <c r="J164" s="225">
        <f>ROUND(I164*H164,2)</f>
        <v>0</v>
      </c>
      <c r="K164" s="226"/>
      <c r="L164" s="43"/>
      <c r="M164" s="227" t="s">
        <v>1</v>
      </c>
      <c r="N164" s="228" t="s">
        <v>41</v>
      </c>
      <c r="O164" s="90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1" t="s">
        <v>173</v>
      </c>
      <c r="AT164" s="231" t="s">
        <v>169</v>
      </c>
      <c r="AU164" s="231" t="s">
        <v>86</v>
      </c>
      <c r="AY164" s="16" t="s">
        <v>167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6" t="s">
        <v>84</v>
      </c>
      <c r="BK164" s="232">
        <f>ROUND(I164*H164,2)</f>
        <v>0</v>
      </c>
      <c r="BL164" s="16" t="s">
        <v>173</v>
      </c>
      <c r="BM164" s="231" t="s">
        <v>249</v>
      </c>
    </row>
    <row r="165" spans="1:51" s="13" customFormat="1" ht="12">
      <c r="A165" s="13"/>
      <c r="B165" s="233"/>
      <c r="C165" s="234"/>
      <c r="D165" s="235" t="s">
        <v>183</v>
      </c>
      <c r="E165" s="236" t="s">
        <v>114</v>
      </c>
      <c r="F165" s="237" t="s">
        <v>250</v>
      </c>
      <c r="G165" s="234"/>
      <c r="H165" s="238">
        <v>4.225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183</v>
      </c>
      <c r="AU165" s="244" t="s">
        <v>86</v>
      </c>
      <c r="AV165" s="13" t="s">
        <v>86</v>
      </c>
      <c r="AW165" s="13" t="s">
        <v>32</v>
      </c>
      <c r="AX165" s="13" t="s">
        <v>84</v>
      </c>
      <c r="AY165" s="244" t="s">
        <v>167</v>
      </c>
    </row>
    <row r="166" spans="1:65" s="2" customFormat="1" ht="14.4" customHeight="1">
      <c r="A166" s="37"/>
      <c r="B166" s="38"/>
      <c r="C166" s="219" t="s">
        <v>251</v>
      </c>
      <c r="D166" s="219" t="s">
        <v>169</v>
      </c>
      <c r="E166" s="220" t="s">
        <v>252</v>
      </c>
      <c r="F166" s="221" t="s">
        <v>253</v>
      </c>
      <c r="G166" s="222" t="s">
        <v>181</v>
      </c>
      <c r="H166" s="223">
        <v>11</v>
      </c>
      <c r="I166" s="224"/>
      <c r="J166" s="225">
        <f>ROUND(I166*H166,2)</f>
        <v>0</v>
      </c>
      <c r="K166" s="226"/>
      <c r="L166" s="43"/>
      <c r="M166" s="227" t="s">
        <v>1</v>
      </c>
      <c r="N166" s="228" t="s">
        <v>41</v>
      </c>
      <c r="O166" s="90"/>
      <c r="P166" s="229">
        <f>O166*H166</f>
        <v>0</v>
      </c>
      <c r="Q166" s="229">
        <v>0.00085</v>
      </c>
      <c r="R166" s="229">
        <f>Q166*H166</f>
        <v>0.009349999999999999</v>
      </c>
      <c r="S166" s="229">
        <v>0</v>
      </c>
      <c r="T166" s="23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1" t="s">
        <v>173</v>
      </c>
      <c r="AT166" s="231" t="s">
        <v>169</v>
      </c>
      <c r="AU166" s="231" t="s">
        <v>86</v>
      </c>
      <c r="AY166" s="16" t="s">
        <v>167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6" t="s">
        <v>84</v>
      </c>
      <c r="BK166" s="232">
        <f>ROUND(I166*H166,2)</f>
        <v>0</v>
      </c>
      <c r="BL166" s="16" t="s">
        <v>173</v>
      </c>
      <c r="BM166" s="231" t="s">
        <v>254</v>
      </c>
    </row>
    <row r="167" spans="1:51" s="13" customFormat="1" ht="12">
      <c r="A167" s="13"/>
      <c r="B167" s="233"/>
      <c r="C167" s="234"/>
      <c r="D167" s="235" t="s">
        <v>183</v>
      </c>
      <c r="E167" s="236" t="s">
        <v>1</v>
      </c>
      <c r="F167" s="237" t="s">
        <v>255</v>
      </c>
      <c r="G167" s="234"/>
      <c r="H167" s="238">
        <v>11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183</v>
      </c>
      <c r="AU167" s="244" t="s">
        <v>86</v>
      </c>
      <c r="AV167" s="13" t="s">
        <v>86</v>
      </c>
      <c r="AW167" s="13" t="s">
        <v>32</v>
      </c>
      <c r="AX167" s="13" t="s">
        <v>84</v>
      </c>
      <c r="AY167" s="244" t="s">
        <v>167</v>
      </c>
    </row>
    <row r="168" spans="1:65" s="2" customFormat="1" ht="24.15" customHeight="1">
      <c r="A168" s="37"/>
      <c r="B168" s="38"/>
      <c r="C168" s="219" t="s">
        <v>256</v>
      </c>
      <c r="D168" s="219" t="s">
        <v>169</v>
      </c>
      <c r="E168" s="220" t="s">
        <v>257</v>
      </c>
      <c r="F168" s="221" t="s">
        <v>258</v>
      </c>
      <c r="G168" s="222" t="s">
        <v>181</v>
      </c>
      <c r="H168" s="223">
        <v>11</v>
      </c>
      <c r="I168" s="224"/>
      <c r="J168" s="225">
        <f>ROUND(I168*H168,2)</f>
        <v>0</v>
      </c>
      <c r="K168" s="226"/>
      <c r="L168" s="43"/>
      <c r="M168" s="227" t="s">
        <v>1</v>
      </c>
      <c r="N168" s="228" t="s">
        <v>41</v>
      </c>
      <c r="O168" s="90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1" t="s">
        <v>173</v>
      </c>
      <c r="AT168" s="231" t="s">
        <v>169</v>
      </c>
      <c r="AU168" s="231" t="s">
        <v>86</v>
      </c>
      <c r="AY168" s="16" t="s">
        <v>167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6" t="s">
        <v>84</v>
      </c>
      <c r="BK168" s="232">
        <f>ROUND(I168*H168,2)</f>
        <v>0</v>
      </c>
      <c r="BL168" s="16" t="s">
        <v>173</v>
      </c>
      <c r="BM168" s="231" t="s">
        <v>259</v>
      </c>
    </row>
    <row r="169" spans="1:65" s="2" customFormat="1" ht="24.15" customHeight="1">
      <c r="A169" s="37"/>
      <c r="B169" s="38"/>
      <c r="C169" s="219" t="s">
        <v>260</v>
      </c>
      <c r="D169" s="219" t="s">
        <v>169</v>
      </c>
      <c r="E169" s="220" t="s">
        <v>261</v>
      </c>
      <c r="F169" s="221" t="s">
        <v>262</v>
      </c>
      <c r="G169" s="222" t="s">
        <v>263</v>
      </c>
      <c r="H169" s="223">
        <v>1</v>
      </c>
      <c r="I169" s="224"/>
      <c r="J169" s="225">
        <f>ROUND(I169*H169,2)</f>
        <v>0</v>
      </c>
      <c r="K169" s="226"/>
      <c r="L169" s="43"/>
      <c r="M169" s="227" t="s">
        <v>1</v>
      </c>
      <c r="N169" s="228" t="s">
        <v>41</v>
      </c>
      <c r="O169" s="90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1" t="s">
        <v>173</v>
      </c>
      <c r="AT169" s="231" t="s">
        <v>169</v>
      </c>
      <c r="AU169" s="231" t="s">
        <v>86</v>
      </c>
      <c r="AY169" s="16" t="s">
        <v>167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6" t="s">
        <v>84</v>
      </c>
      <c r="BK169" s="232">
        <f>ROUND(I169*H169,2)</f>
        <v>0</v>
      </c>
      <c r="BL169" s="16" t="s">
        <v>173</v>
      </c>
      <c r="BM169" s="231" t="s">
        <v>264</v>
      </c>
    </row>
    <row r="170" spans="1:65" s="2" customFormat="1" ht="24.15" customHeight="1">
      <c r="A170" s="37"/>
      <c r="B170" s="38"/>
      <c r="C170" s="219" t="s">
        <v>265</v>
      </c>
      <c r="D170" s="219" t="s">
        <v>169</v>
      </c>
      <c r="E170" s="220" t="s">
        <v>266</v>
      </c>
      <c r="F170" s="221" t="s">
        <v>267</v>
      </c>
      <c r="G170" s="222" t="s">
        <v>242</v>
      </c>
      <c r="H170" s="223">
        <v>38.333</v>
      </c>
      <c r="I170" s="224"/>
      <c r="J170" s="225">
        <f>ROUND(I170*H170,2)</f>
        <v>0</v>
      </c>
      <c r="K170" s="226"/>
      <c r="L170" s="43"/>
      <c r="M170" s="227" t="s">
        <v>1</v>
      </c>
      <c r="N170" s="228" t="s">
        <v>41</v>
      </c>
      <c r="O170" s="90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1" t="s">
        <v>173</v>
      </c>
      <c r="AT170" s="231" t="s">
        <v>169</v>
      </c>
      <c r="AU170" s="231" t="s">
        <v>86</v>
      </c>
      <c r="AY170" s="16" t="s">
        <v>167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6" t="s">
        <v>84</v>
      </c>
      <c r="BK170" s="232">
        <f>ROUND(I170*H170,2)</f>
        <v>0</v>
      </c>
      <c r="BL170" s="16" t="s">
        <v>173</v>
      </c>
      <c r="BM170" s="231" t="s">
        <v>268</v>
      </c>
    </row>
    <row r="171" spans="1:51" s="13" customFormat="1" ht="12">
      <c r="A171" s="13"/>
      <c r="B171" s="233"/>
      <c r="C171" s="234"/>
      <c r="D171" s="235" t="s">
        <v>183</v>
      </c>
      <c r="E171" s="236" t="s">
        <v>118</v>
      </c>
      <c r="F171" s="237" t="s">
        <v>269</v>
      </c>
      <c r="G171" s="234"/>
      <c r="H171" s="238">
        <v>38.333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183</v>
      </c>
      <c r="AU171" s="244" t="s">
        <v>86</v>
      </c>
      <c r="AV171" s="13" t="s">
        <v>86</v>
      </c>
      <c r="AW171" s="13" t="s">
        <v>32</v>
      </c>
      <c r="AX171" s="13" t="s">
        <v>84</v>
      </c>
      <c r="AY171" s="244" t="s">
        <v>167</v>
      </c>
    </row>
    <row r="172" spans="1:65" s="2" customFormat="1" ht="24.15" customHeight="1">
      <c r="A172" s="37"/>
      <c r="B172" s="38"/>
      <c r="C172" s="219" t="s">
        <v>7</v>
      </c>
      <c r="D172" s="219" t="s">
        <v>169</v>
      </c>
      <c r="E172" s="220" t="s">
        <v>270</v>
      </c>
      <c r="F172" s="221" t="s">
        <v>271</v>
      </c>
      <c r="G172" s="222" t="s">
        <v>272</v>
      </c>
      <c r="H172" s="223">
        <v>70.916</v>
      </c>
      <c r="I172" s="224"/>
      <c r="J172" s="225">
        <f>ROUND(I172*H172,2)</f>
        <v>0</v>
      </c>
      <c r="K172" s="226"/>
      <c r="L172" s="43"/>
      <c r="M172" s="227" t="s">
        <v>1</v>
      </c>
      <c r="N172" s="228" t="s">
        <v>41</v>
      </c>
      <c r="O172" s="90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1" t="s">
        <v>173</v>
      </c>
      <c r="AT172" s="231" t="s">
        <v>169</v>
      </c>
      <c r="AU172" s="231" t="s">
        <v>86</v>
      </c>
      <c r="AY172" s="16" t="s">
        <v>167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6" t="s">
        <v>84</v>
      </c>
      <c r="BK172" s="232">
        <f>ROUND(I172*H172,2)</f>
        <v>0</v>
      </c>
      <c r="BL172" s="16" t="s">
        <v>173</v>
      </c>
      <c r="BM172" s="231" t="s">
        <v>273</v>
      </c>
    </row>
    <row r="173" spans="1:51" s="13" customFormat="1" ht="12">
      <c r="A173" s="13"/>
      <c r="B173" s="233"/>
      <c r="C173" s="234"/>
      <c r="D173" s="235" t="s">
        <v>183</v>
      </c>
      <c r="E173" s="236" t="s">
        <v>1</v>
      </c>
      <c r="F173" s="237" t="s">
        <v>274</v>
      </c>
      <c r="G173" s="234"/>
      <c r="H173" s="238">
        <v>70.916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183</v>
      </c>
      <c r="AU173" s="244" t="s">
        <v>86</v>
      </c>
      <c r="AV173" s="13" t="s">
        <v>86</v>
      </c>
      <c r="AW173" s="13" t="s">
        <v>32</v>
      </c>
      <c r="AX173" s="13" t="s">
        <v>84</v>
      </c>
      <c r="AY173" s="244" t="s">
        <v>167</v>
      </c>
    </row>
    <row r="174" spans="1:65" s="2" customFormat="1" ht="14.4" customHeight="1">
      <c r="A174" s="37"/>
      <c r="B174" s="38"/>
      <c r="C174" s="219" t="s">
        <v>107</v>
      </c>
      <c r="D174" s="219" t="s">
        <v>169</v>
      </c>
      <c r="E174" s="220" t="s">
        <v>275</v>
      </c>
      <c r="F174" s="221" t="s">
        <v>276</v>
      </c>
      <c r="G174" s="222" t="s">
        <v>242</v>
      </c>
      <c r="H174" s="223">
        <v>38.333</v>
      </c>
      <c r="I174" s="224"/>
      <c r="J174" s="225">
        <f>ROUND(I174*H174,2)</f>
        <v>0</v>
      </c>
      <c r="K174" s="226"/>
      <c r="L174" s="43"/>
      <c r="M174" s="227" t="s">
        <v>1</v>
      </c>
      <c r="N174" s="228" t="s">
        <v>41</v>
      </c>
      <c r="O174" s="90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1" t="s">
        <v>173</v>
      </c>
      <c r="AT174" s="231" t="s">
        <v>169</v>
      </c>
      <c r="AU174" s="231" t="s">
        <v>86</v>
      </c>
      <c r="AY174" s="16" t="s">
        <v>167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6" t="s">
        <v>84</v>
      </c>
      <c r="BK174" s="232">
        <f>ROUND(I174*H174,2)</f>
        <v>0</v>
      </c>
      <c r="BL174" s="16" t="s">
        <v>173</v>
      </c>
      <c r="BM174" s="231" t="s">
        <v>277</v>
      </c>
    </row>
    <row r="175" spans="1:51" s="13" customFormat="1" ht="12">
      <c r="A175" s="13"/>
      <c r="B175" s="233"/>
      <c r="C175" s="234"/>
      <c r="D175" s="235" t="s">
        <v>183</v>
      </c>
      <c r="E175" s="236" t="s">
        <v>1</v>
      </c>
      <c r="F175" s="237" t="s">
        <v>118</v>
      </c>
      <c r="G175" s="234"/>
      <c r="H175" s="238">
        <v>38.333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183</v>
      </c>
      <c r="AU175" s="244" t="s">
        <v>86</v>
      </c>
      <c r="AV175" s="13" t="s">
        <v>86</v>
      </c>
      <c r="AW175" s="13" t="s">
        <v>32</v>
      </c>
      <c r="AX175" s="13" t="s">
        <v>84</v>
      </c>
      <c r="AY175" s="244" t="s">
        <v>167</v>
      </c>
    </row>
    <row r="176" spans="1:65" s="2" customFormat="1" ht="24.15" customHeight="1">
      <c r="A176" s="37"/>
      <c r="B176" s="38"/>
      <c r="C176" s="219" t="s">
        <v>278</v>
      </c>
      <c r="D176" s="219" t="s">
        <v>169</v>
      </c>
      <c r="E176" s="220" t="s">
        <v>279</v>
      </c>
      <c r="F176" s="221" t="s">
        <v>280</v>
      </c>
      <c r="G176" s="222" t="s">
        <v>242</v>
      </c>
      <c r="H176" s="223">
        <v>1.752</v>
      </c>
      <c r="I176" s="224"/>
      <c r="J176" s="225">
        <f>ROUND(I176*H176,2)</f>
        <v>0</v>
      </c>
      <c r="K176" s="226"/>
      <c r="L176" s="43"/>
      <c r="M176" s="227" t="s">
        <v>1</v>
      </c>
      <c r="N176" s="228" t="s">
        <v>41</v>
      </c>
      <c r="O176" s="90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1" t="s">
        <v>173</v>
      </c>
      <c r="AT176" s="231" t="s">
        <v>169</v>
      </c>
      <c r="AU176" s="231" t="s">
        <v>86</v>
      </c>
      <c r="AY176" s="16" t="s">
        <v>167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6" t="s">
        <v>84</v>
      </c>
      <c r="BK176" s="232">
        <f>ROUND(I176*H176,2)</f>
        <v>0</v>
      </c>
      <c r="BL176" s="16" t="s">
        <v>173</v>
      </c>
      <c r="BM176" s="231" t="s">
        <v>281</v>
      </c>
    </row>
    <row r="177" spans="1:51" s="13" customFormat="1" ht="12">
      <c r="A177" s="13"/>
      <c r="B177" s="233"/>
      <c r="C177" s="234"/>
      <c r="D177" s="235" t="s">
        <v>183</v>
      </c>
      <c r="E177" s="236" t="s">
        <v>116</v>
      </c>
      <c r="F177" s="237" t="s">
        <v>282</v>
      </c>
      <c r="G177" s="234"/>
      <c r="H177" s="238">
        <v>1.752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183</v>
      </c>
      <c r="AU177" s="244" t="s">
        <v>86</v>
      </c>
      <c r="AV177" s="13" t="s">
        <v>86</v>
      </c>
      <c r="AW177" s="13" t="s">
        <v>32</v>
      </c>
      <c r="AX177" s="13" t="s">
        <v>84</v>
      </c>
      <c r="AY177" s="244" t="s">
        <v>167</v>
      </c>
    </row>
    <row r="178" spans="1:65" s="2" customFormat="1" ht="24.15" customHeight="1">
      <c r="A178" s="37"/>
      <c r="B178" s="38"/>
      <c r="C178" s="219" t="s">
        <v>283</v>
      </c>
      <c r="D178" s="219" t="s">
        <v>169</v>
      </c>
      <c r="E178" s="220" t="s">
        <v>284</v>
      </c>
      <c r="F178" s="221" t="s">
        <v>285</v>
      </c>
      <c r="G178" s="222" t="s">
        <v>242</v>
      </c>
      <c r="H178" s="223">
        <v>0.609</v>
      </c>
      <c r="I178" s="224"/>
      <c r="J178" s="225">
        <f>ROUND(I178*H178,2)</f>
        <v>0</v>
      </c>
      <c r="K178" s="226"/>
      <c r="L178" s="43"/>
      <c r="M178" s="227" t="s">
        <v>1</v>
      </c>
      <c r="N178" s="228" t="s">
        <v>41</v>
      </c>
      <c r="O178" s="90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1" t="s">
        <v>173</v>
      </c>
      <c r="AT178" s="231" t="s">
        <v>169</v>
      </c>
      <c r="AU178" s="231" t="s">
        <v>86</v>
      </c>
      <c r="AY178" s="16" t="s">
        <v>167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6" t="s">
        <v>84</v>
      </c>
      <c r="BK178" s="232">
        <f>ROUND(I178*H178,2)</f>
        <v>0</v>
      </c>
      <c r="BL178" s="16" t="s">
        <v>173</v>
      </c>
      <c r="BM178" s="231" t="s">
        <v>286</v>
      </c>
    </row>
    <row r="179" spans="1:51" s="13" customFormat="1" ht="12">
      <c r="A179" s="13"/>
      <c r="B179" s="233"/>
      <c r="C179" s="234"/>
      <c r="D179" s="235" t="s">
        <v>183</v>
      </c>
      <c r="E179" s="236" t="s">
        <v>1</v>
      </c>
      <c r="F179" s="237" t="s">
        <v>287</v>
      </c>
      <c r="G179" s="234"/>
      <c r="H179" s="238">
        <v>0.609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183</v>
      </c>
      <c r="AU179" s="244" t="s">
        <v>86</v>
      </c>
      <c r="AV179" s="13" t="s">
        <v>86</v>
      </c>
      <c r="AW179" s="13" t="s">
        <v>32</v>
      </c>
      <c r="AX179" s="13" t="s">
        <v>84</v>
      </c>
      <c r="AY179" s="244" t="s">
        <v>167</v>
      </c>
    </row>
    <row r="180" spans="1:65" s="2" customFormat="1" ht="14.4" customHeight="1">
      <c r="A180" s="37"/>
      <c r="B180" s="38"/>
      <c r="C180" s="256" t="s">
        <v>94</v>
      </c>
      <c r="D180" s="256" t="s">
        <v>288</v>
      </c>
      <c r="E180" s="257" t="s">
        <v>289</v>
      </c>
      <c r="F180" s="258" t="s">
        <v>290</v>
      </c>
      <c r="G180" s="259" t="s">
        <v>272</v>
      </c>
      <c r="H180" s="260">
        <v>1.218</v>
      </c>
      <c r="I180" s="261"/>
      <c r="J180" s="262">
        <f>ROUND(I180*H180,2)</f>
        <v>0</v>
      </c>
      <c r="K180" s="263"/>
      <c r="L180" s="264"/>
      <c r="M180" s="265" t="s">
        <v>1</v>
      </c>
      <c r="N180" s="266" t="s">
        <v>41</v>
      </c>
      <c r="O180" s="90"/>
      <c r="P180" s="229">
        <f>O180*H180</f>
        <v>0</v>
      </c>
      <c r="Q180" s="229">
        <v>1</v>
      </c>
      <c r="R180" s="229">
        <f>Q180*H180</f>
        <v>1.218</v>
      </c>
      <c r="S180" s="229">
        <v>0</v>
      </c>
      <c r="T180" s="23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1" t="s">
        <v>206</v>
      </c>
      <c r="AT180" s="231" t="s">
        <v>288</v>
      </c>
      <c r="AU180" s="231" t="s">
        <v>86</v>
      </c>
      <c r="AY180" s="16" t="s">
        <v>167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6" t="s">
        <v>84</v>
      </c>
      <c r="BK180" s="232">
        <f>ROUND(I180*H180,2)</f>
        <v>0</v>
      </c>
      <c r="BL180" s="16" t="s">
        <v>173</v>
      </c>
      <c r="BM180" s="231" t="s">
        <v>291</v>
      </c>
    </row>
    <row r="181" spans="1:51" s="13" customFormat="1" ht="12">
      <c r="A181" s="13"/>
      <c r="B181" s="233"/>
      <c r="C181" s="234"/>
      <c r="D181" s="235" t="s">
        <v>183</v>
      </c>
      <c r="E181" s="234"/>
      <c r="F181" s="237" t="s">
        <v>292</v>
      </c>
      <c r="G181" s="234"/>
      <c r="H181" s="238">
        <v>1.218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183</v>
      </c>
      <c r="AU181" s="244" t="s">
        <v>86</v>
      </c>
      <c r="AV181" s="13" t="s">
        <v>86</v>
      </c>
      <c r="AW181" s="13" t="s">
        <v>4</v>
      </c>
      <c r="AX181" s="13" t="s">
        <v>84</v>
      </c>
      <c r="AY181" s="244" t="s">
        <v>167</v>
      </c>
    </row>
    <row r="182" spans="1:65" s="2" customFormat="1" ht="24.15" customHeight="1">
      <c r="A182" s="37"/>
      <c r="B182" s="38"/>
      <c r="C182" s="219" t="s">
        <v>293</v>
      </c>
      <c r="D182" s="219" t="s">
        <v>169</v>
      </c>
      <c r="E182" s="220" t="s">
        <v>294</v>
      </c>
      <c r="F182" s="221" t="s">
        <v>295</v>
      </c>
      <c r="G182" s="222" t="s">
        <v>181</v>
      </c>
      <c r="H182" s="223">
        <v>53</v>
      </c>
      <c r="I182" s="224"/>
      <c r="J182" s="225">
        <f>ROUND(I182*H182,2)</f>
        <v>0</v>
      </c>
      <c r="K182" s="226"/>
      <c r="L182" s="43"/>
      <c r="M182" s="227" t="s">
        <v>1</v>
      </c>
      <c r="N182" s="228" t="s">
        <v>41</v>
      </c>
      <c r="O182" s="90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1" t="s">
        <v>173</v>
      </c>
      <c r="AT182" s="231" t="s">
        <v>169</v>
      </c>
      <c r="AU182" s="231" t="s">
        <v>86</v>
      </c>
      <c r="AY182" s="16" t="s">
        <v>167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6" t="s">
        <v>84</v>
      </c>
      <c r="BK182" s="232">
        <f>ROUND(I182*H182,2)</f>
        <v>0</v>
      </c>
      <c r="BL182" s="16" t="s">
        <v>173</v>
      </c>
      <c r="BM182" s="231" t="s">
        <v>296</v>
      </c>
    </row>
    <row r="183" spans="1:51" s="13" customFormat="1" ht="12">
      <c r="A183" s="13"/>
      <c r="B183" s="233"/>
      <c r="C183" s="234"/>
      <c r="D183" s="235" t="s">
        <v>183</v>
      </c>
      <c r="E183" s="236" t="s">
        <v>120</v>
      </c>
      <c r="F183" s="237" t="s">
        <v>121</v>
      </c>
      <c r="G183" s="234"/>
      <c r="H183" s="238">
        <v>53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183</v>
      </c>
      <c r="AU183" s="244" t="s">
        <v>86</v>
      </c>
      <c r="AV183" s="13" t="s">
        <v>86</v>
      </c>
      <c r="AW183" s="13" t="s">
        <v>32</v>
      </c>
      <c r="AX183" s="13" t="s">
        <v>84</v>
      </c>
      <c r="AY183" s="244" t="s">
        <v>167</v>
      </c>
    </row>
    <row r="184" spans="1:65" s="2" customFormat="1" ht="24.15" customHeight="1">
      <c r="A184" s="37"/>
      <c r="B184" s="38"/>
      <c r="C184" s="219" t="s">
        <v>297</v>
      </c>
      <c r="D184" s="219" t="s">
        <v>169</v>
      </c>
      <c r="E184" s="220" t="s">
        <v>298</v>
      </c>
      <c r="F184" s="221" t="s">
        <v>299</v>
      </c>
      <c r="G184" s="222" t="s">
        <v>181</v>
      </c>
      <c r="H184" s="223">
        <v>53</v>
      </c>
      <c r="I184" s="224"/>
      <c r="J184" s="225">
        <f>ROUND(I184*H184,2)</f>
        <v>0</v>
      </c>
      <c r="K184" s="226"/>
      <c r="L184" s="43"/>
      <c r="M184" s="227" t="s">
        <v>1</v>
      </c>
      <c r="N184" s="228" t="s">
        <v>41</v>
      </c>
      <c r="O184" s="90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1" t="s">
        <v>173</v>
      </c>
      <c r="AT184" s="231" t="s">
        <v>169</v>
      </c>
      <c r="AU184" s="231" t="s">
        <v>86</v>
      </c>
      <c r="AY184" s="16" t="s">
        <v>167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6" t="s">
        <v>84</v>
      </c>
      <c r="BK184" s="232">
        <f>ROUND(I184*H184,2)</f>
        <v>0</v>
      </c>
      <c r="BL184" s="16" t="s">
        <v>173</v>
      </c>
      <c r="BM184" s="231" t="s">
        <v>300</v>
      </c>
    </row>
    <row r="185" spans="1:51" s="13" customFormat="1" ht="12">
      <c r="A185" s="13"/>
      <c r="B185" s="233"/>
      <c r="C185" s="234"/>
      <c r="D185" s="235" t="s">
        <v>183</v>
      </c>
      <c r="E185" s="236" t="s">
        <v>1</v>
      </c>
      <c r="F185" s="237" t="s">
        <v>120</v>
      </c>
      <c r="G185" s="234"/>
      <c r="H185" s="238">
        <v>53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183</v>
      </c>
      <c r="AU185" s="244" t="s">
        <v>86</v>
      </c>
      <c r="AV185" s="13" t="s">
        <v>86</v>
      </c>
      <c r="AW185" s="13" t="s">
        <v>32</v>
      </c>
      <c r="AX185" s="13" t="s">
        <v>84</v>
      </c>
      <c r="AY185" s="244" t="s">
        <v>167</v>
      </c>
    </row>
    <row r="186" spans="1:65" s="2" customFormat="1" ht="14.4" customHeight="1">
      <c r="A186" s="37"/>
      <c r="B186" s="38"/>
      <c r="C186" s="256" t="s">
        <v>301</v>
      </c>
      <c r="D186" s="256" t="s">
        <v>288</v>
      </c>
      <c r="E186" s="257" t="s">
        <v>302</v>
      </c>
      <c r="F186" s="258" t="s">
        <v>303</v>
      </c>
      <c r="G186" s="259" t="s">
        <v>304</v>
      </c>
      <c r="H186" s="260">
        <v>0.795</v>
      </c>
      <c r="I186" s="261"/>
      <c r="J186" s="262">
        <f>ROUND(I186*H186,2)</f>
        <v>0</v>
      </c>
      <c r="K186" s="263"/>
      <c r="L186" s="264"/>
      <c r="M186" s="265" t="s">
        <v>1</v>
      </c>
      <c r="N186" s="266" t="s">
        <v>41</v>
      </c>
      <c r="O186" s="90"/>
      <c r="P186" s="229">
        <f>O186*H186</f>
        <v>0</v>
      </c>
      <c r="Q186" s="229">
        <v>0.001</v>
      </c>
      <c r="R186" s="229">
        <f>Q186*H186</f>
        <v>0.000795</v>
      </c>
      <c r="S186" s="229">
        <v>0</v>
      </c>
      <c r="T186" s="23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1" t="s">
        <v>206</v>
      </c>
      <c r="AT186" s="231" t="s">
        <v>288</v>
      </c>
      <c r="AU186" s="231" t="s">
        <v>86</v>
      </c>
      <c r="AY186" s="16" t="s">
        <v>167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6" t="s">
        <v>84</v>
      </c>
      <c r="BK186" s="232">
        <f>ROUND(I186*H186,2)</f>
        <v>0</v>
      </c>
      <c r="BL186" s="16" t="s">
        <v>173</v>
      </c>
      <c r="BM186" s="231" t="s">
        <v>305</v>
      </c>
    </row>
    <row r="187" spans="1:51" s="13" customFormat="1" ht="12">
      <c r="A187" s="13"/>
      <c r="B187" s="233"/>
      <c r="C187" s="234"/>
      <c r="D187" s="235" t="s">
        <v>183</v>
      </c>
      <c r="E187" s="234"/>
      <c r="F187" s="237" t="s">
        <v>306</v>
      </c>
      <c r="G187" s="234"/>
      <c r="H187" s="238">
        <v>0.795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183</v>
      </c>
      <c r="AU187" s="244" t="s">
        <v>86</v>
      </c>
      <c r="AV187" s="13" t="s">
        <v>86</v>
      </c>
      <c r="AW187" s="13" t="s">
        <v>4</v>
      </c>
      <c r="AX187" s="13" t="s">
        <v>84</v>
      </c>
      <c r="AY187" s="244" t="s">
        <v>167</v>
      </c>
    </row>
    <row r="188" spans="1:63" s="12" customFormat="1" ht="22.8" customHeight="1">
      <c r="A188" s="12"/>
      <c r="B188" s="203"/>
      <c r="C188" s="204"/>
      <c r="D188" s="205" t="s">
        <v>75</v>
      </c>
      <c r="E188" s="217" t="s">
        <v>86</v>
      </c>
      <c r="F188" s="217" t="s">
        <v>307</v>
      </c>
      <c r="G188" s="204"/>
      <c r="H188" s="204"/>
      <c r="I188" s="207"/>
      <c r="J188" s="218">
        <f>BK188</f>
        <v>0</v>
      </c>
      <c r="K188" s="204"/>
      <c r="L188" s="209"/>
      <c r="M188" s="210"/>
      <c r="N188" s="211"/>
      <c r="O188" s="211"/>
      <c r="P188" s="212">
        <f>SUM(P189:P192)</f>
        <v>0</v>
      </c>
      <c r="Q188" s="211"/>
      <c r="R188" s="212">
        <f>SUM(R189:R192)</f>
        <v>37.55107013</v>
      </c>
      <c r="S188" s="211"/>
      <c r="T188" s="213">
        <f>SUM(T189:T192)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4" t="s">
        <v>84</v>
      </c>
      <c r="AT188" s="215" t="s">
        <v>75</v>
      </c>
      <c r="AU188" s="215" t="s">
        <v>84</v>
      </c>
      <c r="AY188" s="214" t="s">
        <v>167</v>
      </c>
      <c r="BK188" s="216">
        <f>SUM(BK189:BK192)</f>
        <v>0</v>
      </c>
    </row>
    <row r="189" spans="1:65" s="2" customFormat="1" ht="24.15" customHeight="1">
      <c r="A189" s="37"/>
      <c r="B189" s="38"/>
      <c r="C189" s="219" t="s">
        <v>308</v>
      </c>
      <c r="D189" s="219" t="s">
        <v>169</v>
      </c>
      <c r="E189" s="220" t="s">
        <v>309</v>
      </c>
      <c r="F189" s="221" t="s">
        <v>310</v>
      </c>
      <c r="G189" s="222" t="s">
        <v>242</v>
      </c>
      <c r="H189" s="223">
        <v>14.8</v>
      </c>
      <c r="I189" s="224"/>
      <c r="J189" s="225">
        <f>ROUND(I189*H189,2)</f>
        <v>0</v>
      </c>
      <c r="K189" s="226"/>
      <c r="L189" s="43"/>
      <c r="M189" s="227" t="s">
        <v>1</v>
      </c>
      <c r="N189" s="228" t="s">
        <v>41</v>
      </c>
      <c r="O189" s="90"/>
      <c r="P189" s="229">
        <f>O189*H189</f>
        <v>0</v>
      </c>
      <c r="Q189" s="229">
        <v>2.45329</v>
      </c>
      <c r="R189" s="229">
        <f>Q189*H189</f>
        <v>36.308692</v>
      </c>
      <c r="S189" s="229">
        <v>0</v>
      </c>
      <c r="T189" s="23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1" t="s">
        <v>173</v>
      </c>
      <c r="AT189" s="231" t="s">
        <v>169</v>
      </c>
      <c r="AU189" s="231" t="s">
        <v>86</v>
      </c>
      <c r="AY189" s="16" t="s">
        <v>167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6" t="s">
        <v>84</v>
      </c>
      <c r="BK189" s="232">
        <f>ROUND(I189*H189,2)</f>
        <v>0</v>
      </c>
      <c r="BL189" s="16" t="s">
        <v>173</v>
      </c>
      <c r="BM189" s="231" t="s">
        <v>311</v>
      </c>
    </row>
    <row r="190" spans="1:51" s="13" customFormat="1" ht="12">
      <c r="A190" s="13"/>
      <c r="B190" s="233"/>
      <c r="C190" s="234"/>
      <c r="D190" s="235" t="s">
        <v>183</v>
      </c>
      <c r="E190" s="236" t="s">
        <v>1</v>
      </c>
      <c r="F190" s="237" t="s">
        <v>312</v>
      </c>
      <c r="G190" s="234"/>
      <c r="H190" s="238">
        <v>14.8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183</v>
      </c>
      <c r="AU190" s="244" t="s">
        <v>86</v>
      </c>
      <c r="AV190" s="13" t="s">
        <v>86</v>
      </c>
      <c r="AW190" s="13" t="s">
        <v>32</v>
      </c>
      <c r="AX190" s="13" t="s">
        <v>84</v>
      </c>
      <c r="AY190" s="244" t="s">
        <v>167</v>
      </c>
    </row>
    <row r="191" spans="1:65" s="2" customFormat="1" ht="14.4" customHeight="1">
      <c r="A191" s="37"/>
      <c r="B191" s="38"/>
      <c r="C191" s="219" t="s">
        <v>313</v>
      </c>
      <c r="D191" s="219" t="s">
        <v>169</v>
      </c>
      <c r="E191" s="220" t="s">
        <v>314</v>
      </c>
      <c r="F191" s="221" t="s">
        <v>315</v>
      </c>
      <c r="G191" s="222" t="s">
        <v>272</v>
      </c>
      <c r="H191" s="223">
        <v>1.169</v>
      </c>
      <c r="I191" s="224"/>
      <c r="J191" s="225">
        <f>ROUND(I191*H191,2)</f>
        <v>0</v>
      </c>
      <c r="K191" s="226"/>
      <c r="L191" s="43"/>
      <c r="M191" s="227" t="s">
        <v>1</v>
      </c>
      <c r="N191" s="228" t="s">
        <v>41</v>
      </c>
      <c r="O191" s="90"/>
      <c r="P191" s="229">
        <f>O191*H191</f>
        <v>0</v>
      </c>
      <c r="Q191" s="229">
        <v>1.06277</v>
      </c>
      <c r="R191" s="229">
        <f>Q191*H191</f>
        <v>1.24237813</v>
      </c>
      <c r="S191" s="229">
        <v>0</v>
      </c>
      <c r="T191" s="23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1" t="s">
        <v>173</v>
      </c>
      <c r="AT191" s="231" t="s">
        <v>169</v>
      </c>
      <c r="AU191" s="231" t="s">
        <v>86</v>
      </c>
      <c r="AY191" s="16" t="s">
        <v>167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6" t="s">
        <v>84</v>
      </c>
      <c r="BK191" s="232">
        <f>ROUND(I191*H191,2)</f>
        <v>0</v>
      </c>
      <c r="BL191" s="16" t="s">
        <v>173</v>
      </c>
      <c r="BM191" s="231" t="s">
        <v>316</v>
      </c>
    </row>
    <row r="192" spans="1:51" s="13" customFormat="1" ht="12">
      <c r="A192" s="13"/>
      <c r="B192" s="233"/>
      <c r="C192" s="234"/>
      <c r="D192" s="235" t="s">
        <v>183</v>
      </c>
      <c r="E192" s="236" t="s">
        <v>1</v>
      </c>
      <c r="F192" s="237" t="s">
        <v>317</v>
      </c>
      <c r="G192" s="234"/>
      <c r="H192" s="238">
        <v>1.169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183</v>
      </c>
      <c r="AU192" s="244" t="s">
        <v>86</v>
      </c>
      <c r="AV192" s="13" t="s">
        <v>86</v>
      </c>
      <c r="AW192" s="13" t="s">
        <v>32</v>
      </c>
      <c r="AX192" s="13" t="s">
        <v>84</v>
      </c>
      <c r="AY192" s="244" t="s">
        <v>167</v>
      </c>
    </row>
    <row r="193" spans="1:63" s="12" customFormat="1" ht="22.8" customHeight="1">
      <c r="A193" s="12"/>
      <c r="B193" s="203"/>
      <c r="C193" s="204"/>
      <c r="D193" s="205" t="s">
        <v>75</v>
      </c>
      <c r="E193" s="217" t="s">
        <v>173</v>
      </c>
      <c r="F193" s="217" t="s">
        <v>318</v>
      </c>
      <c r="G193" s="204"/>
      <c r="H193" s="204"/>
      <c r="I193" s="207"/>
      <c r="J193" s="218">
        <f>BK193</f>
        <v>0</v>
      </c>
      <c r="K193" s="204"/>
      <c r="L193" s="209"/>
      <c r="M193" s="210"/>
      <c r="N193" s="211"/>
      <c r="O193" s="211"/>
      <c r="P193" s="212">
        <f>SUM(P194:P195)</f>
        <v>0</v>
      </c>
      <c r="Q193" s="211"/>
      <c r="R193" s="212">
        <f>SUM(R194:R195)</f>
        <v>0</v>
      </c>
      <c r="S193" s="211"/>
      <c r="T193" s="213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4" t="s">
        <v>84</v>
      </c>
      <c r="AT193" s="215" t="s">
        <v>75</v>
      </c>
      <c r="AU193" s="215" t="s">
        <v>84</v>
      </c>
      <c r="AY193" s="214" t="s">
        <v>167</v>
      </c>
      <c r="BK193" s="216">
        <f>SUM(BK194:BK195)</f>
        <v>0</v>
      </c>
    </row>
    <row r="194" spans="1:65" s="2" customFormat="1" ht="14.4" customHeight="1">
      <c r="A194" s="37"/>
      <c r="B194" s="38"/>
      <c r="C194" s="219" t="s">
        <v>319</v>
      </c>
      <c r="D194" s="219" t="s">
        <v>169</v>
      </c>
      <c r="E194" s="220" t="s">
        <v>320</v>
      </c>
      <c r="F194" s="221" t="s">
        <v>321</v>
      </c>
      <c r="G194" s="222" t="s">
        <v>242</v>
      </c>
      <c r="H194" s="223">
        <v>0.18</v>
      </c>
      <c r="I194" s="224"/>
      <c r="J194" s="225">
        <f>ROUND(I194*H194,2)</f>
        <v>0</v>
      </c>
      <c r="K194" s="226"/>
      <c r="L194" s="43"/>
      <c r="M194" s="227" t="s">
        <v>1</v>
      </c>
      <c r="N194" s="228" t="s">
        <v>41</v>
      </c>
      <c r="O194" s="90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1" t="s">
        <v>173</v>
      </c>
      <c r="AT194" s="231" t="s">
        <v>169</v>
      </c>
      <c r="AU194" s="231" t="s">
        <v>86</v>
      </c>
      <c r="AY194" s="16" t="s">
        <v>167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6" t="s">
        <v>84</v>
      </c>
      <c r="BK194" s="232">
        <f>ROUND(I194*H194,2)</f>
        <v>0</v>
      </c>
      <c r="BL194" s="16" t="s">
        <v>173</v>
      </c>
      <c r="BM194" s="231" t="s">
        <v>322</v>
      </c>
    </row>
    <row r="195" spans="1:51" s="13" customFormat="1" ht="12">
      <c r="A195" s="13"/>
      <c r="B195" s="233"/>
      <c r="C195" s="234"/>
      <c r="D195" s="235" t="s">
        <v>183</v>
      </c>
      <c r="E195" s="236" t="s">
        <v>1</v>
      </c>
      <c r="F195" s="237" t="s">
        <v>323</v>
      </c>
      <c r="G195" s="234"/>
      <c r="H195" s="238">
        <v>0.18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183</v>
      </c>
      <c r="AU195" s="244" t="s">
        <v>86</v>
      </c>
      <c r="AV195" s="13" t="s">
        <v>86</v>
      </c>
      <c r="AW195" s="13" t="s">
        <v>32</v>
      </c>
      <c r="AX195" s="13" t="s">
        <v>84</v>
      </c>
      <c r="AY195" s="244" t="s">
        <v>167</v>
      </c>
    </row>
    <row r="196" spans="1:63" s="12" customFormat="1" ht="22.8" customHeight="1">
      <c r="A196" s="12"/>
      <c r="B196" s="203"/>
      <c r="C196" s="204"/>
      <c r="D196" s="205" t="s">
        <v>75</v>
      </c>
      <c r="E196" s="217" t="s">
        <v>104</v>
      </c>
      <c r="F196" s="217" t="s">
        <v>324</v>
      </c>
      <c r="G196" s="204"/>
      <c r="H196" s="204"/>
      <c r="I196" s="207"/>
      <c r="J196" s="218">
        <f>BK196</f>
        <v>0</v>
      </c>
      <c r="K196" s="204"/>
      <c r="L196" s="209"/>
      <c r="M196" s="210"/>
      <c r="N196" s="211"/>
      <c r="O196" s="211"/>
      <c r="P196" s="212">
        <f>SUM(P197:P231)</f>
        <v>0</v>
      </c>
      <c r="Q196" s="211"/>
      <c r="R196" s="212">
        <f>SUM(R197:R231)</f>
        <v>124.85419999999999</v>
      </c>
      <c r="S196" s="211"/>
      <c r="T196" s="213">
        <f>SUM(T197:T231)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4" t="s">
        <v>84</v>
      </c>
      <c r="AT196" s="215" t="s">
        <v>75</v>
      </c>
      <c r="AU196" s="215" t="s">
        <v>84</v>
      </c>
      <c r="AY196" s="214" t="s">
        <v>167</v>
      </c>
      <c r="BK196" s="216">
        <f>SUM(BK197:BK231)</f>
        <v>0</v>
      </c>
    </row>
    <row r="197" spans="1:65" s="2" customFormat="1" ht="24.15" customHeight="1">
      <c r="A197" s="37"/>
      <c r="B197" s="38"/>
      <c r="C197" s="219" t="s">
        <v>325</v>
      </c>
      <c r="D197" s="219" t="s">
        <v>169</v>
      </c>
      <c r="E197" s="220" t="s">
        <v>326</v>
      </c>
      <c r="F197" s="221" t="s">
        <v>327</v>
      </c>
      <c r="G197" s="222" t="s">
        <v>181</v>
      </c>
      <c r="H197" s="223">
        <v>97</v>
      </c>
      <c r="I197" s="224"/>
      <c r="J197" s="225">
        <f>ROUND(I197*H197,2)</f>
        <v>0</v>
      </c>
      <c r="K197" s="226"/>
      <c r="L197" s="43"/>
      <c r="M197" s="227" t="s">
        <v>1</v>
      </c>
      <c r="N197" s="228" t="s">
        <v>41</v>
      </c>
      <c r="O197" s="90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1" t="s">
        <v>173</v>
      </c>
      <c r="AT197" s="231" t="s">
        <v>169</v>
      </c>
      <c r="AU197" s="231" t="s">
        <v>86</v>
      </c>
      <c r="AY197" s="16" t="s">
        <v>167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6" t="s">
        <v>84</v>
      </c>
      <c r="BK197" s="232">
        <f>ROUND(I197*H197,2)</f>
        <v>0</v>
      </c>
      <c r="BL197" s="16" t="s">
        <v>173</v>
      </c>
      <c r="BM197" s="231" t="s">
        <v>328</v>
      </c>
    </row>
    <row r="198" spans="1:51" s="13" customFormat="1" ht="12">
      <c r="A198" s="13"/>
      <c r="B198" s="233"/>
      <c r="C198" s="234"/>
      <c r="D198" s="235" t="s">
        <v>183</v>
      </c>
      <c r="E198" s="236" t="s">
        <v>1</v>
      </c>
      <c r="F198" s="237" t="s">
        <v>124</v>
      </c>
      <c r="G198" s="234"/>
      <c r="H198" s="238">
        <v>97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183</v>
      </c>
      <c r="AU198" s="244" t="s">
        <v>86</v>
      </c>
      <c r="AV198" s="13" t="s">
        <v>86</v>
      </c>
      <c r="AW198" s="13" t="s">
        <v>32</v>
      </c>
      <c r="AX198" s="13" t="s">
        <v>84</v>
      </c>
      <c r="AY198" s="244" t="s">
        <v>167</v>
      </c>
    </row>
    <row r="199" spans="1:65" s="2" customFormat="1" ht="24.15" customHeight="1">
      <c r="A199" s="37"/>
      <c r="B199" s="38"/>
      <c r="C199" s="219" t="s">
        <v>329</v>
      </c>
      <c r="D199" s="219" t="s">
        <v>169</v>
      </c>
      <c r="E199" s="220" t="s">
        <v>330</v>
      </c>
      <c r="F199" s="221" t="s">
        <v>331</v>
      </c>
      <c r="G199" s="222" t="s">
        <v>181</v>
      </c>
      <c r="H199" s="223">
        <v>97</v>
      </c>
      <c r="I199" s="224"/>
      <c r="J199" s="225">
        <f>ROUND(I199*H199,2)</f>
        <v>0</v>
      </c>
      <c r="K199" s="226"/>
      <c r="L199" s="43"/>
      <c r="M199" s="227" t="s">
        <v>1</v>
      </c>
      <c r="N199" s="228" t="s">
        <v>41</v>
      </c>
      <c r="O199" s="90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1" t="s">
        <v>173</v>
      </c>
      <c r="AT199" s="231" t="s">
        <v>169</v>
      </c>
      <c r="AU199" s="231" t="s">
        <v>86</v>
      </c>
      <c r="AY199" s="16" t="s">
        <v>167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6" t="s">
        <v>84</v>
      </c>
      <c r="BK199" s="232">
        <f>ROUND(I199*H199,2)</f>
        <v>0</v>
      </c>
      <c r="BL199" s="16" t="s">
        <v>173</v>
      </c>
      <c r="BM199" s="231" t="s">
        <v>332</v>
      </c>
    </row>
    <row r="200" spans="1:51" s="13" customFormat="1" ht="12">
      <c r="A200" s="13"/>
      <c r="B200" s="233"/>
      <c r="C200" s="234"/>
      <c r="D200" s="235" t="s">
        <v>183</v>
      </c>
      <c r="E200" s="236" t="s">
        <v>124</v>
      </c>
      <c r="F200" s="237" t="s">
        <v>125</v>
      </c>
      <c r="G200" s="234"/>
      <c r="H200" s="238">
        <v>97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183</v>
      </c>
      <c r="AU200" s="244" t="s">
        <v>86</v>
      </c>
      <c r="AV200" s="13" t="s">
        <v>86</v>
      </c>
      <c r="AW200" s="13" t="s">
        <v>32</v>
      </c>
      <c r="AX200" s="13" t="s">
        <v>84</v>
      </c>
      <c r="AY200" s="244" t="s">
        <v>167</v>
      </c>
    </row>
    <row r="201" spans="1:65" s="2" customFormat="1" ht="24.15" customHeight="1">
      <c r="A201" s="37"/>
      <c r="B201" s="38"/>
      <c r="C201" s="219" t="s">
        <v>333</v>
      </c>
      <c r="D201" s="219" t="s">
        <v>169</v>
      </c>
      <c r="E201" s="220" t="s">
        <v>334</v>
      </c>
      <c r="F201" s="221" t="s">
        <v>335</v>
      </c>
      <c r="G201" s="222" t="s">
        <v>181</v>
      </c>
      <c r="H201" s="223">
        <v>74</v>
      </c>
      <c r="I201" s="224"/>
      <c r="J201" s="225">
        <f>ROUND(I201*H201,2)</f>
        <v>0</v>
      </c>
      <c r="K201" s="226"/>
      <c r="L201" s="43"/>
      <c r="M201" s="227" t="s">
        <v>1</v>
      </c>
      <c r="N201" s="228" t="s">
        <v>41</v>
      </c>
      <c r="O201" s="90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1" t="s">
        <v>173</v>
      </c>
      <c r="AT201" s="231" t="s">
        <v>169</v>
      </c>
      <c r="AU201" s="231" t="s">
        <v>86</v>
      </c>
      <c r="AY201" s="16" t="s">
        <v>167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6" t="s">
        <v>84</v>
      </c>
      <c r="BK201" s="232">
        <f>ROUND(I201*H201,2)</f>
        <v>0</v>
      </c>
      <c r="BL201" s="16" t="s">
        <v>173</v>
      </c>
      <c r="BM201" s="231" t="s">
        <v>336</v>
      </c>
    </row>
    <row r="202" spans="1:51" s="13" customFormat="1" ht="12">
      <c r="A202" s="13"/>
      <c r="B202" s="233"/>
      <c r="C202" s="234"/>
      <c r="D202" s="235" t="s">
        <v>183</v>
      </c>
      <c r="E202" s="236" t="s">
        <v>1</v>
      </c>
      <c r="F202" s="237" t="s">
        <v>122</v>
      </c>
      <c r="G202" s="234"/>
      <c r="H202" s="238">
        <v>74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183</v>
      </c>
      <c r="AU202" s="244" t="s">
        <v>86</v>
      </c>
      <c r="AV202" s="13" t="s">
        <v>86</v>
      </c>
      <c r="AW202" s="13" t="s">
        <v>32</v>
      </c>
      <c r="AX202" s="13" t="s">
        <v>84</v>
      </c>
      <c r="AY202" s="244" t="s">
        <v>167</v>
      </c>
    </row>
    <row r="203" spans="1:65" s="2" customFormat="1" ht="24.15" customHeight="1">
      <c r="A203" s="37"/>
      <c r="B203" s="38"/>
      <c r="C203" s="219" t="s">
        <v>110</v>
      </c>
      <c r="D203" s="219" t="s">
        <v>169</v>
      </c>
      <c r="E203" s="220" t="s">
        <v>337</v>
      </c>
      <c r="F203" s="221" t="s">
        <v>338</v>
      </c>
      <c r="G203" s="222" t="s">
        <v>181</v>
      </c>
      <c r="H203" s="223">
        <v>22</v>
      </c>
      <c r="I203" s="224"/>
      <c r="J203" s="225">
        <f>ROUND(I203*H203,2)</f>
        <v>0</v>
      </c>
      <c r="K203" s="226"/>
      <c r="L203" s="43"/>
      <c r="M203" s="227" t="s">
        <v>1</v>
      </c>
      <c r="N203" s="228" t="s">
        <v>41</v>
      </c>
      <c r="O203" s="90"/>
      <c r="P203" s="229">
        <f>O203*H203</f>
        <v>0</v>
      </c>
      <c r="Q203" s="229">
        <v>0.46</v>
      </c>
      <c r="R203" s="229">
        <f>Q203*H203</f>
        <v>10.120000000000001</v>
      </c>
      <c r="S203" s="229">
        <v>0</v>
      </c>
      <c r="T203" s="23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1" t="s">
        <v>173</v>
      </c>
      <c r="AT203" s="231" t="s">
        <v>169</v>
      </c>
      <c r="AU203" s="231" t="s">
        <v>86</v>
      </c>
      <c r="AY203" s="16" t="s">
        <v>167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6" t="s">
        <v>84</v>
      </c>
      <c r="BK203" s="232">
        <f>ROUND(I203*H203,2)</f>
        <v>0</v>
      </c>
      <c r="BL203" s="16" t="s">
        <v>173</v>
      </c>
      <c r="BM203" s="231" t="s">
        <v>339</v>
      </c>
    </row>
    <row r="204" spans="1:51" s="13" customFormat="1" ht="12">
      <c r="A204" s="13"/>
      <c r="B204" s="233"/>
      <c r="C204" s="234"/>
      <c r="D204" s="235" t="s">
        <v>183</v>
      </c>
      <c r="E204" s="236" t="s">
        <v>1</v>
      </c>
      <c r="F204" s="237" t="s">
        <v>106</v>
      </c>
      <c r="G204" s="234"/>
      <c r="H204" s="238">
        <v>22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183</v>
      </c>
      <c r="AU204" s="244" t="s">
        <v>86</v>
      </c>
      <c r="AV204" s="13" t="s">
        <v>86</v>
      </c>
      <c r="AW204" s="13" t="s">
        <v>32</v>
      </c>
      <c r="AX204" s="13" t="s">
        <v>84</v>
      </c>
      <c r="AY204" s="244" t="s">
        <v>167</v>
      </c>
    </row>
    <row r="205" spans="1:65" s="2" customFormat="1" ht="24.15" customHeight="1">
      <c r="A205" s="37"/>
      <c r="B205" s="38"/>
      <c r="C205" s="219" t="s">
        <v>340</v>
      </c>
      <c r="D205" s="219" t="s">
        <v>169</v>
      </c>
      <c r="E205" s="220" t="s">
        <v>341</v>
      </c>
      <c r="F205" s="221" t="s">
        <v>342</v>
      </c>
      <c r="G205" s="222" t="s">
        <v>181</v>
      </c>
      <c r="H205" s="223">
        <v>21</v>
      </c>
      <c r="I205" s="224"/>
      <c r="J205" s="225">
        <f>ROUND(I205*H205,2)</f>
        <v>0</v>
      </c>
      <c r="K205" s="226"/>
      <c r="L205" s="43"/>
      <c r="M205" s="227" t="s">
        <v>1</v>
      </c>
      <c r="N205" s="228" t="s">
        <v>41</v>
      </c>
      <c r="O205" s="90"/>
      <c r="P205" s="229">
        <f>O205*H205</f>
        <v>0</v>
      </c>
      <c r="Q205" s="229">
        <v>0.19</v>
      </c>
      <c r="R205" s="229">
        <f>Q205*H205</f>
        <v>3.99</v>
      </c>
      <c r="S205" s="229">
        <v>0</v>
      </c>
      <c r="T205" s="230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1" t="s">
        <v>173</v>
      </c>
      <c r="AT205" s="231" t="s">
        <v>169</v>
      </c>
      <c r="AU205" s="231" t="s">
        <v>86</v>
      </c>
      <c r="AY205" s="16" t="s">
        <v>167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6" t="s">
        <v>84</v>
      </c>
      <c r="BK205" s="232">
        <f>ROUND(I205*H205,2)</f>
        <v>0</v>
      </c>
      <c r="BL205" s="16" t="s">
        <v>173</v>
      </c>
      <c r="BM205" s="231" t="s">
        <v>343</v>
      </c>
    </row>
    <row r="206" spans="1:51" s="13" customFormat="1" ht="12">
      <c r="A206" s="13"/>
      <c r="B206" s="233"/>
      <c r="C206" s="234"/>
      <c r="D206" s="235" t="s">
        <v>183</v>
      </c>
      <c r="E206" s="236" t="s">
        <v>126</v>
      </c>
      <c r="F206" s="237" t="s">
        <v>7</v>
      </c>
      <c r="G206" s="234"/>
      <c r="H206" s="238">
        <v>21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183</v>
      </c>
      <c r="AU206" s="244" t="s">
        <v>86</v>
      </c>
      <c r="AV206" s="13" t="s">
        <v>86</v>
      </c>
      <c r="AW206" s="13" t="s">
        <v>32</v>
      </c>
      <c r="AX206" s="13" t="s">
        <v>84</v>
      </c>
      <c r="AY206" s="244" t="s">
        <v>167</v>
      </c>
    </row>
    <row r="207" spans="1:65" s="2" customFormat="1" ht="24.15" customHeight="1">
      <c r="A207" s="37"/>
      <c r="B207" s="38"/>
      <c r="C207" s="219" t="s">
        <v>344</v>
      </c>
      <c r="D207" s="219" t="s">
        <v>169</v>
      </c>
      <c r="E207" s="220" t="s">
        <v>345</v>
      </c>
      <c r="F207" s="221" t="s">
        <v>346</v>
      </c>
      <c r="G207" s="222" t="s">
        <v>181</v>
      </c>
      <c r="H207" s="223">
        <v>35</v>
      </c>
      <c r="I207" s="224"/>
      <c r="J207" s="225">
        <f>ROUND(I207*H207,2)</f>
        <v>0</v>
      </c>
      <c r="K207" s="226"/>
      <c r="L207" s="43"/>
      <c r="M207" s="227" t="s">
        <v>1</v>
      </c>
      <c r="N207" s="228" t="s">
        <v>41</v>
      </c>
      <c r="O207" s="90"/>
      <c r="P207" s="229">
        <f>O207*H207</f>
        <v>0</v>
      </c>
      <c r="Q207" s="229">
        <v>0.26376</v>
      </c>
      <c r="R207" s="229">
        <f>Q207*H207</f>
        <v>9.2316</v>
      </c>
      <c r="S207" s="229">
        <v>0</v>
      </c>
      <c r="T207" s="230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1" t="s">
        <v>173</v>
      </c>
      <c r="AT207" s="231" t="s">
        <v>169</v>
      </c>
      <c r="AU207" s="231" t="s">
        <v>86</v>
      </c>
      <c r="AY207" s="16" t="s">
        <v>167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6" t="s">
        <v>84</v>
      </c>
      <c r="BK207" s="232">
        <f>ROUND(I207*H207,2)</f>
        <v>0</v>
      </c>
      <c r="BL207" s="16" t="s">
        <v>173</v>
      </c>
      <c r="BM207" s="231" t="s">
        <v>347</v>
      </c>
    </row>
    <row r="208" spans="1:51" s="13" customFormat="1" ht="12">
      <c r="A208" s="13"/>
      <c r="B208" s="233"/>
      <c r="C208" s="234"/>
      <c r="D208" s="235" t="s">
        <v>183</v>
      </c>
      <c r="E208" s="236" t="s">
        <v>1</v>
      </c>
      <c r="F208" s="237" t="s">
        <v>109</v>
      </c>
      <c r="G208" s="234"/>
      <c r="H208" s="238">
        <v>35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183</v>
      </c>
      <c r="AU208" s="244" t="s">
        <v>86</v>
      </c>
      <c r="AV208" s="13" t="s">
        <v>86</v>
      </c>
      <c r="AW208" s="13" t="s">
        <v>32</v>
      </c>
      <c r="AX208" s="13" t="s">
        <v>84</v>
      </c>
      <c r="AY208" s="244" t="s">
        <v>167</v>
      </c>
    </row>
    <row r="209" spans="1:65" s="2" customFormat="1" ht="37.8" customHeight="1">
      <c r="A209" s="37"/>
      <c r="B209" s="38"/>
      <c r="C209" s="219" t="s">
        <v>348</v>
      </c>
      <c r="D209" s="219" t="s">
        <v>169</v>
      </c>
      <c r="E209" s="220" t="s">
        <v>349</v>
      </c>
      <c r="F209" s="221" t="s">
        <v>350</v>
      </c>
      <c r="G209" s="222" t="s">
        <v>181</v>
      </c>
      <c r="H209" s="223">
        <v>22</v>
      </c>
      <c r="I209" s="224"/>
      <c r="J209" s="225">
        <f>ROUND(I209*H209,2)</f>
        <v>0</v>
      </c>
      <c r="K209" s="226"/>
      <c r="L209" s="43"/>
      <c r="M209" s="227" t="s">
        <v>1</v>
      </c>
      <c r="N209" s="228" t="s">
        <v>41</v>
      </c>
      <c r="O209" s="90"/>
      <c r="P209" s="229">
        <f>O209*H209</f>
        <v>0</v>
      </c>
      <c r="Q209" s="229">
        <v>0.37536</v>
      </c>
      <c r="R209" s="229">
        <f>Q209*H209</f>
        <v>8.25792</v>
      </c>
      <c r="S209" s="229">
        <v>0</v>
      </c>
      <c r="T209" s="230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1" t="s">
        <v>173</v>
      </c>
      <c r="AT209" s="231" t="s">
        <v>169</v>
      </c>
      <c r="AU209" s="231" t="s">
        <v>86</v>
      </c>
      <c r="AY209" s="16" t="s">
        <v>167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6" t="s">
        <v>84</v>
      </c>
      <c r="BK209" s="232">
        <f>ROUND(I209*H209,2)</f>
        <v>0</v>
      </c>
      <c r="BL209" s="16" t="s">
        <v>173</v>
      </c>
      <c r="BM209" s="231" t="s">
        <v>351</v>
      </c>
    </row>
    <row r="210" spans="1:51" s="13" customFormat="1" ht="12">
      <c r="A210" s="13"/>
      <c r="B210" s="233"/>
      <c r="C210" s="234"/>
      <c r="D210" s="235" t="s">
        <v>183</v>
      </c>
      <c r="E210" s="236" t="s">
        <v>1</v>
      </c>
      <c r="F210" s="237" t="s">
        <v>106</v>
      </c>
      <c r="G210" s="234"/>
      <c r="H210" s="238">
        <v>22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183</v>
      </c>
      <c r="AU210" s="244" t="s">
        <v>86</v>
      </c>
      <c r="AV210" s="13" t="s">
        <v>86</v>
      </c>
      <c r="AW210" s="13" t="s">
        <v>32</v>
      </c>
      <c r="AX210" s="13" t="s">
        <v>84</v>
      </c>
      <c r="AY210" s="244" t="s">
        <v>167</v>
      </c>
    </row>
    <row r="211" spans="1:65" s="2" customFormat="1" ht="24.15" customHeight="1">
      <c r="A211" s="37"/>
      <c r="B211" s="38"/>
      <c r="C211" s="219" t="s">
        <v>352</v>
      </c>
      <c r="D211" s="219" t="s">
        <v>169</v>
      </c>
      <c r="E211" s="220" t="s">
        <v>353</v>
      </c>
      <c r="F211" s="221" t="s">
        <v>354</v>
      </c>
      <c r="G211" s="222" t="s">
        <v>181</v>
      </c>
      <c r="H211" s="223">
        <v>56</v>
      </c>
      <c r="I211" s="224"/>
      <c r="J211" s="225">
        <f>ROUND(I211*H211,2)</f>
        <v>0</v>
      </c>
      <c r="K211" s="226"/>
      <c r="L211" s="43"/>
      <c r="M211" s="227" t="s">
        <v>1</v>
      </c>
      <c r="N211" s="228" t="s">
        <v>41</v>
      </c>
      <c r="O211" s="90"/>
      <c r="P211" s="229">
        <f>O211*H211</f>
        <v>0</v>
      </c>
      <c r="Q211" s="229">
        <v>0.12966</v>
      </c>
      <c r="R211" s="229">
        <f>Q211*H211</f>
        <v>7.26096</v>
      </c>
      <c r="S211" s="229">
        <v>0</v>
      </c>
      <c r="T211" s="230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1" t="s">
        <v>173</v>
      </c>
      <c r="AT211" s="231" t="s">
        <v>169</v>
      </c>
      <c r="AU211" s="231" t="s">
        <v>86</v>
      </c>
      <c r="AY211" s="16" t="s">
        <v>167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6" t="s">
        <v>84</v>
      </c>
      <c r="BK211" s="232">
        <f>ROUND(I211*H211,2)</f>
        <v>0</v>
      </c>
      <c r="BL211" s="16" t="s">
        <v>173</v>
      </c>
      <c r="BM211" s="231" t="s">
        <v>355</v>
      </c>
    </row>
    <row r="212" spans="1:51" s="13" customFormat="1" ht="12">
      <c r="A212" s="13"/>
      <c r="B212" s="233"/>
      <c r="C212" s="234"/>
      <c r="D212" s="235" t="s">
        <v>183</v>
      </c>
      <c r="E212" s="236" t="s">
        <v>1</v>
      </c>
      <c r="F212" s="237" t="s">
        <v>356</v>
      </c>
      <c r="G212" s="234"/>
      <c r="H212" s="238">
        <v>56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183</v>
      </c>
      <c r="AU212" s="244" t="s">
        <v>86</v>
      </c>
      <c r="AV212" s="13" t="s">
        <v>86</v>
      </c>
      <c r="AW212" s="13" t="s">
        <v>32</v>
      </c>
      <c r="AX212" s="13" t="s">
        <v>84</v>
      </c>
      <c r="AY212" s="244" t="s">
        <v>167</v>
      </c>
    </row>
    <row r="213" spans="1:65" s="2" customFormat="1" ht="24.15" customHeight="1">
      <c r="A213" s="37"/>
      <c r="B213" s="38"/>
      <c r="C213" s="219" t="s">
        <v>96</v>
      </c>
      <c r="D213" s="219" t="s">
        <v>169</v>
      </c>
      <c r="E213" s="220" t="s">
        <v>357</v>
      </c>
      <c r="F213" s="221" t="s">
        <v>358</v>
      </c>
      <c r="G213" s="222" t="s">
        <v>181</v>
      </c>
      <c r="H213" s="223">
        <v>56</v>
      </c>
      <c r="I213" s="224"/>
      <c r="J213" s="225">
        <f>ROUND(I213*H213,2)</f>
        <v>0</v>
      </c>
      <c r="K213" s="226"/>
      <c r="L213" s="43"/>
      <c r="M213" s="227" t="s">
        <v>1</v>
      </c>
      <c r="N213" s="228" t="s">
        <v>41</v>
      </c>
      <c r="O213" s="90"/>
      <c r="P213" s="229">
        <f>O213*H213</f>
        <v>0</v>
      </c>
      <c r="Q213" s="229">
        <v>0.20745</v>
      </c>
      <c r="R213" s="229">
        <f>Q213*H213</f>
        <v>11.6172</v>
      </c>
      <c r="S213" s="229">
        <v>0</v>
      </c>
      <c r="T213" s="23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1" t="s">
        <v>173</v>
      </c>
      <c r="AT213" s="231" t="s">
        <v>169</v>
      </c>
      <c r="AU213" s="231" t="s">
        <v>86</v>
      </c>
      <c r="AY213" s="16" t="s">
        <v>167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6" t="s">
        <v>84</v>
      </c>
      <c r="BK213" s="232">
        <f>ROUND(I213*H213,2)</f>
        <v>0</v>
      </c>
      <c r="BL213" s="16" t="s">
        <v>173</v>
      </c>
      <c r="BM213" s="231" t="s">
        <v>359</v>
      </c>
    </row>
    <row r="214" spans="1:51" s="13" customFormat="1" ht="12">
      <c r="A214" s="13"/>
      <c r="B214" s="233"/>
      <c r="C214" s="234"/>
      <c r="D214" s="235" t="s">
        <v>183</v>
      </c>
      <c r="E214" s="236" t="s">
        <v>1</v>
      </c>
      <c r="F214" s="237" t="s">
        <v>356</v>
      </c>
      <c r="G214" s="234"/>
      <c r="H214" s="238">
        <v>56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183</v>
      </c>
      <c r="AU214" s="244" t="s">
        <v>86</v>
      </c>
      <c r="AV214" s="13" t="s">
        <v>86</v>
      </c>
      <c r="AW214" s="13" t="s">
        <v>32</v>
      </c>
      <c r="AX214" s="13" t="s">
        <v>84</v>
      </c>
      <c r="AY214" s="244" t="s">
        <v>167</v>
      </c>
    </row>
    <row r="215" spans="1:65" s="2" customFormat="1" ht="24.15" customHeight="1">
      <c r="A215" s="37"/>
      <c r="B215" s="38"/>
      <c r="C215" s="219" t="s">
        <v>360</v>
      </c>
      <c r="D215" s="219" t="s">
        <v>169</v>
      </c>
      <c r="E215" s="220" t="s">
        <v>361</v>
      </c>
      <c r="F215" s="221" t="s">
        <v>362</v>
      </c>
      <c r="G215" s="222" t="s">
        <v>181</v>
      </c>
      <c r="H215" s="223">
        <v>35</v>
      </c>
      <c r="I215" s="224"/>
      <c r="J215" s="225">
        <f>ROUND(I215*H215,2)</f>
        <v>0</v>
      </c>
      <c r="K215" s="226"/>
      <c r="L215" s="43"/>
      <c r="M215" s="227" t="s">
        <v>1</v>
      </c>
      <c r="N215" s="228" t="s">
        <v>41</v>
      </c>
      <c r="O215" s="90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1" t="s">
        <v>173</v>
      </c>
      <c r="AT215" s="231" t="s">
        <v>169</v>
      </c>
      <c r="AU215" s="231" t="s">
        <v>86</v>
      </c>
      <c r="AY215" s="16" t="s">
        <v>167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6" t="s">
        <v>84</v>
      </c>
      <c r="BK215" s="232">
        <f>ROUND(I215*H215,2)</f>
        <v>0</v>
      </c>
      <c r="BL215" s="16" t="s">
        <v>173</v>
      </c>
      <c r="BM215" s="231" t="s">
        <v>363</v>
      </c>
    </row>
    <row r="216" spans="1:51" s="13" customFormat="1" ht="12">
      <c r="A216" s="13"/>
      <c r="B216" s="233"/>
      <c r="C216" s="234"/>
      <c r="D216" s="235" t="s">
        <v>183</v>
      </c>
      <c r="E216" s="236" t="s">
        <v>1</v>
      </c>
      <c r="F216" s="237" t="s">
        <v>109</v>
      </c>
      <c r="G216" s="234"/>
      <c r="H216" s="238">
        <v>35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183</v>
      </c>
      <c r="AU216" s="244" t="s">
        <v>86</v>
      </c>
      <c r="AV216" s="13" t="s">
        <v>86</v>
      </c>
      <c r="AW216" s="13" t="s">
        <v>32</v>
      </c>
      <c r="AX216" s="13" t="s">
        <v>84</v>
      </c>
      <c r="AY216" s="244" t="s">
        <v>167</v>
      </c>
    </row>
    <row r="217" spans="1:65" s="2" customFormat="1" ht="24.15" customHeight="1">
      <c r="A217" s="37"/>
      <c r="B217" s="38"/>
      <c r="C217" s="219" t="s">
        <v>364</v>
      </c>
      <c r="D217" s="219" t="s">
        <v>169</v>
      </c>
      <c r="E217" s="220" t="s">
        <v>365</v>
      </c>
      <c r="F217" s="221" t="s">
        <v>366</v>
      </c>
      <c r="G217" s="222" t="s">
        <v>181</v>
      </c>
      <c r="H217" s="223">
        <v>112</v>
      </c>
      <c r="I217" s="224"/>
      <c r="J217" s="225">
        <f>ROUND(I217*H217,2)</f>
        <v>0</v>
      </c>
      <c r="K217" s="226"/>
      <c r="L217" s="43"/>
      <c r="M217" s="227" t="s">
        <v>1</v>
      </c>
      <c r="N217" s="228" t="s">
        <v>41</v>
      </c>
      <c r="O217" s="90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1" t="s">
        <v>173</v>
      </c>
      <c r="AT217" s="231" t="s">
        <v>169</v>
      </c>
      <c r="AU217" s="231" t="s">
        <v>86</v>
      </c>
      <c r="AY217" s="16" t="s">
        <v>167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6" t="s">
        <v>84</v>
      </c>
      <c r="BK217" s="232">
        <f>ROUND(I217*H217,2)</f>
        <v>0</v>
      </c>
      <c r="BL217" s="16" t="s">
        <v>173</v>
      </c>
      <c r="BM217" s="231" t="s">
        <v>367</v>
      </c>
    </row>
    <row r="218" spans="1:51" s="13" customFormat="1" ht="12">
      <c r="A218" s="13"/>
      <c r="B218" s="233"/>
      <c r="C218" s="234"/>
      <c r="D218" s="235" t="s">
        <v>183</v>
      </c>
      <c r="E218" s="236" t="s">
        <v>1</v>
      </c>
      <c r="F218" s="237" t="s">
        <v>368</v>
      </c>
      <c r="G218" s="234"/>
      <c r="H218" s="238">
        <v>112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183</v>
      </c>
      <c r="AU218" s="244" t="s">
        <v>86</v>
      </c>
      <c r="AV218" s="13" t="s">
        <v>86</v>
      </c>
      <c r="AW218" s="13" t="s">
        <v>32</v>
      </c>
      <c r="AX218" s="13" t="s">
        <v>84</v>
      </c>
      <c r="AY218" s="244" t="s">
        <v>167</v>
      </c>
    </row>
    <row r="219" spans="1:65" s="2" customFormat="1" ht="24.15" customHeight="1">
      <c r="A219" s="37"/>
      <c r="B219" s="38"/>
      <c r="C219" s="219" t="s">
        <v>369</v>
      </c>
      <c r="D219" s="219" t="s">
        <v>169</v>
      </c>
      <c r="E219" s="220" t="s">
        <v>370</v>
      </c>
      <c r="F219" s="221" t="s">
        <v>371</v>
      </c>
      <c r="G219" s="222" t="s">
        <v>181</v>
      </c>
      <c r="H219" s="223">
        <v>74</v>
      </c>
      <c r="I219" s="224"/>
      <c r="J219" s="225">
        <f>ROUND(I219*H219,2)</f>
        <v>0</v>
      </c>
      <c r="K219" s="226"/>
      <c r="L219" s="43"/>
      <c r="M219" s="227" t="s">
        <v>1</v>
      </c>
      <c r="N219" s="228" t="s">
        <v>41</v>
      </c>
      <c r="O219" s="90"/>
      <c r="P219" s="229">
        <f>O219*H219</f>
        <v>0</v>
      </c>
      <c r="Q219" s="229">
        <v>0.19536</v>
      </c>
      <c r="R219" s="229">
        <f>Q219*H219</f>
        <v>14.45664</v>
      </c>
      <c r="S219" s="229">
        <v>0</v>
      </c>
      <c r="T219" s="230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1" t="s">
        <v>173</v>
      </c>
      <c r="AT219" s="231" t="s">
        <v>169</v>
      </c>
      <c r="AU219" s="231" t="s">
        <v>86</v>
      </c>
      <c r="AY219" s="16" t="s">
        <v>167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6" t="s">
        <v>84</v>
      </c>
      <c r="BK219" s="232">
        <f>ROUND(I219*H219,2)</f>
        <v>0</v>
      </c>
      <c r="BL219" s="16" t="s">
        <v>173</v>
      </c>
      <c r="BM219" s="231" t="s">
        <v>372</v>
      </c>
    </row>
    <row r="220" spans="1:51" s="13" customFormat="1" ht="12">
      <c r="A220" s="13"/>
      <c r="B220" s="233"/>
      <c r="C220" s="234"/>
      <c r="D220" s="235" t="s">
        <v>183</v>
      </c>
      <c r="E220" s="236" t="s">
        <v>1</v>
      </c>
      <c r="F220" s="237" t="s">
        <v>122</v>
      </c>
      <c r="G220" s="234"/>
      <c r="H220" s="238">
        <v>74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183</v>
      </c>
      <c r="AU220" s="244" t="s">
        <v>86</v>
      </c>
      <c r="AV220" s="13" t="s">
        <v>86</v>
      </c>
      <c r="AW220" s="13" t="s">
        <v>32</v>
      </c>
      <c r="AX220" s="13" t="s">
        <v>84</v>
      </c>
      <c r="AY220" s="244" t="s">
        <v>167</v>
      </c>
    </row>
    <row r="221" spans="1:65" s="2" customFormat="1" ht="14.4" customHeight="1">
      <c r="A221" s="37"/>
      <c r="B221" s="38"/>
      <c r="C221" s="256" t="s">
        <v>373</v>
      </c>
      <c r="D221" s="256" t="s">
        <v>288</v>
      </c>
      <c r="E221" s="257" t="s">
        <v>374</v>
      </c>
      <c r="F221" s="258" t="s">
        <v>375</v>
      </c>
      <c r="G221" s="259" t="s">
        <v>181</v>
      </c>
      <c r="H221" s="260">
        <v>74.74</v>
      </c>
      <c r="I221" s="261"/>
      <c r="J221" s="262">
        <f>ROUND(I221*H221,2)</f>
        <v>0</v>
      </c>
      <c r="K221" s="263"/>
      <c r="L221" s="264"/>
      <c r="M221" s="265" t="s">
        <v>1</v>
      </c>
      <c r="N221" s="266" t="s">
        <v>41</v>
      </c>
      <c r="O221" s="90"/>
      <c r="P221" s="229">
        <f>O221*H221</f>
        <v>0</v>
      </c>
      <c r="Q221" s="229">
        <v>0.417</v>
      </c>
      <c r="R221" s="229">
        <f>Q221*H221</f>
        <v>31.166579999999996</v>
      </c>
      <c r="S221" s="229">
        <v>0</v>
      </c>
      <c r="T221" s="23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1" t="s">
        <v>206</v>
      </c>
      <c r="AT221" s="231" t="s">
        <v>288</v>
      </c>
      <c r="AU221" s="231" t="s">
        <v>86</v>
      </c>
      <c r="AY221" s="16" t="s">
        <v>167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6" t="s">
        <v>84</v>
      </c>
      <c r="BK221" s="232">
        <f>ROUND(I221*H221,2)</f>
        <v>0</v>
      </c>
      <c r="BL221" s="16" t="s">
        <v>173</v>
      </c>
      <c r="BM221" s="231" t="s">
        <v>376</v>
      </c>
    </row>
    <row r="222" spans="1:51" s="13" customFormat="1" ht="12">
      <c r="A222" s="13"/>
      <c r="B222" s="233"/>
      <c r="C222" s="234"/>
      <c r="D222" s="235" t="s">
        <v>183</v>
      </c>
      <c r="E222" s="234"/>
      <c r="F222" s="237" t="s">
        <v>377</v>
      </c>
      <c r="G222" s="234"/>
      <c r="H222" s="238">
        <v>74.74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183</v>
      </c>
      <c r="AU222" s="244" t="s">
        <v>86</v>
      </c>
      <c r="AV222" s="13" t="s">
        <v>86</v>
      </c>
      <c r="AW222" s="13" t="s">
        <v>4</v>
      </c>
      <c r="AX222" s="13" t="s">
        <v>84</v>
      </c>
      <c r="AY222" s="244" t="s">
        <v>167</v>
      </c>
    </row>
    <row r="223" spans="1:65" s="2" customFormat="1" ht="24.15" customHeight="1">
      <c r="A223" s="37"/>
      <c r="B223" s="38"/>
      <c r="C223" s="219" t="s">
        <v>378</v>
      </c>
      <c r="D223" s="219" t="s">
        <v>169</v>
      </c>
      <c r="E223" s="220" t="s">
        <v>379</v>
      </c>
      <c r="F223" s="221" t="s">
        <v>380</v>
      </c>
      <c r="G223" s="222" t="s">
        <v>181</v>
      </c>
      <c r="H223" s="223">
        <v>122</v>
      </c>
      <c r="I223" s="224"/>
      <c r="J223" s="225">
        <f>ROUND(I223*H223,2)</f>
        <v>0</v>
      </c>
      <c r="K223" s="226"/>
      <c r="L223" s="43"/>
      <c r="M223" s="227" t="s">
        <v>1</v>
      </c>
      <c r="N223" s="228" t="s">
        <v>41</v>
      </c>
      <c r="O223" s="90"/>
      <c r="P223" s="229">
        <f>O223*H223</f>
        <v>0</v>
      </c>
      <c r="Q223" s="229">
        <v>0.08565</v>
      </c>
      <c r="R223" s="229">
        <f>Q223*H223</f>
        <v>10.449300000000001</v>
      </c>
      <c r="S223" s="229">
        <v>0</v>
      </c>
      <c r="T223" s="230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1" t="s">
        <v>173</v>
      </c>
      <c r="AT223" s="231" t="s">
        <v>169</v>
      </c>
      <c r="AU223" s="231" t="s">
        <v>86</v>
      </c>
      <c r="AY223" s="16" t="s">
        <v>167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6" t="s">
        <v>84</v>
      </c>
      <c r="BK223" s="232">
        <f>ROUND(I223*H223,2)</f>
        <v>0</v>
      </c>
      <c r="BL223" s="16" t="s">
        <v>173</v>
      </c>
      <c r="BM223" s="231" t="s">
        <v>381</v>
      </c>
    </row>
    <row r="224" spans="1:51" s="13" customFormat="1" ht="12">
      <c r="A224" s="13"/>
      <c r="B224" s="233"/>
      <c r="C224" s="234"/>
      <c r="D224" s="235" t="s">
        <v>183</v>
      </c>
      <c r="E224" s="236" t="s">
        <v>1</v>
      </c>
      <c r="F224" s="237" t="s">
        <v>124</v>
      </c>
      <c r="G224" s="234"/>
      <c r="H224" s="238">
        <v>97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183</v>
      </c>
      <c r="AU224" s="244" t="s">
        <v>86</v>
      </c>
      <c r="AV224" s="13" t="s">
        <v>86</v>
      </c>
      <c r="AW224" s="13" t="s">
        <v>32</v>
      </c>
      <c r="AX224" s="13" t="s">
        <v>76</v>
      </c>
      <c r="AY224" s="244" t="s">
        <v>167</v>
      </c>
    </row>
    <row r="225" spans="1:51" s="13" customFormat="1" ht="12">
      <c r="A225" s="13"/>
      <c r="B225" s="233"/>
      <c r="C225" s="234"/>
      <c r="D225" s="235" t="s">
        <v>183</v>
      </c>
      <c r="E225" s="236" t="s">
        <v>382</v>
      </c>
      <c r="F225" s="237" t="s">
        <v>383</v>
      </c>
      <c r="G225" s="234"/>
      <c r="H225" s="238">
        <v>18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183</v>
      </c>
      <c r="AU225" s="244" t="s">
        <v>86</v>
      </c>
      <c r="AV225" s="13" t="s">
        <v>86</v>
      </c>
      <c r="AW225" s="13" t="s">
        <v>32</v>
      </c>
      <c r="AX225" s="13" t="s">
        <v>76</v>
      </c>
      <c r="AY225" s="244" t="s">
        <v>167</v>
      </c>
    </row>
    <row r="226" spans="1:51" s="13" customFormat="1" ht="12">
      <c r="A226" s="13"/>
      <c r="B226" s="233"/>
      <c r="C226" s="234"/>
      <c r="D226" s="235" t="s">
        <v>183</v>
      </c>
      <c r="E226" s="236" t="s">
        <v>127</v>
      </c>
      <c r="F226" s="237" t="s">
        <v>384</v>
      </c>
      <c r="G226" s="234"/>
      <c r="H226" s="238">
        <v>7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183</v>
      </c>
      <c r="AU226" s="244" t="s">
        <v>86</v>
      </c>
      <c r="AV226" s="13" t="s">
        <v>86</v>
      </c>
      <c r="AW226" s="13" t="s">
        <v>32</v>
      </c>
      <c r="AX226" s="13" t="s">
        <v>76</v>
      </c>
      <c r="AY226" s="244" t="s">
        <v>167</v>
      </c>
    </row>
    <row r="227" spans="1:51" s="14" customFormat="1" ht="12">
      <c r="A227" s="14"/>
      <c r="B227" s="245"/>
      <c r="C227" s="246"/>
      <c r="D227" s="235" t="s">
        <v>183</v>
      </c>
      <c r="E227" s="247" t="s">
        <v>1</v>
      </c>
      <c r="F227" s="248" t="s">
        <v>201</v>
      </c>
      <c r="G227" s="246"/>
      <c r="H227" s="249">
        <v>122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183</v>
      </c>
      <c r="AU227" s="255" t="s">
        <v>86</v>
      </c>
      <c r="AV227" s="14" t="s">
        <v>173</v>
      </c>
      <c r="AW227" s="14" t="s">
        <v>32</v>
      </c>
      <c r="AX227" s="14" t="s">
        <v>84</v>
      </c>
      <c r="AY227" s="255" t="s">
        <v>167</v>
      </c>
    </row>
    <row r="228" spans="1:65" s="2" customFormat="1" ht="14.4" customHeight="1">
      <c r="A228" s="37"/>
      <c r="B228" s="38"/>
      <c r="C228" s="256" t="s">
        <v>385</v>
      </c>
      <c r="D228" s="256" t="s">
        <v>288</v>
      </c>
      <c r="E228" s="257" t="s">
        <v>386</v>
      </c>
      <c r="F228" s="258" t="s">
        <v>387</v>
      </c>
      <c r="G228" s="259" t="s">
        <v>181</v>
      </c>
      <c r="H228" s="260">
        <v>80</v>
      </c>
      <c r="I228" s="261"/>
      <c r="J228" s="262">
        <f>ROUND(I228*H228,2)</f>
        <v>0</v>
      </c>
      <c r="K228" s="263"/>
      <c r="L228" s="264"/>
      <c r="M228" s="265" t="s">
        <v>1</v>
      </c>
      <c r="N228" s="266" t="s">
        <v>41</v>
      </c>
      <c r="O228" s="90"/>
      <c r="P228" s="229">
        <f>O228*H228</f>
        <v>0</v>
      </c>
      <c r="Q228" s="229">
        <v>0.176</v>
      </c>
      <c r="R228" s="229">
        <f>Q228*H228</f>
        <v>14.079999999999998</v>
      </c>
      <c r="S228" s="229">
        <v>0</v>
      </c>
      <c r="T228" s="230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1" t="s">
        <v>206</v>
      </c>
      <c r="AT228" s="231" t="s">
        <v>288</v>
      </c>
      <c r="AU228" s="231" t="s">
        <v>86</v>
      </c>
      <c r="AY228" s="16" t="s">
        <v>167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6" t="s">
        <v>84</v>
      </c>
      <c r="BK228" s="232">
        <f>ROUND(I228*H228,2)</f>
        <v>0</v>
      </c>
      <c r="BL228" s="16" t="s">
        <v>173</v>
      </c>
      <c r="BM228" s="231" t="s">
        <v>388</v>
      </c>
    </row>
    <row r="229" spans="1:51" s="13" customFormat="1" ht="12">
      <c r="A229" s="13"/>
      <c r="B229" s="233"/>
      <c r="C229" s="234"/>
      <c r="D229" s="235" t="s">
        <v>183</v>
      </c>
      <c r="E229" s="236" t="s">
        <v>1</v>
      </c>
      <c r="F229" s="237" t="s">
        <v>389</v>
      </c>
      <c r="G229" s="234"/>
      <c r="H229" s="238">
        <v>80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183</v>
      </c>
      <c r="AU229" s="244" t="s">
        <v>86</v>
      </c>
      <c r="AV229" s="13" t="s">
        <v>86</v>
      </c>
      <c r="AW229" s="13" t="s">
        <v>32</v>
      </c>
      <c r="AX229" s="13" t="s">
        <v>84</v>
      </c>
      <c r="AY229" s="244" t="s">
        <v>167</v>
      </c>
    </row>
    <row r="230" spans="1:65" s="2" customFormat="1" ht="24.15" customHeight="1">
      <c r="A230" s="37"/>
      <c r="B230" s="38"/>
      <c r="C230" s="256" t="s">
        <v>390</v>
      </c>
      <c r="D230" s="256" t="s">
        <v>288</v>
      </c>
      <c r="E230" s="257" t="s">
        <v>391</v>
      </c>
      <c r="F230" s="258" t="s">
        <v>392</v>
      </c>
      <c r="G230" s="259" t="s">
        <v>181</v>
      </c>
      <c r="H230" s="260">
        <v>24</v>
      </c>
      <c r="I230" s="261"/>
      <c r="J230" s="262">
        <f>ROUND(I230*H230,2)</f>
        <v>0</v>
      </c>
      <c r="K230" s="263"/>
      <c r="L230" s="264"/>
      <c r="M230" s="265" t="s">
        <v>1</v>
      </c>
      <c r="N230" s="266" t="s">
        <v>41</v>
      </c>
      <c r="O230" s="90"/>
      <c r="P230" s="229">
        <f>O230*H230</f>
        <v>0</v>
      </c>
      <c r="Q230" s="229">
        <v>0.176</v>
      </c>
      <c r="R230" s="229">
        <f>Q230*H230</f>
        <v>4.224</v>
      </c>
      <c r="S230" s="229">
        <v>0</v>
      </c>
      <c r="T230" s="230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1" t="s">
        <v>206</v>
      </c>
      <c r="AT230" s="231" t="s">
        <v>288</v>
      </c>
      <c r="AU230" s="231" t="s">
        <v>86</v>
      </c>
      <c r="AY230" s="16" t="s">
        <v>167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6" t="s">
        <v>84</v>
      </c>
      <c r="BK230" s="232">
        <f>ROUND(I230*H230,2)</f>
        <v>0</v>
      </c>
      <c r="BL230" s="16" t="s">
        <v>173</v>
      </c>
      <c r="BM230" s="231" t="s">
        <v>393</v>
      </c>
    </row>
    <row r="231" spans="1:51" s="13" customFormat="1" ht="12">
      <c r="A231" s="13"/>
      <c r="B231" s="233"/>
      <c r="C231" s="234"/>
      <c r="D231" s="235" t="s">
        <v>183</v>
      </c>
      <c r="E231" s="236" t="s">
        <v>1</v>
      </c>
      <c r="F231" s="237" t="s">
        <v>394</v>
      </c>
      <c r="G231" s="234"/>
      <c r="H231" s="238">
        <v>24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183</v>
      </c>
      <c r="AU231" s="244" t="s">
        <v>86</v>
      </c>
      <c r="AV231" s="13" t="s">
        <v>86</v>
      </c>
      <c r="AW231" s="13" t="s">
        <v>32</v>
      </c>
      <c r="AX231" s="13" t="s">
        <v>84</v>
      </c>
      <c r="AY231" s="244" t="s">
        <v>167</v>
      </c>
    </row>
    <row r="232" spans="1:63" s="12" customFormat="1" ht="22.8" customHeight="1">
      <c r="A232" s="12"/>
      <c r="B232" s="203"/>
      <c r="C232" s="204"/>
      <c r="D232" s="205" t="s">
        <v>75</v>
      </c>
      <c r="E232" s="217" t="s">
        <v>206</v>
      </c>
      <c r="F232" s="217" t="s">
        <v>395</v>
      </c>
      <c r="G232" s="204"/>
      <c r="H232" s="204"/>
      <c r="I232" s="207"/>
      <c r="J232" s="218">
        <f>BK232</f>
        <v>0</v>
      </c>
      <c r="K232" s="204"/>
      <c r="L232" s="209"/>
      <c r="M232" s="210"/>
      <c r="N232" s="211"/>
      <c r="O232" s="211"/>
      <c r="P232" s="212">
        <f>SUM(P233:P245)</f>
        <v>0</v>
      </c>
      <c r="Q232" s="211"/>
      <c r="R232" s="212">
        <f>SUM(R233:R245)</f>
        <v>0.70733</v>
      </c>
      <c r="S232" s="211"/>
      <c r="T232" s="213">
        <f>SUM(T233:T245)</f>
        <v>0.88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4" t="s">
        <v>84</v>
      </c>
      <c r="AT232" s="215" t="s">
        <v>75</v>
      </c>
      <c r="AU232" s="215" t="s">
        <v>84</v>
      </c>
      <c r="AY232" s="214" t="s">
        <v>167</v>
      </c>
      <c r="BK232" s="216">
        <f>SUM(BK233:BK245)</f>
        <v>0</v>
      </c>
    </row>
    <row r="233" spans="1:65" s="2" customFormat="1" ht="24.15" customHeight="1">
      <c r="A233" s="37"/>
      <c r="B233" s="38"/>
      <c r="C233" s="219" t="s">
        <v>396</v>
      </c>
      <c r="D233" s="219" t="s">
        <v>169</v>
      </c>
      <c r="E233" s="220" t="s">
        <v>397</v>
      </c>
      <c r="F233" s="221" t="s">
        <v>398</v>
      </c>
      <c r="G233" s="222" t="s">
        <v>232</v>
      </c>
      <c r="H233" s="223">
        <v>1.3</v>
      </c>
      <c r="I233" s="224"/>
      <c r="J233" s="225">
        <f>ROUND(I233*H233,2)</f>
        <v>0</v>
      </c>
      <c r="K233" s="226"/>
      <c r="L233" s="43"/>
      <c r="M233" s="227" t="s">
        <v>1</v>
      </c>
      <c r="N233" s="228" t="s">
        <v>41</v>
      </c>
      <c r="O233" s="90"/>
      <c r="P233" s="229">
        <f>O233*H233</f>
        <v>0</v>
      </c>
      <c r="Q233" s="229">
        <v>0.0044</v>
      </c>
      <c r="R233" s="229">
        <f>Q233*H233</f>
        <v>0.00572</v>
      </c>
      <c r="S233" s="229">
        <v>0</v>
      </c>
      <c r="T233" s="230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1" t="s">
        <v>173</v>
      </c>
      <c r="AT233" s="231" t="s">
        <v>169</v>
      </c>
      <c r="AU233" s="231" t="s">
        <v>86</v>
      </c>
      <c r="AY233" s="16" t="s">
        <v>167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6" t="s">
        <v>84</v>
      </c>
      <c r="BK233" s="232">
        <f>ROUND(I233*H233,2)</f>
        <v>0</v>
      </c>
      <c r="BL233" s="16" t="s">
        <v>173</v>
      </c>
      <c r="BM233" s="231" t="s">
        <v>399</v>
      </c>
    </row>
    <row r="234" spans="1:65" s="2" customFormat="1" ht="24.15" customHeight="1">
      <c r="A234" s="37"/>
      <c r="B234" s="38"/>
      <c r="C234" s="219" t="s">
        <v>400</v>
      </c>
      <c r="D234" s="219" t="s">
        <v>169</v>
      </c>
      <c r="E234" s="220" t="s">
        <v>401</v>
      </c>
      <c r="F234" s="221" t="s">
        <v>402</v>
      </c>
      <c r="G234" s="222" t="s">
        <v>172</v>
      </c>
      <c r="H234" s="223">
        <v>1</v>
      </c>
      <c r="I234" s="224"/>
      <c r="J234" s="225">
        <f>ROUND(I234*H234,2)</f>
        <v>0</v>
      </c>
      <c r="K234" s="226"/>
      <c r="L234" s="43"/>
      <c r="M234" s="227" t="s">
        <v>1</v>
      </c>
      <c r="N234" s="228" t="s">
        <v>41</v>
      </c>
      <c r="O234" s="90"/>
      <c r="P234" s="229">
        <f>O234*H234</f>
        <v>0</v>
      </c>
      <c r="Q234" s="229">
        <v>1E-05</v>
      </c>
      <c r="R234" s="229">
        <f>Q234*H234</f>
        <v>1E-05</v>
      </c>
      <c r="S234" s="229">
        <v>0</v>
      </c>
      <c r="T234" s="230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1" t="s">
        <v>173</v>
      </c>
      <c r="AT234" s="231" t="s">
        <v>169</v>
      </c>
      <c r="AU234" s="231" t="s">
        <v>86</v>
      </c>
      <c r="AY234" s="16" t="s">
        <v>167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6" t="s">
        <v>84</v>
      </c>
      <c r="BK234" s="232">
        <f>ROUND(I234*H234,2)</f>
        <v>0</v>
      </c>
      <c r="BL234" s="16" t="s">
        <v>173</v>
      </c>
      <c r="BM234" s="231" t="s">
        <v>403</v>
      </c>
    </row>
    <row r="235" spans="1:65" s="2" customFormat="1" ht="14.4" customHeight="1">
      <c r="A235" s="37"/>
      <c r="B235" s="38"/>
      <c r="C235" s="256" t="s">
        <v>404</v>
      </c>
      <c r="D235" s="256" t="s">
        <v>288</v>
      </c>
      <c r="E235" s="257" t="s">
        <v>405</v>
      </c>
      <c r="F235" s="258" t="s">
        <v>406</v>
      </c>
      <c r="G235" s="259" t="s">
        <v>172</v>
      </c>
      <c r="H235" s="260">
        <v>1</v>
      </c>
      <c r="I235" s="261"/>
      <c r="J235" s="262">
        <f>ROUND(I235*H235,2)</f>
        <v>0</v>
      </c>
      <c r="K235" s="263"/>
      <c r="L235" s="264"/>
      <c r="M235" s="265" t="s">
        <v>1</v>
      </c>
      <c r="N235" s="266" t="s">
        <v>41</v>
      </c>
      <c r="O235" s="90"/>
      <c r="P235" s="229">
        <f>O235*H235</f>
        <v>0</v>
      </c>
      <c r="Q235" s="229">
        <v>0.0011</v>
      </c>
      <c r="R235" s="229">
        <f>Q235*H235</f>
        <v>0.0011</v>
      </c>
      <c r="S235" s="229">
        <v>0</v>
      </c>
      <c r="T235" s="230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1" t="s">
        <v>206</v>
      </c>
      <c r="AT235" s="231" t="s">
        <v>288</v>
      </c>
      <c r="AU235" s="231" t="s">
        <v>86</v>
      </c>
      <c r="AY235" s="16" t="s">
        <v>167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6" t="s">
        <v>84</v>
      </c>
      <c r="BK235" s="232">
        <f>ROUND(I235*H235,2)</f>
        <v>0</v>
      </c>
      <c r="BL235" s="16" t="s">
        <v>173</v>
      </c>
      <c r="BM235" s="231" t="s">
        <v>407</v>
      </c>
    </row>
    <row r="236" spans="1:65" s="2" customFormat="1" ht="24.15" customHeight="1">
      <c r="A236" s="37"/>
      <c r="B236" s="38"/>
      <c r="C236" s="219" t="s">
        <v>408</v>
      </c>
      <c r="D236" s="219" t="s">
        <v>169</v>
      </c>
      <c r="E236" s="220" t="s">
        <v>409</v>
      </c>
      <c r="F236" s="221" t="s">
        <v>410</v>
      </c>
      <c r="G236" s="222" t="s">
        <v>242</v>
      </c>
      <c r="H236" s="223">
        <v>0.5</v>
      </c>
      <c r="I236" s="224"/>
      <c r="J236" s="225">
        <f>ROUND(I236*H236,2)</f>
        <v>0</v>
      </c>
      <c r="K236" s="226"/>
      <c r="L236" s="43"/>
      <c r="M236" s="227" t="s">
        <v>1</v>
      </c>
      <c r="N236" s="228" t="s">
        <v>41</v>
      </c>
      <c r="O236" s="90"/>
      <c r="P236" s="229">
        <f>O236*H236</f>
        <v>0</v>
      </c>
      <c r="Q236" s="229">
        <v>0</v>
      </c>
      <c r="R236" s="229">
        <f>Q236*H236</f>
        <v>0</v>
      </c>
      <c r="S236" s="229">
        <v>1.76</v>
      </c>
      <c r="T236" s="230">
        <f>S236*H236</f>
        <v>0.88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1" t="s">
        <v>173</v>
      </c>
      <c r="AT236" s="231" t="s">
        <v>169</v>
      </c>
      <c r="AU236" s="231" t="s">
        <v>86</v>
      </c>
      <c r="AY236" s="16" t="s">
        <v>167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6" t="s">
        <v>84</v>
      </c>
      <c r="BK236" s="232">
        <f>ROUND(I236*H236,2)</f>
        <v>0</v>
      </c>
      <c r="BL236" s="16" t="s">
        <v>173</v>
      </c>
      <c r="BM236" s="231" t="s">
        <v>411</v>
      </c>
    </row>
    <row r="237" spans="1:51" s="13" customFormat="1" ht="12">
      <c r="A237" s="13"/>
      <c r="B237" s="233"/>
      <c r="C237" s="234"/>
      <c r="D237" s="235" t="s">
        <v>183</v>
      </c>
      <c r="E237" s="236" t="s">
        <v>1</v>
      </c>
      <c r="F237" s="237" t="s">
        <v>412</v>
      </c>
      <c r="G237" s="234"/>
      <c r="H237" s="238">
        <v>0.5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183</v>
      </c>
      <c r="AU237" s="244" t="s">
        <v>86</v>
      </c>
      <c r="AV237" s="13" t="s">
        <v>86</v>
      </c>
      <c r="AW237" s="13" t="s">
        <v>32</v>
      </c>
      <c r="AX237" s="13" t="s">
        <v>84</v>
      </c>
      <c r="AY237" s="244" t="s">
        <v>167</v>
      </c>
    </row>
    <row r="238" spans="1:65" s="2" customFormat="1" ht="14.4" customHeight="1">
      <c r="A238" s="37"/>
      <c r="B238" s="38"/>
      <c r="C238" s="219" t="s">
        <v>99</v>
      </c>
      <c r="D238" s="219" t="s">
        <v>169</v>
      </c>
      <c r="E238" s="220" t="s">
        <v>413</v>
      </c>
      <c r="F238" s="221" t="s">
        <v>414</v>
      </c>
      <c r="G238" s="222" t="s">
        <v>232</v>
      </c>
      <c r="H238" s="223">
        <v>1.3</v>
      </c>
      <c r="I238" s="224"/>
      <c r="J238" s="225">
        <f>ROUND(I238*H238,2)</f>
        <v>0</v>
      </c>
      <c r="K238" s="226"/>
      <c r="L238" s="43"/>
      <c r="M238" s="227" t="s">
        <v>1</v>
      </c>
      <c r="N238" s="228" t="s">
        <v>41</v>
      </c>
      <c r="O238" s="90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1" t="s">
        <v>173</v>
      </c>
      <c r="AT238" s="231" t="s">
        <v>169</v>
      </c>
      <c r="AU238" s="231" t="s">
        <v>86</v>
      </c>
      <c r="AY238" s="16" t="s">
        <v>167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6" t="s">
        <v>84</v>
      </c>
      <c r="BK238" s="232">
        <f>ROUND(I238*H238,2)</f>
        <v>0</v>
      </c>
      <c r="BL238" s="16" t="s">
        <v>173</v>
      </c>
      <c r="BM238" s="231" t="s">
        <v>415</v>
      </c>
    </row>
    <row r="239" spans="1:65" s="2" customFormat="1" ht="24.15" customHeight="1">
      <c r="A239" s="37"/>
      <c r="B239" s="38"/>
      <c r="C239" s="219" t="s">
        <v>121</v>
      </c>
      <c r="D239" s="219" t="s">
        <v>169</v>
      </c>
      <c r="E239" s="220" t="s">
        <v>416</v>
      </c>
      <c r="F239" s="221" t="s">
        <v>417</v>
      </c>
      <c r="G239" s="222" t="s">
        <v>172</v>
      </c>
      <c r="H239" s="223">
        <v>1</v>
      </c>
      <c r="I239" s="224"/>
      <c r="J239" s="225">
        <f>ROUND(I239*H239,2)</f>
        <v>0</v>
      </c>
      <c r="K239" s="226"/>
      <c r="L239" s="43"/>
      <c r="M239" s="227" t="s">
        <v>1</v>
      </c>
      <c r="N239" s="228" t="s">
        <v>41</v>
      </c>
      <c r="O239" s="90"/>
      <c r="P239" s="229">
        <f>O239*H239</f>
        <v>0</v>
      </c>
      <c r="Q239" s="229">
        <v>0.3409</v>
      </c>
      <c r="R239" s="229">
        <f>Q239*H239</f>
        <v>0.3409</v>
      </c>
      <c r="S239" s="229">
        <v>0</v>
      </c>
      <c r="T239" s="230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1" t="s">
        <v>173</v>
      </c>
      <c r="AT239" s="231" t="s">
        <v>169</v>
      </c>
      <c r="AU239" s="231" t="s">
        <v>86</v>
      </c>
      <c r="AY239" s="16" t="s">
        <v>167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6" t="s">
        <v>84</v>
      </c>
      <c r="BK239" s="232">
        <f>ROUND(I239*H239,2)</f>
        <v>0</v>
      </c>
      <c r="BL239" s="16" t="s">
        <v>173</v>
      </c>
      <c r="BM239" s="231" t="s">
        <v>418</v>
      </c>
    </row>
    <row r="240" spans="1:65" s="2" customFormat="1" ht="14.4" customHeight="1">
      <c r="A240" s="37"/>
      <c r="B240" s="38"/>
      <c r="C240" s="256" t="s">
        <v>419</v>
      </c>
      <c r="D240" s="256" t="s">
        <v>288</v>
      </c>
      <c r="E240" s="257" t="s">
        <v>420</v>
      </c>
      <c r="F240" s="258" t="s">
        <v>421</v>
      </c>
      <c r="G240" s="259" t="s">
        <v>172</v>
      </c>
      <c r="H240" s="260">
        <v>1</v>
      </c>
      <c r="I240" s="261"/>
      <c r="J240" s="262">
        <f>ROUND(I240*H240,2)</f>
        <v>0</v>
      </c>
      <c r="K240" s="263"/>
      <c r="L240" s="264"/>
      <c r="M240" s="265" t="s">
        <v>1</v>
      </c>
      <c r="N240" s="266" t="s">
        <v>41</v>
      </c>
      <c r="O240" s="90"/>
      <c r="P240" s="229">
        <f>O240*H240</f>
        <v>0</v>
      </c>
      <c r="Q240" s="229">
        <v>0.111</v>
      </c>
      <c r="R240" s="229">
        <f>Q240*H240</f>
        <v>0.111</v>
      </c>
      <c r="S240" s="229">
        <v>0</v>
      </c>
      <c r="T240" s="230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1" t="s">
        <v>206</v>
      </c>
      <c r="AT240" s="231" t="s">
        <v>288</v>
      </c>
      <c r="AU240" s="231" t="s">
        <v>86</v>
      </c>
      <c r="AY240" s="16" t="s">
        <v>167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6" t="s">
        <v>84</v>
      </c>
      <c r="BK240" s="232">
        <f>ROUND(I240*H240,2)</f>
        <v>0</v>
      </c>
      <c r="BL240" s="16" t="s">
        <v>173</v>
      </c>
      <c r="BM240" s="231" t="s">
        <v>422</v>
      </c>
    </row>
    <row r="241" spans="1:65" s="2" customFormat="1" ht="24.15" customHeight="1">
      <c r="A241" s="37"/>
      <c r="B241" s="38"/>
      <c r="C241" s="256" t="s">
        <v>423</v>
      </c>
      <c r="D241" s="256" t="s">
        <v>288</v>
      </c>
      <c r="E241" s="257" t="s">
        <v>424</v>
      </c>
      <c r="F241" s="258" t="s">
        <v>425</v>
      </c>
      <c r="G241" s="259" t="s">
        <v>172</v>
      </c>
      <c r="H241" s="260">
        <v>1</v>
      </c>
      <c r="I241" s="261"/>
      <c r="J241" s="262">
        <f>ROUND(I241*H241,2)</f>
        <v>0</v>
      </c>
      <c r="K241" s="263"/>
      <c r="L241" s="264"/>
      <c r="M241" s="265" t="s">
        <v>1</v>
      </c>
      <c r="N241" s="266" t="s">
        <v>41</v>
      </c>
      <c r="O241" s="90"/>
      <c r="P241" s="229">
        <f>O241*H241</f>
        <v>0</v>
      </c>
      <c r="Q241" s="229">
        <v>0.04</v>
      </c>
      <c r="R241" s="229">
        <f>Q241*H241</f>
        <v>0.04</v>
      </c>
      <c r="S241" s="229">
        <v>0</v>
      </c>
      <c r="T241" s="230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1" t="s">
        <v>206</v>
      </c>
      <c r="AT241" s="231" t="s">
        <v>288</v>
      </c>
      <c r="AU241" s="231" t="s">
        <v>86</v>
      </c>
      <c r="AY241" s="16" t="s">
        <v>167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6" t="s">
        <v>84</v>
      </c>
      <c r="BK241" s="232">
        <f>ROUND(I241*H241,2)</f>
        <v>0</v>
      </c>
      <c r="BL241" s="16" t="s">
        <v>173</v>
      </c>
      <c r="BM241" s="231" t="s">
        <v>426</v>
      </c>
    </row>
    <row r="242" spans="1:65" s="2" customFormat="1" ht="24.15" customHeight="1">
      <c r="A242" s="37"/>
      <c r="B242" s="38"/>
      <c r="C242" s="256" t="s">
        <v>427</v>
      </c>
      <c r="D242" s="256" t="s">
        <v>288</v>
      </c>
      <c r="E242" s="257" t="s">
        <v>428</v>
      </c>
      <c r="F242" s="258" t="s">
        <v>429</v>
      </c>
      <c r="G242" s="259" t="s">
        <v>172</v>
      </c>
      <c r="H242" s="260">
        <v>1</v>
      </c>
      <c r="I242" s="261"/>
      <c r="J242" s="262">
        <f>ROUND(I242*H242,2)</f>
        <v>0</v>
      </c>
      <c r="K242" s="263"/>
      <c r="L242" s="264"/>
      <c r="M242" s="265" t="s">
        <v>1</v>
      </c>
      <c r="N242" s="266" t="s">
        <v>41</v>
      </c>
      <c r="O242" s="90"/>
      <c r="P242" s="229">
        <f>O242*H242</f>
        <v>0</v>
      </c>
      <c r="Q242" s="229">
        <v>0.097</v>
      </c>
      <c r="R242" s="229">
        <f>Q242*H242</f>
        <v>0.097</v>
      </c>
      <c r="S242" s="229">
        <v>0</v>
      </c>
      <c r="T242" s="230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31" t="s">
        <v>206</v>
      </c>
      <c r="AT242" s="231" t="s">
        <v>288</v>
      </c>
      <c r="AU242" s="231" t="s">
        <v>86</v>
      </c>
      <c r="AY242" s="16" t="s">
        <v>167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6" t="s">
        <v>84</v>
      </c>
      <c r="BK242" s="232">
        <f>ROUND(I242*H242,2)</f>
        <v>0</v>
      </c>
      <c r="BL242" s="16" t="s">
        <v>173</v>
      </c>
      <c r="BM242" s="231" t="s">
        <v>430</v>
      </c>
    </row>
    <row r="243" spans="1:65" s="2" customFormat="1" ht="24.15" customHeight="1">
      <c r="A243" s="37"/>
      <c r="B243" s="38"/>
      <c r="C243" s="256" t="s">
        <v>431</v>
      </c>
      <c r="D243" s="256" t="s">
        <v>288</v>
      </c>
      <c r="E243" s="257" t="s">
        <v>432</v>
      </c>
      <c r="F243" s="258" t="s">
        <v>433</v>
      </c>
      <c r="G243" s="259" t="s">
        <v>172</v>
      </c>
      <c r="H243" s="260">
        <v>1</v>
      </c>
      <c r="I243" s="261"/>
      <c r="J243" s="262">
        <f>ROUND(I243*H243,2)</f>
        <v>0</v>
      </c>
      <c r="K243" s="263"/>
      <c r="L243" s="264"/>
      <c r="M243" s="265" t="s">
        <v>1</v>
      </c>
      <c r="N243" s="266" t="s">
        <v>41</v>
      </c>
      <c r="O243" s="90"/>
      <c r="P243" s="229">
        <f>O243*H243</f>
        <v>0</v>
      </c>
      <c r="Q243" s="229">
        <v>0.057</v>
      </c>
      <c r="R243" s="229">
        <f>Q243*H243</f>
        <v>0.057</v>
      </c>
      <c r="S243" s="229">
        <v>0</v>
      </c>
      <c r="T243" s="230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1" t="s">
        <v>206</v>
      </c>
      <c r="AT243" s="231" t="s">
        <v>288</v>
      </c>
      <c r="AU243" s="231" t="s">
        <v>86</v>
      </c>
      <c r="AY243" s="16" t="s">
        <v>167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6" t="s">
        <v>84</v>
      </c>
      <c r="BK243" s="232">
        <f>ROUND(I243*H243,2)</f>
        <v>0</v>
      </c>
      <c r="BL243" s="16" t="s">
        <v>173</v>
      </c>
      <c r="BM243" s="231" t="s">
        <v>434</v>
      </c>
    </row>
    <row r="244" spans="1:65" s="2" customFormat="1" ht="24.15" customHeight="1">
      <c r="A244" s="37"/>
      <c r="B244" s="38"/>
      <c r="C244" s="256" t="s">
        <v>435</v>
      </c>
      <c r="D244" s="256" t="s">
        <v>288</v>
      </c>
      <c r="E244" s="257" t="s">
        <v>436</v>
      </c>
      <c r="F244" s="258" t="s">
        <v>437</v>
      </c>
      <c r="G244" s="259" t="s">
        <v>172</v>
      </c>
      <c r="H244" s="260">
        <v>1</v>
      </c>
      <c r="I244" s="261"/>
      <c r="J244" s="262">
        <f>ROUND(I244*H244,2)</f>
        <v>0</v>
      </c>
      <c r="K244" s="263"/>
      <c r="L244" s="264"/>
      <c r="M244" s="265" t="s">
        <v>1</v>
      </c>
      <c r="N244" s="266" t="s">
        <v>41</v>
      </c>
      <c r="O244" s="90"/>
      <c r="P244" s="229">
        <f>O244*H244</f>
        <v>0</v>
      </c>
      <c r="Q244" s="229">
        <v>0.004</v>
      </c>
      <c r="R244" s="229">
        <f>Q244*H244</f>
        <v>0.004</v>
      </c>
      <c r="S244" s="229">
        <v>0</v>
      </c>
      <c r="T244" s="230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1" t="s">
        <v>206</v>
      </c>
      <c r="AT244" s="231" t="s">
        <v>288</v>
      </c>
      <c r="AU244" s="231" t="s">
        <v>86</v>
      </c>
      <c r="AY244" s="16" t="s">
        <v>167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6" t="s">
        <v>84</v>
      </c>
      <c r="BK244" s="232">
        <f>ROUND(I244*H244,2)</f>
        <v>0</v>
      </c>
      <c r="BL244" s="16" t="s">
        <v>173</v>
      </c>
      <c r="BM244" s="231" t="s">
        <v>438</v>
      </c>
    </row>
    <row r="245" spans="1:65" s="2" customFormat="1" ht="14.4" customHeight="1">
      <c r="A245" s="37"/>
      <c r="B245" s="38"/>
      <c r="C245" s="256" t="s">
        <v>439</v>
      </c>
      <c r="D245" s="256" t="s">
        <v>288</v>
      </c>
      <c r="E245" s="257" t="s">
        <v>440</v>
      </c>
      <c r="F245" s="258" t="s">
        <v>441</v>
      </c>
      <c r="G245" s="259" t="s">
        <v>172</v>
      </c>
      <c r="H245" s="260">
        <v>1</v>
      </c>
      <c r="I245" s="261"/>
      <c r="J245" s="262">
        <f>ROUND(I245*H245,2)</f>
        <v>0</v>
      </c>
      <c r="K245" s="263"/>
      <c r="L245" s="264"/>
      <c r="M245" s="265" t="s">
        <v>1</v>
      </c>
      <c r="N245" s="266" t="s">
        <v>41</v>
      </c>
      <c r="O245" s="90"/>
      <c r="P245" s="229">
        <f>O245*H245</f>
        <v>0</v>
      </c>
      <c r="Q245" s="229">
        <v>0.0506</v>
      </c>
      <c r="R245" s="229">
        <f>Q245*H245</f>
        <v>0.0506</v>
      </c>
      <c r="S245" s="229">
        <v>0</v>
      </c>
      <c r="T245" s="230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1" t="s">
        <v>206</v>
      </c>
      <c r="AT245" s="231" t="s">
        <v>288</v>
      </c>
      <c r="AU245" s="231" t="s">
        <v>86</v>
      </c>
      <c r="AY245" s="16" t="s">
        <v>167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6" t="s">
        <v>84</v>
      </c>
      <c r="BK245" s="232">
        <f>ROUND(I245*H245,2)</f>
        <v>0</v>
      </c>
      <c r="BL245" s="16" t="s">
        <v>173</v>
      </c>
      <c r="BM245" s="231" t="s">
        <v>442</v>
      </c>
    </row>
    <row r="246" spans="1:63" s="12" customFormat="1" ht="22.8" customHeight="1">
      <c r="A246" s="12"/>
      <c r="B246" s="203"/>
      <c r="C246" s="204"/>
      <c r="D246" s="205" t="s">
        <v>75</v>
      </c>
      <c r="E246" s="217" t="s">
        <v>210</v>
      </c>
      <c r="F246" s="217" t="s">
        <v>443</v>
      </c>
      <c r="G246" s="204"/>
      <c r="H246" s="204"/>
      <c r="I246" s="207"/>
      <c r="J246" s="218">
        <f>BK246</f>
        <v>0</v>
      </c>
      <c r="K246" s="204"/>
      <c r="L246" s="209"/>
      <c r="M246" s="210"/>
      <c r="N246" s="211"/>
      <c r="O246" s="211"/>
      <c r="P246" s="212">
        <f>SUM(P247:P290)</f>
        <v>0</v>
      </c>
      <c r="Q246" s="211"/>
      <c r="R246" s="212">
        <f>SUM(R247:R290)</f>
        <v>34.71310395</v>
      </c>
      <c r="S246" s="211"/>
      <c r="T246" s="213">
        <f>SUM(T247:T290)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4" t="s">
        <v>84</v>
      </c>
      <c r="AT246" s="215" t="s">
        <v>75</v>
      </c>
      <c r="AU246" s="215" t="s">
        <v>84</v>
      </c>
      <c r="AY246" s="214" t="s">
        <v>167</v>
      </c>
      <c r="BK246" s="216">
        <f>SUM(BK247:BK290)</f>
        <v>0</v>
      </c>
    </row>
    <row r="247" spans="1:65" s="2" customFormat="1" ht="24.15" customHeight="1">
      <c r="A247" s="37"/>
      <c r="B247" s="38"/>
      <c r="C247" s="219" t="s">
        <v>444</v>
      </c>
      <c r="D247" s="219" t="s">
        <v>169</v>
      </c>
      <c r="E247" s="220" t="s">
        <v>445</v>
      </c>
      <c r="F247" s="221" t="s">
        <v>446</v>
      </c>
      <c r="G247" s="222" t="s">
        <v>172</v>
      </c>
      <c r="H247" s="223">
        <v>6</v>
      </c>
      <c r="I247" s="224"/>
      <c r="J247" s="225">
        <f>ROUND(I247*H247,2)</f>
        <v>0</v>
      </c>
      <c r="K247" s="226"/>
      <c r="L247" s="43"/>
      <c r="M247" s="227" t="s">
        <v>1</v>
      </c>
      <c r="N247" s="228" t="s">
        <v>41</v>
      </c>
      <c r="O247" s="90"/>
      <c r="P247" s="229">
        <f>O247*H247</f>
        <v>0</v>
      </c>
      <c r="Q247" s="229">
        <v>0.0007</v>
      </c>
      <c r="R247" s="229">
        <f>Q247*H247</f>
        <v>0.0042</v>
      </c>
      <c r="S247" s="229">
        <v>0</v>
      </c>
      <c r="T247" s="230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1" t="s">
        <v>173</v>
      </c>
      <c r="AT247" s="231" t="s">
        <v>169</v>
      </c>
      <c r="AU247" s="231" t="s">
        <v>86</v>
      </c>
      <c r="AY247" s="16" t="s">
        <v>167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6" t="s">
        <v>84</v>
      </c>
      <c r="BK247" s="232">
        <f>ROUND(I247*H247,2)</f>
        <v>0</v>
      </c>
      <c r="BL247" s="16" t="s">
        <v>173</v>
      </c>
      <c r="BM247" s="231" t="s">
        <v>447</v>
      </c>
    </row>
    <row r="248" spans="1:65" s="2" customFormat="1" ht="24.15" customHeight="1">
      <c r="A248" s="37"/>
      <c r="B248" s="38"/>
      <c r="C248" s="256" t="s">
        <v>448</v>
      </c>
      <c r="D248" s="256" t="s">
        <v>288</v>
      </c>
      <c r="E248" s="257" t="s">
        <v>449</v>
      </c>
      <c r="F248" s="258" t="s">
        <v>450</v>
      </c>
      <c r="G248" s="259" t="s">
        <v>172</v>
      </c>
      <c r="H248" s="260">
        <v>2</v>
      </c>
      <c r="I248" s="261"/>
      <c r="J248" s="262">
        <f>ROUND(I248*H248,2)</f>
        <v>0</v>
      </c>
      <c r="K248" s="263"/>
      <c r="L248" s="264"/>
      <c r="M248" s="265" t="s">
        <v>1</v>
      </c>
      <c r="N248" s="266" t="s">
        <v>41</v>
      </c>
      <c r="O248" s="90"/>
      <c r="P248" s="229">
        <f>O248*H248</f>
        <v>0</v>
      </c>
      <c r="Q248" s="229">
        <v>0.004</v>
      </c>
      <c r="R248" s="229">
        <f>Q248*H248</f>
        <v>0.008</v>
      </c>
      <c r="S248" s="229">
        <v>0</v>
      </c>
      <c r="T248" s="230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1" t="s">
        <v>206</v>
      </c>
      <c r="AT248" s="231" t="s">
        <v>288</v>
      </c>
      <c r="AU248" s="231" t="s">
        <v>86</v>
      </c>
      <c r="AY248" s="16" t="s">
        <v>167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6" t="s">
        <v>84</v>
      </c>
      <c r="BK248" s="232">
        <f>ROUND(I248*H248,2)</f>
        <v>0</v>
      </c>
      <c r="BL248" s="16" t="s">
        <v>173</v>
      </c>
      <c r="BM248" s="231" t="s">
        <v>451</v>
      </c>
    </row>
    <row r="249" spans="1:65" s="2" customFormat="1" ht="24.15" customHeight="1">
      <c r="A249" s="37"/>
      <c r="B249" s="38"/>
      <c r="C249" s="256" t="s">
        <v>452</v>
      </c>
      <c r="D249" s="256" t="s">
        <v>288</v>
      </c>
      <c r="E249" s="257" t="s">
        <v>453</v>
      </c>
      <c r="F249" s="258" t="s">
        <v>454</v>
      </c>
      <c r="G249" s="259" t="s">
        <v>172</v>
      </c>
      <c r="H249" s="260">
        <v>2</v>
      </c>
      <c r="I249" s="261"/>
      <c r="J249" s="262">
        <f>ROUND(I249*H249,2)</f>
        <v>0</v>
      </c>
      <c r="K249" s="263"/>
      <c r="L249" s="264"/>
      <c r="M249" s="265" t="s">
        <v>1</v>
      </c>
      <c r="N249" s="266" t="s">
        <v>41</v>
      </c>
      <c r="O249" s="90"/>
      <c r="P249" s="229">
        <f>O249*H249</f>
        <v>0</v>
      </c>
      <c r="Q249" s="229">
        <v>0.0035</v>
      </c>
      <c r="R249" s="229">
        <f>Q249*H249</f>
        <v>0.007</v>
      </c>
      <c r="S249" s="229">
        <v>0</v>
      </c>
      <c r="T249" s="230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1" t="s">
        <v>206</v>
      </c>
      <c r="AT249" s="231" t="s">
        <v>288</v>
      </c>
      <c r="AU249" s="231" t="s">
        <v>86</v>
      </c>
      <c r="AY249" s="16" t="s">
        <v>167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6" t="s">
        <v>84</v>
      </c>
      <c r="BK249" s="232">
        <f>ROUND(I249*H249,2)</f>
        <v>0</v>
      </c>
      <c r="BL249" s="16" t="s">
        <v>173</v>
      </c>
      <c r="BM249" s="231" t="s">
        <v>455</v>
      </c>
    </row>
    <row r="250" spans="1:65" s="2" customFormat="1" ht="14.4" customHeight="1">
      <c r="A250" s="37"/>
      <c r="B250" s="38"/>
      <c r="C250" s="256" t="s">
        <v>456</v>
      </c>
      <c r="D250" s="256" t="s">
        <v>288</v>
      </c>
      <c r="E250" s="257" t="s">
        <v>457</v>
      </c>
      <c r="F250" s="258" t="s">
        <v>458</v>
      </c>
      <c r="G250" s="259" t="s">
        <v>172</v>
      </c>
      <c r="H250" s="260">
        <v>1</v>
      </c>
      <c r="I250" s="261"/>
      <c r="J250" s="262">
        <f>ROUND(I250*H250,2)</f>
        <v>0</v>
      </c>
      <c r="K250" s="263"/>
      <c r="L250" s="264"/>
      <c r="M250" s="265" t="s">
        <v>1</v>
      </c>
      <c r="N250" s="266" t="s">
        <v>41</v>
      </c>
      <c r="O250" s="90"/>
      <c r="P250" s="229">
        <f>O250*H250</f>
        <v>0</v>
      </c>
      <c r="Q250" s="229">
        <v>0.0036</v>
      </c>
      <c r="R250" s="229">
        <f>Q250*H250</f>
        <v>0.0036</v>
      </c>
      <c r="S250" s="229">
        <v>0</v>
      </c>
      <c r="T250" s="230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1" t="s">
        <v>206</v>
      </c>
      <c r="AT250" s="231" t="s">
        <v>288</v>
      </c>
      <c r="AU250" s="231" t="s">
        <v>86</v>
      </c>
      <c r="AY250" s="16" t="s">
        <v>167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6" t="s">
        <v>84</v>
      </c>
      <c r="BK250" s="232">
        <f>ROUND(I250*H250,2)</f>
        <v>0</v>
      </c>
      <c r="BL250" s="16" t="s">
        <v>173</v>
      </c>
      <c r="BM250" s="231" t="s">
        <v>459</v>
      </c>
    </row>
    <row r="251" spans="1:65" s="2" customFormat="1" ht="24.15" customHeight="1">
      <c r="A251" s="37"/>
      <c r="B251" s="38"/>
      <c r="C251" s="219" t="s">
        <v>460</v>
      </c>
      <c r="D251" s="219" t="s">
        <v>169</v>
      </c>
      <c r="E251" s="220" t="s">
        <v>461</v>
      </c>
      <c r="F251" s="221" t="s">
        <v>462</v>
      </c>
      <c r="G251" s="222" t="s">
        <v>172</v>
      </c>
      <c r="H251" s="223">
        <v>4</v>
      </c>
      <c r="I251" s="224"/>
      <c r="J251" s="225">
        <f>ROUND(I251*H251,2)</f>
        <v>0</v>
      </c>
      <c r="K251" s="226"/>
      <c r="L251" s="43"/>
      <c r="M251" s="227" t="s">
        <v>1</v>
      </c>
      <c r="N251" s="228" t="s">
        <v>41</v>
      </c>
      <c r="O251" s="90"/>
      <c r="P251" s="229">
        <f>O251*H251</f>
        <v>0</v>
      </c>
      <c r="Q251" s="229">
        <v>0.10941</v>
      </c>
      <c r="R251" s="229">
        <f>Q251*H251</f>
        <v>0.43764</v>
      </c>
      <c r="S251" s="229">
        <v>0</v>
      </c>
      <c r="T251" s="230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1" t="s">
        <v>173</v>
      </c>
      <c r="AT251" s="231" t="s">
        <v>169</v>
      </c>
      <c r="AU251" s="231" t="s">
        <v>86</v>
      </c>
      <c r="AY251" s="16" t="s">
        <v>167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6" t="s">
        <v>84</v>
      </c>
      <c r="BK251" s="232">
        <f>ROUND(I251*H251,2)</f>
        <v>0</v>
      </c>
      <c r="BL251" s="16" t="s">
        <v>173</v>
      </c>
      <c r="BM251" s="231" t="s">
        <v>463</v>
      </c>
    </row>
    <row r="252" spans="1:65" s="2" customFormat="1" ht="14.4" customHeight="1">
      <c r="A252" s="37"/>
      <c r="B252" s="38"/>
      <c r="C252" s="256" t="s">
        <v>464</v>
      </c>
      <c r="D252" s="256" t="s">
        <v>288</v>
      </c>
      <c r="E252" s="257" t="s">
        <v>465</v>
      </c>
      <c r="F252" s="258" t="s">
        <v>466</v>
      </c>
      <c r="G252" s="259" t="s">
        <v>172</v>
      </c>
      <c r="H252" s="260">
        <v>4</v>
      </c>
      <c r="I252" s="261"/>
      <c r="J252" s="262">
        <f>ROUND(I252*H252,2)</f>
        <v>0</v>
      </c>
      <c r="K252" s="263"/>
      <c r="L252" s="264"/>
      <c r="M252" s="265" t="s">
        <v>1</v>
      </c>
      <c r="N252" s="266" t="s">
        <v>41</v>
      </c>
      <c r="O252" s="90"/>
      <c r="P252" s="229">
        <f>O252*H252</f>
        <v>0</v>
      </c>
      <c r="Q252" s="229">
        <v>0.0065</v>
      </c>
      <c r="R252" s="229">
        <f>Q252*H252</f>
        <v>0.026</v>
      </c>
      <c r="S252" s="229">
        <v>0</v>
      </c>
      <c r="T252" s="230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1" t="s">
        <v>206</v>
      </c>
      <c r="AT252" s="231" t="s">
        <v>288</v>
      </c>
      <c r="AU252" s="231" t="s">
        <v>86</v>
      </c>
      <c r="AY252" s="16" t="s">
        <v>167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6" t="s">
        <v>84</v>
      </c>
      <c r="BK252" s="232">
        <f>ROUND(I252*H252,2)</f>
        <v>0</v>
      </c>
      <c r="BL252" s="16" t="s">
        <v>173</v>
      </c>
      <c r="BM252" s="231" t="s">
        <v>467</v>
      </c>
    </row>
    <row r="253" spans="1:65" s="2" customFormat="1" ht="24.15" customHeight="1">
      <c r="A253" s="37"/>
      <c r="B253" s="38"/>
      <c r="C253" s="219" t="s">
        <v>468</v>
      </c>
      <c r="D253" s="219" t="s">
        <v>169</v>
      </c>
      <c r="E253" s="220" t="s">
        <v>469</v>
      </c>
      <c r="F253" s="221" t="s">
        <v>470</v>
      </c>
      <c r="G253" s="222" t="s">
        <v>232</v>
      </c>
      <c r="H253" s="223">
        <v>179.5</v>
      </c>
      <c r="I253" s="224"/>
      <c r="J253" s="225">
        <f>ROUND(I253*H253,2)</f>
        <v>0</v>
      </c>
      <c r="K253" s="226"/>
      <c r="L253" s="43"/>
      <c r="M253" s="227" t="s">
        <v>1</v>
      </c>
      <c r="N253" s="228" t="s">
        <v>41</v>
      </c>
      <c r="O253" s="90"/>
      <c r="P253" s="229">
        <f>O253*H253</f>
        <v>0</v>
      </c>
      <c r="Q253" s="229">
        <v>0.00033</v>
      </c>
      <c r="R253" s="229">
        <f>Q253*H253</f>
        <v>0.059235</v>
      </c>
      <c r="S253" s="229">
        <v>0</v>
      </c>
      <c r="T253" s="230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1" t="s">
        <v>173</v>
      </c>
      <c r="AT253" s="231" t="s">
        <v>169</v>
      </c>
      <c r="AU253" s="231" t="s">
        <v>86</v>
      </c>
      <c r="AY253" s="16" t="s">
        <v>167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6" t="s">
        <v>84</v>
      </c>
      <c r="BK253" s="232">
        <f>ROUND(I253*H253,2)</f>
        <v>0</v>
      </c>
      <c r="BL253" s="16" t="s">
        <v>173</v>
      </c>
      <c r="BM253" s="231" t="s">
        <v>471</v>
      </c>
    </row>
    <row r="254" spans="1:51" s="13" customFormat="1" ht="12">
      <c r="A254" s="13"/>
      <c r="B254" s="233"/>
      <c r="C254" s="234"/>
      <c r="D254" s="235" t="s">
        <v>183</v>
      </c>
      <c r="E254" s="236" t="s">
        <v>1</v>
      </c>
      <c r="F254" s="237" t="s">
        <v>472</v>
      </c>
      <c r="G254" s="234"/>
      <c r="H254" s="238">
        <v>103.5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183</v>
      </c>
      <c r="AU254" s="244" t="s">
        <v>86</v>
      </c>
      <c r="AV254" s="13" t="s">
        <v>86</v>
      </c>
      <c r="AW254" s="13" t="s">
        <v>32</v>
      </c>
      <c r="AX254" s="13" t="s">
        <v>76</v>
      </c>
      <c r="AY254" s="244" t="s">
        <v>167</v>
      </c>
    </row>
    <row r="255" spans="1:51" s="13" customFormat="1" ht="12">
      <c r="A255" s="13"/>
      <c r="B255" s="233"/>
      <c r="C255" s="234"/>
      <c r="D255" s="235" t="s">
        <v>183</v>
      </c>
      <c r="E255" s="236" t="s">
        <v>1</v>
      </c>
      <c r="F255" s="237" t="s">
        <v>473</v>
      </c>
      <c r="G255" s="234"/>
      <c r="H255" s="238">
        <v>58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183</v>
      </c>
      <c r="AU255" s="244" t="s">
        <v>86</v>
      </c>
      <c r="AV255" s="13" t="s">
        <v>86</v>
      </c>
      <c r="AW255" s="13" t="s">
        <v>32</v>
      </c>
      <c r="AX255" s="13" t="s">
        <v>76</v>
      </c>
      <c r="AY255" s="244" t="s">
        <v>167</v>
      </c>
    </row>
    <row r="256" spans="1:51" s="13" customFormat="1" ht="12">
      <c r="A256" s="13"/>
      <c r="B256" s="233"/>
      <c r="C256" s="234"/>
      <c r="D256" s="235" t="s">
        <v>183</v>
      </c>
      <c r="E256" s="236" t="s">
        <v>1</v>
      </c>
      <c r="F256" s="237" t="s">
        <v>474</v>
      </c>
      <c r="G256" s="234"/>
      <c r="H256" s="238">
        <v>18</v>
      </c>
      <c r="I256" s="239"/>
      <c r="J256" s="234"/>
      <c r="K256" s="234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183</v>
      </c>
      <c r="AU256" s="244" t="s">
        <v>86</v>
      </c>
      <c r="AV256" s="13" t="s">
        <v>86</v>
      </c>
      <c r="AW256" s="13" t="s">
        <v>32</v>
      </c>
      <c r="AX256" s="13" t="s">
        <v>76</v>
      </c>
      <c r="AY256" s="244" t="s">
        <v>167</v>
      </c>
    </row>
    <row r="257" spans="1:51" s="14" customFormat="1" ht="12">
      <c r="A257" s="14"/>
      <c r="B257" s="245"/>
      <c r="C257" s="246"/>
      <c r="D257" s="235" t="s">
        <v>183</v>
      </c>
      <c r="E257" s="247" t="s">
        <v>1</v>
      </c>
      <c r="F257" s="248" t="s">
        <v>201</v>
      </c>
      <c r="G257" s="246"/>
      <c r="H257" s="249">
        <v>179.5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183</v>
      </c>
      <c r="AU257" s="255" t="s">
        <v>86</v>
      </c>
      <c r="AV257" s="14" t="s">
        <v>173</v>
      </c>
      <c r="AW257" s="14" t="s">
        <v>32</v>
      </c>
      <c r="AX257" s="14" t="s">
        <v>84</v>
      </c>
      <c r="AY257" s="255" t="s">
        <v>167</v>
      </c>
    </row>
    <row r="258" spans="1:65" s="2" customFormat="1" ht="24.15" customHeight="1">
      <c r="A258" s="37"/>
      <c r="B258" s="38"/>
      <c r="C258" s="219" t="s">
        <v>475</v>
      </c>
      <c r="D258" s="219" t="s">
        <v>169</v>
      </c>
      <c r="E258" s="220" t="s">
        <v>476</v>
      </c>
      <c r="F258" s="221" t="s">
        <v>477</v>
      </c>
      <c r="G258" s="222" t="s">
        <v>232</v>
      </c>
      <c r="H258" s="223">
        <v>53.5</v>
      </c>
      <c r="I258" s="224"/>
      <c r="J258" s="225">
        <f>ROUND(I258*H258,2)</f>
        <v>0</v>
      </c>
      <c r="K258" s="226"/>
      <c r="L258" s="43"/>
      <c r="M258" s="227" t="s">
        <v>1</v>
      </c>
      <c r="N258" s="228" t="s">
        <v>41</v>
      </c>
      <c r="O258" s="90"/>
      <c r="P258" s="229">
        <f>O258*H258</f>
        <v>0</v>
      </c>
      <c r="Q258" s="229">
        <v>0.00011</v>
      </c>
      <c r="R258" s="229">
        <f>Q258*H258</f>
        <v>0.0058850000000000005</v>
      </c>
      <c r="S258" s="229">
        <v>0</v>
      </c>
      <c r="T258" s="230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1" t="s">
        <v>173</v>
      </c>
      <c r="AT258" s="231" t="s">
        <v>169</v>
      </c>
      <c r="AU258" s="231" t="s">
        <v>86</v>
      </c>
      <c r="AY258" s="16" t="s">
        <v>167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6" t="s">
        <v>84</v>
      </c>
      <c r="BK258" s="232">
        <f>ROUND(I258*H258,2)</f>
        <v>0</v>
      </c>
      <c r="BL258" s="16" t="s">
        <v>173</v>
      </c>
      <c r="BM258" s="231" t="s">
        <v>478</v>
      </c>
    </row>
    <row r="259" spans="1:51" s="13" customFormat="1" ht="12">
      <c r="A259" s="13"/>
      <c r="B259" s="233"/>
      <c r="C259" s="234"/>
      <c r="D259" s="235" t="s">
        <v>183</v>
      </c>
      <c r="E259" s="236" t="s">
        <v>1</v>
      </c>
      <c r="F259" s="237" t="s">
        <v>479</v>
      </c>
      <c r="G259" s="234"/>
      <c r="H259" s="238">
        <v>16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183</v>
      </c>
      <c r="AU259" s="244" t="s">
        <v>86</v>
      </c>
      <c r="AV259" s="13" t="s">
        <v>86</v>
      </c>
      <c r="AW259" s="13" t="s">
        <v>32</v>
      </c>
      <c r="AX259" s="13" t="s">
        <v>76</v>
      </c>
      <c r="AY259" s="244" t="s">
        <v>167</v>
      </c>
    </row>
    <row r="260" spans="1:51" s="13" customFormat="1" ht="12">
      <c r="A260" s="13"/>
      <c r="B260" s="233"/>
      <c r="C260" s="234"/>
      <c r="D260" s="235" t="s">
        <v>183</v>
      </c>
      <c r="E260" s="236" t="s">
        <v>1</v>
      </c>
      <c r="F260" s="237" t="s">
        <v>480</v>
      </c>
      <c r="G260" s="234"/>
      <c r="H260" s="238">
        <v>22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183</v>
      </c>
      <c r="AU260" s="244" t="s">
        <v>86</v>
      </c>
      <c r="AV260" s="13" t="s">
        <v>86</v>
      </c>
      <c r="AW260" s="13" t="s">
        <v>32</v>
      </c>
      <c r="AX260" s="13" t="s">
        <v>76</v>
      </c>
      <c r="AY260" s="244" t="s">
        <v>167</v>
      </c>
    </row>
    <row r="261" spans="1:51" s="13" customFormat="1" ht="12">
      <c r="A261" s="13"/>
      <c r="B261" s="233"/>
      <c r="C261" s="234"/>
      <c r="D261" s="235" t="s">
        <v>183</v>
      </c>
      <c r="E261" s="236" t="s">
        <v>1</v>
      </c>
      <c r="F261" s="237" t="s">
        <v>481</v>
      </c>
      <c r="G261" s="234"/>
      <c r="H261" s="238">
        <v>15.5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183</v>
      </c>
      <c r="AU261" s="244" t="s">
        <v>86</v>
      </c>
      <c r="AV261" s="13" t="s">
        <v>86</v>
      </c>
      <c r="AW261" s="13" t="s">
        <v>32</v>
      </c>
      <c r="AX261" s="13" t="s">
        <v>76</v>
      </c>
      <c r="AY261" s="244" t="s">
        <v>167</v>
      </c>
    </row>
    <row r="262" spans="1:51" s="14" customFormat="1" ht="12">
      <c r="A262" s="14"/>
      <c r="B262" s="245"/>
      <c r="C262" s="246"/>
      <c r="D262" s="235" t="s">
        <v>183</v>
      </c>
      <c r="E262" s="247" t="s">
        <v>1</v>
      </c>
      <c r="F262" s="248" t="s">
        <v>201</v>
      </c>
      <c r="G262" s="246"/>
      <c r="H262" s="249">
        <v>53.5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5" t="s">
        <v>183</v>
      </c>
      <c r="AU262" s="255" t="s">
        <v>86</v>
      </c>
      <c r="AV262" s="14" t="s">
        <v>173</v>
      </c>
      <c r="AW262" s="14" t="s">
        <v>32</v>
      </c>
      <c r="AX262" s="14" t="s">
        <v>84</v>
      </c>
      <c r="AY262" s="255" t="s">
        <v>167</v>
      </c>
    </row>
    <row r="263" spans="1:65" s="2" customFormat="1" ht="24.15" customHeight="1">
      <c r="A263" s="37"/>
      <c r="B263" s="38"/>
      <c r="C263" s="219" t="s">
        <v>482</v>
      </c>
      <c r="D263" s="219" t="s">
        <v>169</v>
      </c>
      <c r="E263" s="220" t="s">
        <v>483</v>
      </c>
      <c r="F263" s="221" t="s">
        <v>484</v>
      </c>
      <c r="G263" s="222" t="s">
        <v>181</v>
      </c>
      <c r="H263" s="223">
        <v>46.395</v>
      </c>
      <c r="I263" s="224"/>
      <c r="J263" s="225">
        <f>ROUND(I263*H263,2)</f>
        <v>0</v>
      </c>
      <c r="K263" s="226"/>
      <c r="L263" s="43"/>
      <c r="M263" s="227" t="s">
        <v>1</v>
      </c>
      <c r="N263" s="228" t="s">
        <v>41</v>
      </c>
      <c r="O263" s="90"/>
      <c r="P263" s="229">
        <f>O263*H263</f>
        <v>0</v>
      </c>
      <c r="Q263" s="229">
        <v>0.0026</v>
      </c>
      <c r="R263" s="229">
        <f>Q263*H263</f>
        <v>0.120627</v>
      </c>
      <c r="S263" s="229">
        <v>0</v>
      </c>
      <c r="T263" s="230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1" t="s">
        <v>173</v>
      </c>
      <c r="AT263" s="231" t="s">
        <v>169</v>
      </c>
      <c r="AU263" s="231" t="s">
        <v>86</v>
      </c>
      <c r="AY263" s="16" t="s">
        <v>167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6" t="s">
        <v>84</v>
      </c>
      <c r="BK263" s="232">
        <f>ROUND(I263*H263,2)</f>
        <v>0</v>
      </c>
      <c r="BL263" s="16" t="s">
        <v>173</v>
      </c>
      <c r="BM263" s="231" t="s">
        <v>485</v>
      </c>
    </row>
    <row r="264" spans="1:51" s="13" customFormat="1" ht="12">
      <c r="A264" s="13"/>
      <c r="B264" s="233"/>
      <c r="C264" s="234"/>
      <c r="D264" s="235" t="s">
        <v>183</v>
      </c>
      <c r="E264" s="236" t="s">
        <v>1</v>
      </c>
      <c r="F264" s="237" t="s">
        <v>486</v>
      </c>
      <c r="G264" s="234"/>
      <c r="H264" s="238">
        <v>24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183</v>
      </c>
      <c r="AU264" s="244" t="s">
        <v>86</v>
      </c>
      <c r="AV264" s="13" t="s">
        <v>86</v>
      </c>
      <c r="AW264" s="13" t="s">
        <v>32</v>
      </c>
      <c r="AX264" s="13" t="s">
        <v>76</v>
      </c>
      <c r="AY264" s="244" t="s">
        <v>167</v>
      </c>
    </row>
    <row r="265" spans="1:51" s="13" customFormat="1" ht="12">
      <c r="A265" s="13"/>
      <c r="B265" s="233"/>
      <c r="C265" s="234"/>
      <c r="D265" s="235" t="s">
        <v>183</v>
      </c>
      <c r="E265" s="236" t="s">
        <v>1</v>
      </c>
      <c r="F265" s="237" t="s">
        <v>487</v>
      </c>
      <c r="G265" s="234"/>
      <c r="H265" s="238">
        <v>22.395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183</v>
      </c>
      <c r="AU265" s="244" t="s">
        <v>86</v>
      </c>
      <c r="AV265" s="13" t="s">
        <v>86</v>
      </c>
      <c r="AW265" s="13" t="s">
        <v>32</v>
      </c>
      <c r="AX265" s="13" t="s">
        <v>76</v>
      </c>
      <c r="AY265" s="244" t="s">
        <v>167</v>
      </c>
    </row>
    <row r="266" spans="1:51" s="14" customFormat="1" ht="12">
      <c r="A266" s="14"/>
      <c r="B266" s="245"/>
      <c r="C266" s="246"/>
      <c r="D266" s="235" t="s">
        <v>183</v>
      </c>
      <c r="E266" s="247" t="s">
        <v>1</v>
      </c>
      <c r="F266" s="248" t="s">
        <v>201</v>
      </c>
      <c r="G266" s="246"/>
      <c r="H266" s="249">
        <v>46.395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183</v>
      </c>
      <c r="AU266" s="255" t="s">
        <v>86</v>
      </c>
      <c r="AV266" s="14" t="s">
        <v>173</v>
      </c>
      <c r="AW266" s="14" t="s">
        <v>32</v>
      </c>
      <c r="AX266" s="14" t="s">
        <v>84</v>
      </c>
      <c r="AY266" s="255" t="s">
        <v>167</v>
      </c>
    </row>
    <row r="267" spans="1:65" s="2" customFormat="1" ht="24.15" customHeight="1">
      <c r="A267" s="37"/>
      <c r="B267" s="38"/>
      <c r="C267" s="219" t="s">
        <v>488</v>
      </c>
      <c r="D267" s="219" t="s">
        <v>169</v>
      </c>
      <c r="E267" s="220" t="s">
        <v>489</v>
      </c>
      <c r="F267" s="221" t="s">
        <v>490</v>
      </c>
      <c r="G267" s="222" t="s">
        <v>181</v>
      </c>
      <c r="H267" s="223">
        <v>18.3</v>
      </c>
      <c r="I267" s="224"/>
      <c r="J267" s="225">
        <f>ROUND(I267*H267,2)</f>
        <v>0</v>
      </c>
      <c r="K267" s="226"/>
      <c r="L267" s="43"/>
      <c r="M267" s="227" t="s">
        <v>1</v>
      </c>
      <c r="N267" s="228" t="s">
        <v>41</v>
      </c>
      <c r="O267" s="90"/>
      <c r="P267" s="229">
        <f>O267*H267</f>
        <v>0</v>
      </c>
      <c r="Q267" s="229">
        <v>0.0026</v>
      </c>
      <c r="R267" s="229">
        <f>Q267*H267</f>
        <v>0.04758</v>
      </c>
      <c r="S267" s="229">
        <v>0</v>
      </c>
      <c r="T267" s="230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1" t="s">
        <v>173</v>
      </c>
      <c r="AT267" s="231" t="s">
        <v>169</v>
      </c>
      <c r="AU267" s="231" t="s">
        <v>86</v>
      </c>
      <c r="AY267" s="16" t="s">
        <v>167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6" t="s">
        <v>84</v>
      </c>
      <c r="BK267" s="232">
        <f>ROUND(I267*H267,2)</f>
        <v>0</v>
      </c>
      <c r="BL267" s="16" t="s">
        <v>173</v>
      </c>
      <c r="BM267" s="231" t="s">
        <v>491</v>
      </c>
    </row>
    <row r="268" spans="1:51" s="13" customFormat="1" ht="12">
      <c r="A268" s="13"/>
      <c r="B268" s="233"/>
      <c r="C268" s="234"/>
      <c r="D268" s="235" t="s">
        <v>183</v>
      </c>
      <c r="E268" s="236" t="s">
        <v>1</v>
      </c>
      <c r="F268" s="237" t="s">
        <v>492</v>
      </c>
      <c r="G268" s="234"/>
      <c r="H268" s="238">
        <v>18.3</v>
      </c>
      <c r="I268" s="239"/>
      <c r="J268" s="234"/>
      <c r="K268" s="234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183</v>
      </c>
      <c r="AU268" s="244" t="s">
        <v>86</v>
      </c>
      <c r="AV268" s="13" t="s">
        <v>86</v>
      </c>
      <c r="AW268" s="13" t="s">
        <v>32</v>
      </c>
      <c r="AX268" s="13" t="s">
        <v>84</v>
      </c>
      <c r="AY268" s="244" t="s">
        <v>167</v>
      </c>
    </row>
    <row r="269" spans="1:65" s="2" customFormat="1" ht="24.15" customHeight="1">
      <c r="A269" s="37"/>
      <c r="B269" s="38"/>
      <c r="C269" s="219" t="s">
        <v>493</v>
      </c>
      <c r="D269" s="219" t="s">
        <v>169</v>
      </c>
      <c r="E269" s="220" t="s">
        <v>494</v>
      </c>
      <c r="F269" s="221" t="s">
        <v>495</v>
      </c>
      <c r="G269" s="222" t="s">
        <v>232</v>
      </c>
      <c r="H269" s="223">
        <v>12</v>
      </c>
      <c r="I269" s="224"/>
      <c r="J269" s="225">
        <f>ROUND(I269*H269,2)</f>
        <v>0</v>
      </c>
      <c r="K269" s="226"/>
      <c r="L269" s="43"/>
      <c r="M269" s="227" t="s">
        <v>1</v>
      </c>
      <c r="N269" s="228" t="s">
        <v>41</v>
      </c>
      <c r="O269" s="90"/>
      <c r="P269" s="229">
        <f>O269*H269</f>
        <v>0</v>
      </c>
      <c r="Q269" s="229">
        <v>0.00014</v>
      </c>
      <c r="R269" s="229">
        <f>Q269*H269</f>
        <v>0.0016799999999999999</v>
      </c>
      <c r="S269" s="229">
        <v>0</v>
      </c>
      <c r="T269" s="230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1" t="s">
        <v>173</v>
      </c>
      <c r="AT269" s="231" t="s">
        <v>169</v>
      </c>
      <c r="AU269" s="231" t="s">
        <v>86</v>
      </c>
      <c r="AY269" s="16" t="s">
        <v>167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6" t="s">
        <v>84</v>
      </c>
      <c r="BK269" s="232">
        <f>ROUND(I269*H269,2)</f>
        <v>0</v>
      </c>
      <c r="BL269" s="16" t="s">
        <v>173</v>
      </c>
      <c r="BM269" s="231" t="s">
        <v>496</v>
      </c>
    </row>
    <row r="270" spans="1:51" s="13" customFormat="1" ht="12">
      <c r="A270" s="13"/>
      <c r="B270" s="233"/>
      <c r="C270" s="234"/>
      <c r="D270" s="235" t="s">
        <v>183</v>
      </c>
      <c r="E270" s="236" t="s">
        <v>1</v>
      </c>
      <c r="F270" s="237" t="s">
        <v>497</v>
      </c>
      <c r="G270" s="234"/>
      <c r="H270" s="238">
        <v>12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183</v>
      </c>
      <c r="AU270" s="244" t="s">
        <v>86</v>
      </c>
      <c r="AV270" s="13" t="s">
        <v>86</v>
      </c>
      <c r="AW270" s="13" t="s">
        <v>32</v>
      </c>
      <c r="AX270" s="13" t="s">
        <v>84</v>
      </c>
      <c r="AY270" s="244" t="s">
        <v>167</v>
      </c>
    </row>
    <row r="271" spans="1:65" s="2" customFormat="1" ht="14.4" customHeight="1">
      <c r="A271" s="37"/>
      <c r="B271" s="38"/>
      <c r="C271" s="219" t="s">
        <v>498</v>
      </c>
      <c r="D271" s="219" t="s">
        <v>169</v>
      </c>
      <c r="E271" s="220" t="s">
        <v>499</v>
      </c>
      <c r="F271" s="221" t="s">
        <v>500</v>
      </c>
      <c r="G271" s="222" t="s">
        <v>232</v>
      </c>
      <c r="H271" s="223">
        <v>233</v>
      </c>
      <c r="I271" s="224"/>
      <c r="J271" s="225">
        <f>ROUND(I271*H271,2)</f>
        <v>0</v>
      </c>
      <c r="K271" s="226"/>
      <c r="L271" s="43"/>
      <c r="M271" s="227" t="s">
        <v>1</v>
      </c>
      <c r="N271" s="228" t="s">
        <v>41</v>
      </c>
      <c r="O271" s="90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1" t="s">
        <v>173</v>
      </c>
      <c r="AT271" s="231" t="s">
        <v>169</v>
      </c>
      <c r="AU271" s="231" t="s">
        <v>86</v>
      </c>
      <c r="AY271" s="16" t="s">
        <v>167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6" t="s">
        <v>84</v>
      </c>
      <c r="BK271" s="232">
        <f>ROUND(I271*H271,2)</f>
        <v>0</v>
      </c>
      <c r="BL271" s="16" t="s">
        <v>173</v>
      </c>
      <c r="BM271" s="231" t="s">
        <v>501</v>
      </c>
    </row>
    <row r="272" spans="1:51" s="13" customFormat="1" ht="12">
      <c r="A272" s="13"/>
      <c r="B272" s="233"/>
      <c r="C272" s="234"/>
      <c r="D272" s="235" t="s">
        <v>183</v>
      </c>
      <c r="E272" s="236" t="s">
        <v>1</v>
      </c>
      <c r="F272" s="237" t="s">
        <v>502</v>
      </c>
      <c r="G272" s="234"/>
      <c r="H272" s="238">
        <v>233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183</v>
      </c>
      <c r="AU272" s="244" t="s">
        <v>86</v>
      </c>
      <c r="AV272" s="13" t="s">
        <v>86</v>
      </c>
      <c r="AW272" s="13" t="s">
        <v>32</v>
      </c>
      <c r="AX272" s="13" t="s">
        <v>84</v>
      </c>
      <c r="AY272" s="244" t="s">
        <v>167</v>
      </c>
    </row>
    <row r="273" spans="1:65" s="2" customFormat="1" ht="14.4" customHeight="1">
      <c r="A273" s="37"/>
      <c r="B273" s="38"/>
      <c r="C273" s="219" t="s">
        <v>503</v>
      </c>
      <c r="D273" s="219" t="s">
        <v>169</v>
      </c>
      <c r="E273" s="220" t="s">
        <v>504</v>
      </c>
      <c r="F273" s="221" t="s">
        <v>505</v>
      </c>
      <c r="G273" s="222" t="s">
        <v>181</v>
      </c>
      <c r="H273" s="223">
        <v>64.695</v>
      </c>
      <c r="I273" s="224"/>
      <c r="J273" s="225">
        <f>ROUND(I273*H273,2)</f>
        <v>0</v>
      </c>
      <c r="K273" s="226"/>
      <c r="L273" s="43"/>
      <c r="M273" s="227" t="s">
        <v>1</v>
      </c>
      <c r="N273" s="228" t="s">
        <v>41</v>
      </c>
      <c r="O273" s="90"/>
      <c r="P273" s="229">
        <f>O273*H273</f>
        <v>0</v>
      </c>
      <c r="Q273" s="229">
        <v>1E-05</v>
      </c>
      <c r="R273" s="229">
        <f>Q273*H273</f>
        <v>0.00064695</v>
      </c>
      <c r="S273" s="229">
        <v>0</v>
      </c>
      <c r="T273" s="230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1" t="s">
        <v>173</v>
      </c>
      <c r="AT273" s="231" t="s">
        <v>169</v>
      </c>
      <c r="AU273" s="231" t="s">
        <v>86</v>
      </c>
      <c r="AY273" s="16" t="s">
        <v>167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6" t="s">
        <v>84</v>
      </c>
      <c r="BK273" s="232">
        <f>ROUND(I273*H273,2)</f>
        <v>0</v>
      </c>
      <c r="BL273" s="16" t="s">
        <v>173</v>
      </c>
      <c r="BM273" s="231" t="s">
        <v>506</v>
      </c>
    </row>
    <row r="274" spans="1:51" s="13" customFormat="1" ht="12">
      <c r="A274" s="13"/>
      <c r="B274" s="233"/>
      <c r="C274" s="234"/>
      <c r="D274" s="235" t="s">
        <v>183</v>
      </c>
      <c r="E274" s="236" t="s">
        <v>1</v>
      </c>
      <c r="F274" s="237" t="s">
        <v>507</v>
      </c>
      <c r="G274" s="234"/>
      <c r="H274" s="238">
        <v>64.695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183</v>
      </c>
      <c r="AU274" s="244" t="s">
        <v>86</v>
      </c>
      <c r="AV274" s="13" t="s">
        <v>86</v>
      </c>
      <c r="AW274" s="13" t="s">
        <v>32</v>
      </c>
      <c r="AX274" s="13" t="s">
        <v>84</v>
      </c>
      <c r="AY274" s="244" t="s">
        <v>167</v>
      </c>
    </row>
    <row r="275" spans="1:65" s="2" customFormat="1" ht="24.15" customHeight="1">
      <c r="A275" s="37"/>
      <c r="B275" s="38"/>
      <c r="C275" s="219" t="s">
        <v>508</v>
      </c>
      <c r="D275" s="219" t="s">
        <v>169</v>
      </c>
      <c r="E275" s="220" t="s">
        <v>509</v>
      </c>
      <c r="F275" s="221" t="s">
        <v>510</v>
      </c>
      <c r="G275" s="222" t="s">
        <v>232</v>
      </c>
      <c r="H275" s="223">
        <v>120.2</v>
      </c>
      <c r="I275" s="224"/>
      <c r="J275" s="225">
        <f>ROUND(I275*H275,2)</f>
        <v>0</v>
      </c>
      <c r="K275" s="226"/>
      <c r="L275" s="43"/>
      <c r="M275" s="227" t="s">
        <v>1</v>
      </c>
      <c r="N275" s="228" t="s">
        <v>41</v>
      </c>
      <c r="O275" s="90"/>
      <c r="P275" s="229">
        <f>O275*H275</f>
        <v>0</v>
      </c>
      <c r="Q275" s="229">
        <v>0.1554</v>
      </c>
      <c r="R275" s="229">
        <f>Q275*H275</f>
        <v>18.679080000000003</v>
      </c>
      <c r="S275" s="229">
        <v>0</v>
      </c>
      <c r="T275" s="230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1" t="s">
        <v>173</v>
      </c>
      <c r="AT275" s="231" t="s">
        <v>169</v>
      </c>
      <c r="AU275" s="231" t="s">
        <v>86</v>
      </c>
      <c r="AY275" s="16" t="s">
        <v>167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6" t="s">
        <v>84</v>
      </c>
      <c r="BK275" s="232">
        <f>ROUND(I275*H275,2)</f>
        <v>0</v>
      </c>
      <c r="BL275" s="16" t="s">
        <v>173</v>
      </c>
      <c r="BM275" s="231" t="s">
        <v>511</v>
      </c>
    </row>
    <row r="276" spans="1:51" s="13" customFormat="1" ht="12">
      <c r="A276" s="13"/>
      <c r="B276" s="233"/>
      <c r="C276" s="234"/>
      <c r="D276" s="235" t="s">
        <v>183</v>
      </c>
      <c r="E276" s="236" t="s">
        <v>1</v>
      </c>
      <c r="F276" s="237" t="s">
        <v>512</v>
      </c>
      <c r="G276" s="234"/>
      <c r="H276" s="238">
        <v>120.2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183</v>
      </c>
      <c r="AU276" s="244" t="s">
        <v>86</v>
      </c>
      <c r="AV276" s="13" t="s">
        <v>86</v>
      </c>
      <c r="AW276" s="13" t="s">
        <v>32</v>
      </c>
      <c r="AX276" s="13" t="s">
        <v>84</v>
      </c>
      <c r="AY276" s="244" t="s">
        <v>167</v>
      </c>
    </row>
    <row r="277" spans="1:65" s="2" customFormat="1" ht="14.4" customHeight="1">
      <c r="A277" s="37"/>
      <c r="B277" s="38"/>
      <c r="C277" s="256" t="s">
        <v>123</v>
      </c>
      <c r="D277" s="256" t="s">
        <v>288</v>
      </c>
      <c r="E277" s="257" t="s">
        <v>513</v>
      </c>
      <c r="F277" s="258" t="s">
        <v>514</v>
      </c>
      <c r="G277" s="259" t="s">
        <v>232</v>
      </c>
      <c r="H277" s="260">
        <v>35.9</v>
      </c>
      <c r="I277" s="261"/>
      <c r="J277" s="262">
        <f>ROUND(I277*H277,2)</f>
        <v>0</v>
      </c>
      <c r="K277" s="263"/>
      <c r="L277" s="264"/>
      <c r="M277" s="265" t="s">
        <v>1</v>
      </c>
      <c r="N277" s="266" t="s">
        <v>41</v>
      </c>
      <c r="O277" s="90"/>
      <c r="P277" s="229">
        <f>O277*H277</f>
        <v>0</v>
      </c>
      <c r="Q277" s="229">
        <v>0.102</v>
      </c>
      <c r="R277" s="229">
        <f>Q277*H277</f>
        <v>3.6617999999999995</v>
      </c>
      <c r="S277" s="229">
        <v>0</v>
      </c>
      <c r="T277" s="230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1" t="s">
        <v>206</v>
      </c>
      <c r="AT277" s="231" t="s">
        <v>288</v>
      </c>
      <c r="AU277" s="231" t="s">
        <v>86</v>
      </c>
      <c r="AY277" s="16" t="s">
        <v>167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6" t="s">
        <v>84</v>
      </c>
      <c r="BK277" s="232">
        <f>ROUND(I277*H277,2)</f>
        <v>0</v>
      </c>
      <c r="BL277" s="16" t="s">
        <v>173</v>
      </c>
      <c r="BM277" s="231" t="s">
        <v>515</v>
      </c>
    </row>
    <row r="278" spans="1:65" s="2" customFormat="1" ht="14.4" customHeight="1">
      <c r="A278" s="37"/>
      <c r="B278" s="38"/>
      <c r="C278" s="256" t="s">
        <v>516</v>
      </c>
      <c r="D278" s="256" t="s">
        <v>288</v>
      </c>
      <c r="E278" s="257" t="s">
        <v>517</v>
      </c>
      <c r="F278" s="258" t="s">
        <v>518</v>
      </c>
      <c r="G278" s="259" t="s">
        <v>232</v>
      </c>
      <c r="H278" s="260">
        <v>51.3</v>
      </c>
      <c r="I278" s="261"/>
      <c r="J278" s="262">
        <f>ROUND(I278*H278,2)</f>
        <v>0</v>
      </c>
      <c r="K278" s="263"/>
      <c r="L278" s="264"/>
      <c r="M278" s="265" t="s">
        <v>1</v>
      </c>
      <c r="N278" s="266" t="s">
        <v>41</v>
      </c>
      <c r="O278" s="90"/>
      <c r="P278" s="229">
        <f>O278*H278</f>
        <v>0</v>
      </c>
      <c r="Q278" s="229">
        <v>0.08</v>
      </c>
      <c r="R278" s="229">
        <f>Q278*H278</f>
        <v>4.104</v>
      </c>
      <c r="S278" s="229">
        <v>0</v>
      </c>
      <c r="T278" s="230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1" t="s">
        <v>206</v>
      </c>
      <c r="AT278" s="231" t="s">
        <v>288</v>
      </c>
      <c r="AU278" s="231" t="s">
        <v>86</v>
      </c>
      <c r="AY278" s="16" t="s">
        <v>167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6" t="s">
        <v>84</v>
      </c>
      <c r="BK278" s="232">
        <f>ROUND(I278*H278,2)</f>
        <v>0</v>
      </c>
      <c r="BL278" s="16" t="s">
        <v>173</v>
      </c>
      <c r="BM278" s="231" t="s">
        <v>519</v>
      </c>
    </row>
    <row r="279" spans="1:65" s="2" customFormat="1" ht="14.4" customHeight="1">
      <c r="A279" s="37"/>
      <c r="B279" s="38"/>
      <c r="C279" s="256" t="s">
        <v>520</v>
      </c>
      <c r="D279" s="256" t="s">
        <v>288</v>
      </c>
      <c r="E279" s="257" t="s">
        <v>521</v>
      </c>
      <c r="F279" s="258" t="s">
        <v>522</v>
      </c>
      <c r="G279" s="259" t="s">
        <v>232</v>
      </c>
      <c r="H279" s="260">
        <v>33</v>
      </c>
      <c r="I279" s="261"/>
      <c r="J279" s="262">
        <f>ROUND(I279*H279,2)</f>
        <v>0</v>
      </c>
      <c r="K279" s="263"/>
      <c r="L279" s="264"/>
      <c r="M279" s="265" t="s">
        <v>1</v>
      </c>
      <c r="N279" s="266" t="s">
        <v>41</v>
      </c>
      <c r="O279" s="90"/>
      <c r="P279" s="229">
        <f>O279*H279</f>
        <v>0</v>
      </c>
      <c r="Q279" s="229">
        <v>0.05612</v>
      </c>
      <c r="R279" s="229">
        <f>Q279*H279</f>
        <v>1.85196</v>
      </c>
      <c r="S279" s="229">
        <v>0</v>
      </c>
      <c r="T279" s="230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31" t="s">
        <v>206</v>
      </c>
      <c r="AT279" s="231" t="s">
        <v>288</v>
      </c>
      <c r="AU279" s="231" t="s">
        <v>86</v>
      </c>
      <c r="AY279" s="16" t="s">
        <v>167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6" t="s">
        <v>84</v>
      </c>
      <c r="BK279" s="232">
        <f>ROUND(I279*H279,2)</f>
        <v>0</v>
      </c>
      <c r="BL279" s="16" t="s">
        <v>173</v>
      </c>
      <c r="BM279" s="231" t="s">
        <v>523</v>
      </c>
    </row>
    <row r="280" spans="1:65" s="2" customFormat="1" ht="24.15" customHeight="1">
      <c r="A280" s="37"/>
      <c r="B280" s="38"/>
      <c r="C280" s="219" t="s">
        <v>524</v>
      </c>
      <c r="D280" s="219" t="s">
        <v>169</v>
      </c>
      <c r="E280" s="220" t="s">
        <v>525</v>
      </c>
      <c r="F280" s="221" t="s">
        <v>526</v>
      </c>
      <c r="G280" s="222" t="s">
        <v>232</v>
      </c>
      <c r="H280" s="223">
        <v>36</v>
      </c>
      <c r="I280" s="224"/>
      <c r="J280" s="225">
        <f>ROUND(I280*H280,2)</f>
        <v>0</v>
      </c>
      <c r="K280" s="226"/>
      <c r="L280" s="43"/>
      <c r="M280" s="227" t="s">
        <v>1</v>
      </c>
      <c r="N280" s="228" t="s">
        <v>41</v>
      </c>
      <c r="O280" s="90"/>
      <c r="P280" s="229">
        <f>O280*H280</f>
        <v>0</v>
      </c>
      <c r="Q280" s="229">
        <v>0.1295</v>
      </c>
      <c r="R280" s="229">
        <f>Q280*H280</f>
        <v>4.662</v>
      </c>
      <c r="S280" s="229">
        <v>0</v>
      </c>
      <c r="T280" s="230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1" t="s">
        <v>173</v>
      </c>
      <c r="AT280" s="231" t="s">
        <v>169</v>
      </c>
      <c r="AU280" s="231" t="s">
        <v>86</v>
      </c>
      <c r="AY280" s="16" t="s">
        <v>167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6" t="s">
        <v>84</v>
      </c>
      <c r="BK280" s="232">
        <f>ROUND(I280*H280,2)</f>
        <v>0</v>
      </c>
      <c r="BL280" s="16" t="s">
        <v>173</v>
      </c>
      <c r="BM280" s="231" t="s">
        <v>527</v>
      </c>
    </row>
    <row r="281" spans="1:65" s="2" customFormat="1" ht="14.4" customHeight="1">
      <c r="A281" s="37"/>
      <c r="B281" s="38"/>
      <c r="C281" s="256" t="s">
        <v>528</v>
      </c>
      <c r="D281" s="256" t="s">
        <v>288</v>
      </c>
      <c r="E281" s="257" t="s">
        <v>529</v>
      </c>
      <c r="F281" s="258" t="s">
        <v>530</v>
      </c>
      <c r="G281" s="259" t="s">
        <v>232</v>
      </c>
      <c r="H281" s="260">
        <v>36</v>
      </c>
      <c r="I281" s="261"/>
      <c r="J281" s="262">
        <f>ROUND(I281*H281,2)</f>
        <v>0</v>
      </c>
      <c r="K281" s="263"/>
      <c r="L281" s="264"/>
      <c r="M281" s="265" t="s">
        <v>1</v>
      </c>
      <c r="N281" s="266" t="s">
        <v>41</v>
      </c>
      <c r="O281" s="90"/>
      <c r="P281" s="229">
        <f>O281*H281</f>
        <v>0</v>
      </c>
      <c r="Q281" s="229">
        <v>0.028</v>
      </c>
      <c r="R281" s="229">
        <f>Q281*H281</f>
        <v>1.008</v>
      </c>
      <c r="S281" s="229">
        <v>0</v>
      </c>
      <c r="T281" s="230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1" t="s">
        <v>206</v>
      </c>
      <c r="AT281" s="231" t="s">
        <v>288</v>
      </c>
      <c r="AU281" s="231" t="s">
        <v>86</v>
      </c>
      <c r="AY281" s="16" t="s">
        <v>167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6" t="s">
        <v>84</v>
      </c>
      <c r="BK281" s="232">
        <f>ROUND(I281*H281,2)</f>
        <v>0</v>
      </c>
      <c r="BL281" s="16" t="s">
        <v>173</v>
      </c>
      <c r="BM281" s="231" t="s">
        <v>531</v>
      </c>
    </row>
    <row r="282" spans="1:65" s="2" customFormat="1" ht="24.15" customHeight="1">
      <c r="A282" s="37"/>
      <c r="B282" s="38"/>
      <c r="C282" s="219" t="s">
        <v>532</v>
      </c>
      <c r="D282" s="219" t="s">
        <v>169</v>
      </c>
      <c r="E282" s="220" t="s">
        <v>533</v>
      </c>
      <c r="F282" s="221" t="s">
        <v>534</v>
      </c>
      <c r="G282" s="222" t="s">
        <v>232</v>
      </c>
      <c r="H282" s="223">
        <v>32.5</v>
      </c>
      <c r="I282" s="224"/>
      <c r="J282" s="225">
        <f>ROUND(I282*H282,2)</f>
        <v>0</v>
      </c>
      <c r="K282" s="226"/>
      <c r="L282" s="43"/>
      <c r="M282" s="227" t="s">
        <v>1</v>
      </c>
      <c r="N282" s="228" t="s">
        <v>41</v>
      </c>
      <c r="O282" s="90"/>
      <c r="P282" s="229">
        <f>O282*H282</f>
        <v>0</v>
      </c>
      <c r="Q282" s="229">
        <v>0.00022</v>
      </c>
      <c r="R282" s="229">
        <f>Q282*H282</f>
        <v>0.00715</v>
      </c>
      <c r="S282" s="229">
        <v>0</v>
      </c>
      <c r="T282" s="230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1" t="s">
        <v>173</v>
      </c>
      <c r="AT282" s="231" t="s">
        <v>169</v>
      </c>
      <c r="AU282" s="231" t="s">
        <v>86</v>
      </c>
      <c r="AY282" s="16" t="s">
        <v>167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6" t="s">
        <v>84</v>
      </c>
      <c r="BK282" s="232">
        <f>ROUND(I282*H282,2)</f>
        <v>0</v>
      </c>
      <c r="BL282" s="16" t="s">
        <v>173</v>
      </c>
      <c r="BM282" s="231" t="s">
        <v>535</v>
      </c>
    </row>
    <row r="283" spans="1:51" s="13" customFormat="1" ht="12">
      <c r="A283" s="13"/>
      <c r="B283" s="233"/>
      <c r="C283" s="234"/>
      <c r="D283" s="235" t="s">
        <v>183</v>
      </c>
      <c r="E283" s="236" t="s">
        <v>1</v>
      </c>
      <c r="F283" s="237" t="s">
        <v>536</v>
      </c>
      <c r="G283" s="234"/>
      <c r="H283" s="238">
        <v>32.5</v>
      </c>
      <c r="I283" s="239"/>
      <c r="J283" s="234"/>
      <c r="K283" s="234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183</v>
      </c>
      <c r="AU283" s="244" t="s">
        <v>86</v>
      </c>
      <c r="AV283" s="13" t="s">
        <v>86</v>
      </c>
      <c r="AW283" s="13" t="s">
        <v>32</v>
      </c>
      <c r="AX283" s="13" t="s">
        <v>84</v>
      </c>
      <c r="AY283" s="244" t="s">
        <v>167</v>
      </c>
    </row>
    <row r="284" spans="1:65" s="2" customFormat="1" ht="24.15" customHeight="1">
      <c r="A284" s="37"/>
      <c r="B284" s="38"/>
      <c r="C284" s="219" t="s">
        <v>389</v>
      </c>
      <c r="D284" s="219" t="s">
        <v>169</v>
      </c>
      <c r="E284" s="220" t="s">
        <v>537</v>
      </c>
      <c r="F284" s="221" t="s">
        <v>538</v>
      </c>
      <c r="G284" s="222" t="s">
        <v>181</v>
      </c>
      <c r="H284" s="223">
        <v>74</v>
      </c>
      <c r="I284" s="224"/>
      <c r="J284" s="225">
        <f>ROUND(I284*H284,2)</f>
        <v>0</v>
      </c>
      <c r="K284" s="226"/>
      <c r="L284" s="43"/>
      <c r="M284" s="227" t="s">
        <v>1</v>
      </c>
      <c r="N284" s="228" t="s">
        <v>41</v>
      </c>
      <c r="O284" s="90"/>
      <c r="P284" s="229">
        <f>O284*H284</f>
        <v>0</v>
      </c>
      <c r="Q284" s="229">
        <v>0.00023</v>
      </c>
      <c r="R284" s="229">
        <f>Q284*H284</f>
        <v>0.01702</v>
      </c>
      <c r="S284" s="229">
        <v>0</v>
      </c>
      <c r="T284" s="230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1" t="s">
        <v>173</v>
      </c>
      <c r="AT284" s="231" t="s">
        <v>169</v>
      </c>
      <c r="AU284" s="231" t="s">
        <v>86</v>
      </c>
      <c r="AY284" s="16" t="s">
        <v>167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6" t="s">
        <v>84</v>
      </c>
      <c r="BK284" s="232">
        <f>ROUND(I284*H284,2)</f>
        <v>0</v>
      </c>
      <c r="BL284" s="16" t="s">
        <v>173</v>
      </c>
      <c r="BM284" s="231" t="s">
        <v>539</v>
      </c>
    </row>
    <row r="285" spans="1:51" s="13" customFormat="1" ht="12">
      <c r="A285" s="13"/>
      <c r="B285" s="233"/>
      <c r="C285" s="234"/>
      <c r="D285" s="235" t="s">
        <v>183</v>
      </c>
      <c r="E285" s="236" t="s">
        <v>122</v>
      </c>
      <c r="F285" s="237" t="s">
        <v>123</v>
      </c>
      <c r="G285" s="234"/>
      <c r="H285" s="238">
        <v>74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183</v>
      </c>
      <c r="AU285" s="244" t="s">
        <v>86</v>
      </c>
      <c r="AV285" s="13" t="s">
        <v>86</v>
      </c>
      <c r="AW285" s="13" t="s">
        <v>32</v>
      </c>
      <c r="AX285" s="13" t="s">
        <v>84</v>
      </c>
      <c r="AY285" s="244" t="s">
        <v>167</v>
      </c>
    </row>
    <row r="286" spans="1:65" s="2" customFormat="1" ht="14.4" customHeight="1">
      <c r="A286" s="37"/>
      <c r="B286" s="38"/>
      <c r="C286" s="219" t="s">
        <v>540</v>
      </c>
      <c r="D286" s="219" t="s">
        <v>169</v>
      </c>
      <c r="E286" s="220" t="s">
        <v>541</v>
      </c>
      <c r="F286" s="221" t="s">
        <v>542</v>
      </c>
      <c r="G286" s="222" t="s">
        <v>232</v>
      </c>
      <c r="H286" s="223">
        <v>33.2</v>
      </c>
      <c r="I286" s="224"/>
      <c r="J286" s="225">
        <f>ROUND(I286*H286,2)</f>
        <v>0</v>
      </c>
      <c r="K286" s="226"/>
      <c r="L286" s="43"/>
      <c r="M286" s="227" t="s">
        <v>1</v>
      </c>
      <c r="N286" s="228" t="s">
        <v>41</v>
      </c>
      <c r="O286" s="90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1" t="s">
        <v>173</v>
      </c>
      <c r="AT286" s="231" t="s">
        <v>169</v>
      </c>
      <c r="AU286" s="231" t="s">
        <v>86</v>
      </c>
      <c r="AY286" s="16" t="s">
        <v>167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6" t="s">
        <v>84</v>
      </c>
      <c r="BK286" s="232">
        <f>ROUND(I286*H286,2)</f>
        <v>0</v>
      </c>
      <c r="BL286" s="16" t="s">
        <v>173</v>
      </c>
      <c r="BM286" s="231" t="s">
        <v>543</v>
      </c>
    </row>
    <row r="287" spans="1:51" s="13" customFormat="1" ht="12">
      <c r="A287" s="13"/>
      <c r="B287" s="233"/>
      <c r="C287" s="234"/>
      <c r="D287" s="235" t="s">
        <v>183</v>
      </c>
      <c r="E287" s="236" t="s">
        <v>1</v>
      </c>
      <c r="F287" s="237" t="s">
        <v>544</v>
      </c>
      <c r="G287" s="234"/>
      <c r="H287" s="238">
        <v>33.2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183</v>
      </c>
      <c r="AU287" s="244" t="s">
        <v>86</v>
      </c>
      <c r="AV287" s="13" t="s">
        <v>86</v>
      </c>
      <c r="AW287" s="13" t="s">
        <v>32</v>
      </c>
      <c r="AX287" s="13" t="s">
        <v>84</v>
      </c>
      <c r="AY287" s="244" t="s">
        <v>167</v>
      </c>
    </row>
    <row r="288" spans="1:65" s="2" customFormat="1" ht="24.15" customHeight="1">
      <c r="A288" s="37"/>
      <c r="B288" s="38"/>
      <c r="C288" s="219" t="s">
        <v>545</v>
      </c>
      <c r="D288" s="219" t="s">
        <v>169</v>
      </c>
      <c r="E288" s="220" t="s">
        <v>546</v>
      </c>
      <c r="F288" s="221" t="s">
        <v>547</v>
      </c>
      <c r="G288" s="222" t="s">
        <v>172</v>
      </c>
      <c r="H288" s="223">
        <v>6</v>
      </c>
      <c r="I288" s="224"/>
      <c r="J288" s="225">
        <f>ROUND(I288*H288,2)</f>
        <v>0</v>
      </c>
      <c r="K288" s="226"/>
      <c r="L288" s="43"/>
      <c r="M288" s="227" t="s">
        <v>1</v>
      </c>
      <c r="N288" s="228" t="s">
        <v>41</v>
      </c>
      <c r="O288" s="90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1" t="s">
        <v>173</v>
      </c>
      <c r="AT288" s="231" t="s">
        <v>169</v>
      </c>
      <c r="AU288" s="231" t="s">
        <v>86</v>
      </c>
      <c r="AY288" s="16" t="s">
        <v>167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6" t="s">
        <v>84</v>
      </c>
      <c r="BK288" s="232">
        <f>ROUND(I288*H288,2)</f>
        <v>0</v>
      </c>
      <c r="BL288" s="16" t="s">
        <v>173</v>
      </c>
      <c r="BM288" s="231" t="s">
        <v>548</v>
      </c>
    </row>
    <row r="289" spans="1:65" s="2" customFormat="1" ht="24.15" customHeight="1">
      <c r="A289" s="37"/>
      <c r="B289" s="38"/>
      <c r="C289" s="219" t="s">
        <v>549</v>
      </c>
      <c r="D289" s="219" t="s">
        <v>169</v>
      </c>
      <c r="E289" s="220" t="s">
        <v>550</v>
      </c>
      <c r="F289" s="221" t="s">
        <v>551</v>
      </c>
      <c r="G289" s="222" t="s">
        <v>181</v>
      </c>
      <c r="H289" s="223">
        <v>72</v>
      </c>
      <c r="I289" s="224"/>
      <c r="J289" s="225">
        <f>ROUND(I289*H289,2)</f>
        <v>0</v>
      </c>
      <c r="K289" s="226"/>
      <c r="L289" s="43"/>
      <c r="M289" s="227" t="s">
        <v>1</v>
      </c>
      <c r="N289" s="228" t="s">
        <v>41</v>
      </c>
      <c r="O289" s="90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1" t="s">
        <v>173</v>
      </c>
      <c r="AT289" s="231" t="s">
        <v>169</v>
      </c>
      <c r="AU289" s="231" t="s">
        <v>86</v>
      </c>
      <c r="AY289" s="16" t="s">
        <v>167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6" t="s">
        <v>84</v>
      </c>
      <c r="BK289" s="232">
        <f>ROUND(I289*H289,2)</f>
        <v>0</v>
      </c>
      <c r="BL289" s="16" t="s">
        <v>173</v>
      </c>
      <c r="BM289" s="231" t="s">
        <v>552</v>
      </c>
    </row>
    <row r="290" spans="1:51" s="13" customFormat="1" ht="12">
      <c r="A290" s="13"/>
      <c r="B290" s="233"/>
      <c r="C290" s="234"/>
      <c r="D290" s="235" t="s">
        <v>183</v>
      </c>
      <c r="E290" s="236" t="s">
        <v>1</v>
      </c>
      <c r="F290" s="237" t="s">
        <v>553</v>
      </c>
      <c r="G290" s="234"/>
      <c r="H290" s="238">
        <v>72</v>
      </c>
      <c r="I290" s="239"/>
      <c r="J290" s="234"/>
      <c r="K290" s="234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183</v>
      </c>
      <c r="AU290" s="244" t="s">
        <v>86</v>
      </c>
      <c r="AV290" s="13" t="s">
        <v>86</v>
      </c>
      <c r="AW290" s="13" t="s">
        <v>32</v>
      </c>
      <c r="AX290" s="13" t="s">
        <v>84</v>
      </c>
      <c r="AY290" s="244" t="s">
        <v>167</v>
      </c>
    </row>
    <row r="291" spans="1:63" s="12" customFormat="1" ht="22.8" customHeight="1">
      <c r="A291" s="12"/>
      <c r="B291" s="203"/>
      <c r="C291" s="204"/>
      <c r="D291" s="205" t="s">
        <v>75</v>
      </c>
      <c r="E291" s="217" t="s">
        <v>554</v>
      </c>
      <c r="F291" s="217" t="s">
        <v>555</v>
      </c>
      <c r="G291" s="204"/>
      <c r="H291" s="204"/>
      <c r="I291" s="207"/>
      <c r="J291" s="218">
        <f>BK291</f>
        <v>0</v>
      </c>
      <c r="K291" s="204"/>
      <c r="L291" s="209"/>
      <c r="M291" s="210"/>
      <c r="N291" s="211"/>
      <c r="O291" s="211"/>
      <c r="P291" s="212">
        <f>SUM(P292:P307)</f>
        <v>0</v>
      </c>
      <c r="Q291" s="211"/>
      <c r="R291" s="212">
        <f>SUM(R292:R307)</f>
        <v>0</v>
      </c>
      <c r="S291" s="211"/>
      <c r="T291" s="213">
        <f>SUM(T292:T307)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4" t="s">
        <v>84</v>
      </c>
      <c r="AT291" s="215" t="s">
        <v>75</v>
      </c>
      <c r="AU291" s="215" t="s">
        <v>84</v>
      </c>
      <c r="AY291" s="214" t="s">
        <v>167</v>
      </c>
      <c r="BK291" s="216">
        <f>SUM(BK292:BK307)</f>
        <v>0</v>
      </c>
    </row>
    <row r="292" spans="1:65" s="2" customFormat="1" ht="14.4" customHeight="1">
      <c r="A292" s="37"/>
      <c r="B292" s="38"/>
      <c r="C292" s="219" t="s">
        <v>556</v>
      </c>
      <c r="D292" s="219" t="s">
        <v>169</v>
      </c>
      <c r="E292" s="220" t="s">
        <v>557</v>
      </c>
      <c r="F292" s="221" t="s">
        <v>558</v>
      </c>
      <c r="G292" s="222" t="s">
        <v>272</v>
      </c>
      <c r="H292" s="223">
        <v>131.846</v>
      </c>
      <c r="I292" s="224"/>
      <c r="J292" s="225">
        <f>ROUND(I292*H292,2)</f>
        <v>0</v>
      </c>
      <c r="K292" s="226"/>
      <c r="L292" s="43"/>
      <c r="M292" s="227" t="s">
        <v>1</v>
      </c>
      <c r="N292" s="228" t="s">
        <v>41</v>
      </c>
      <c r="O292" s="90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1" t="s">
        <v>173</v>
      </c>
      <c r="AT292" s="231" t="s">
        <v>169</v>
      </c>
      <c r="AU292" s="231" t="s">
        <v>86</v>
      </c>
      <c r="AY292" s="16" t="s">
        <v>167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6" t="s">
        <v>84</v>
      </c>
      <c r="BK292" s="232">
        <f>ROUND(I292*H292,2)</f>
        <v>0</v>
      </c>
      <c r="BL292" s="16" t="s">
        <v>173</v>
      </c>
      <c r="BM292" s="231" t="s">
        <v>559</v>
      </c>
    </row>
    <row r="293" spans="1:51" s="13" customFormat="1" ht="12">
      <c r="A293" s="13"/>
      <c r="B293" s="233"/>
      <c r="C293" s="234"/>
      <c r="D293" s="235" t="s">
        <v>183</v>
      </c>
      <c r="E293" s="236" t="s">
        <v>1</v>
      </c>
      <c r="F293" s="237" t="s">
        <v>560</v>
      </c>
      <c r="G293" s="234"/>
      <c r="H293" s="238">
        <v>131.846</v>
      </c>
      <c r="I293" s="239"/>
      <c r="J293" s="234"/>
      <c r="K293" s="234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183</v>
      </c>
      <c r="AU293" s="244" t="s">
        <v>86</v>
      </c>
      <c r="AV293" s="13" t="s">
        <v>86</v>
      </c>
      <c r="AW293" s="13" t="s">
        <v>32</v>
      </c>
      <c r="AX293" s="13" t="s">
        <v>84</v>
      </c>
      <c r="AY293" s="244" t="s">
        <v>167</v>
      </c>
    </row>
    <row r="294" spans="1:65" s="2" customFormat="1" ht="24.15" customHeight="1">
      <c r="A294" s="37"/>
      <c r="B294" s="38"/>
      <c r="C294" s="219" t="s">
        <v>561</v>
      </c>
      <c r="D294" s="219" t="s">
        <v>169</v>
      </c>
      <c r="E294" s="220" t="s">
        <v>562</v>
      </c>
      <c r="F294" s="221" t="s">
        <v>563</v>
      </c>
      <c r="G294" s="222" t="s">
        <v>272</v>
      </c>
      <c r="H294" s="223">
        <v>922.922</v>
      </c>
      <c r="I294" s="224"/>
      <c r="J294" s="225">
        <f>ROUND(I294*H294,2)</f>
        <v>0</v>
      </c>
      <c r="K294" s="226"/>
      <c r="L294" s="43"/>
      <c r="M294" s="227" t="s">
        <v>1</v>
      </c>
      <c r="N294" s="228" t="s">
        <v>41</v>
      </c>
      <c r="O294" s="90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1" t="s">
        <v>173</v>
      </c>
      <c r="AT294" s="231" t="s">
        <v>169</v>
      </c>
      <c r="AU294" s="231" t="s">
        <v>86</v>
      </c>
      <c r="AY294" s="16" t="s">
        <v>167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6" t="s">
        <v>84</v>
      </c>
      <c r="BK294" s="232">
        <f>ROUND(I294*H294,2)</f>
        <v>0</v>
      </c>
      <c r="BL294" s="16" t="s">
        <v>173</v>
      </c>
      <c r="BM294" s="231" t="s">
        <v>564</v>
      </c>
    </row>
    <row r="295" spans="1:51" s="13" customFormat="1" ht="12">
      <c r="A295" s="13"/>
      <c r="B295" s="233"/>
      <c r="C295" s="234"/>
      <c r="D295" s="235" t="s">
        <v>183</v>
      </c>
      <c r="E295" s="236" t="s">
        <v>1</v>
      </c>
      <c r="F295" s="237" t="s">
        <v>565</v>
      </c>
      <c r="G295" s="234"/>
      <c r="H295" s="238">
        <v>922.922</v>
      </c>
      <c r="I295" s="239"/>
      <c r="J295" s="234"/>
      <c r="K295" s="234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183</v>
      </c>
      <c r="AU295" s="244" t="s">
        <v>86</v>
      </c>
      <c r="AV295" s="13" t="s">
        <v>86</v>
      </c>
      <c r="AW295" s="13" t="s">
        <v>32</v>
      </c>
      <c r="AX295" s="13" t="s">
        <v>84</v>
      </c>
      <c r="AY295" s="244" t="s">
        <v>167</v>
      </c>
    </row>
    <row r="296" spans="1:65" s="2" customFormat="1" ht="14.4" customHeight="1">
      <c r="A296" s="37"/>
      <c r="B296" s="38"/>
      <c r="C296" s="219" t="s">
        <v>566</v>
      </c>
      <c r="D296" s="219" t="s">
        <v>169</v>
      </c>
      <c r="E296" s="220" t="s">
        <v>567</v>
      </c>
      <c r="F296" s="221" t="s">
        <v>568</v>
      </c>
      <c r="G296" s="222" t="s">
        <v>272</v>
      </c>
      <c r="H296" s="223">
        <v>28.435</v>
      </c>
      <c r="I296" s="224"/>
      <c r="J296" s="225">
        <f>ROUND(I296*H296,2)</f>
        <v>0</v>
      </c>
      <c r="K296" s="226"/>
      <c r="L296" s="43"/>
      <c r="M296" s="227" t="s">
        <v>1</v>
      </c>
      <c r="N296" s="228" t="s">
        <v>41</v>
      </c>
      <c r="O296" s="90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1" t="s">
        <v>173</v>
      </c>
      <c r="AT296" s="231" t="s">
        <v>169</v>
      </c>
      <c r="AU296" s="231" t="s">
        <v>86</v>
      </c>
      <c r="AY296" s="16" t="s">
        <v>167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6" t="s">
        <v>84</v>
      </c>
      <c r="BK296" s="232">
        <f>ROUND(I296*H296,2)</f>
        <v>0</v>
      </c>
      <c r="BL296" s="16" t="s">
        <v>173</v>
      </c>
      <c r="BM296" s="231" t="s">
        <v>569</v>
      </c>
    </row>
    <row r="297" spans="1:51" s="13" customFormat="1" ht="12">
      <c r="A297" s="13"/>
      <c r="B297" s="233"/>
      <c r="C297" s="234"/>
      <c r="D297" s="235" t="s">
        <v>183</v>
      </c>
      <c r="E297" s="236" t="s">
        <v>1</v>
      </c>
      <c r="F297" s="237" t="s">
        <v>134</v>
      </c>
      <c r="G297" s="234"/>
      <c r="H297" s="238">
        <v>28.435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183</v>
      </c>
      <c r="AU297" s="244" t="s">
        <v>86</v>
      </c>
      <c r="AV297" s="13" t="s">
        <v>86</v>
      </c>
      <c r="AW297" s="13" t="s">
        <v>32</v>
      </c>
      <c r="AX297" s="13" t="s">
        <v>84</v>
      </c>
      <c r="AY297" s="244" t="s">
        <v>167</v>
      </c>
    </row>
    <row r="298" spans="1:65" s="2" customFormat="1" ht="24.15" customHeight="1">
      <c r="A298" s="37"/>
      <c r="B298" s="38"/>
      <c r="C298" s="219" t="s">
        <v>570</v>
      </c>
      <c r="D298" s="219" t="s">
        <v>169</v>
      </c>
      <c r="E298" s="220" t="s">
        <v>571</v>
      </c>
      <c r="F298" s="221" t="s">
        <v>572</v>
      </c>
      <c r="G298" s="222" t="s">
        <v>272</v>
      </c>
      <c r="H298" s="223">
        <v>199.045</v>
      </c>
      <c r="I298" s="224"/>
      <c r="J298" s="225">
        <f>ROUND(I298*H298,2)</f>
        <v>0</v>
      </c>
      <c r="K298" s="226"/>
      <c r="L298" s="43"/>
      <c r="M298" s="227" t="s">
        <v>1</v>
      </c>
      <c r="N298" s="228" t="s">
        <v>41</v>
      </c>
      <c r="O298" s="90"/>
      <c r="P298" s="229">
        <f>O298*H298</f>
        <v>0</v>
      </c>
      <c r="Q298" s="229">
        <v>0</v>
      </c>
      <c r="R298" s="229">
        <f>Q298*H298</f>
        <v>0</v>
      </c>
      <c r="S298" s="229">
        <v>0</v>
      </c>
      <c r="T298" s="230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31" t="s">
        <v>173</v>
      </c>
      <c r="AT298" s="231" t="s">
        <v>169</v>
      </c>
      <c r="AU298" s="231" t="s">
        <v>86</v>
      </c>
      <c r="AY298" s="16" t="s">
        <v>167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6" t="s">
        <v>84</v>
      </c>
      <c r="BK298" s="232">
        <f>ROUND(I298*H298,2)</f>
        <v>0</v>
      </c>
      <c r="BL298" s="16" t="s">
        <v>173</v>
      </c>
      <c r="BM298" s="231" t="s">
        <v>573</v>
      </c>
    </row>
    <row r="299" spans="1:51" s="13" customFormat="1" ht="12">
      <c r="A299" s="13"/>
      <c r="B299" s="233"/>
      <c r="C299" s="234"/>
      <c r="D299" s="235" t="s">
        <v>183</v>
      </c>
      <c r="E299" s="236" t="s">
        <v>1</v>
      </c>
      <c r="F299" s="237" t="s">
        <v>574</v>
      </c>
      <c r="G299" s="234"/>
      <c r="H299" s="238">
        <v>199.045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183</v>
      </c>
      <c r="AU299" s="244" t="s">
        <v>86</v>
      </c>
      <c r="AV299" s="13" t="s">
        <v>86</v>
      </c>
      <c r="AW299" s="13" t="s">
        <v>32</v>
      </c>
      <c r="AX299" s="13" t="s">
        <v>84</v>
      </c>
      <c r="AY299" s="244" t="s">
        <v>167</v>
      </c>
    </row>
    <row r="300" spans="1:65" s="2" customFormat="1" ht="24.15" customHeight="1">
      <c r="A300" s="37"/>
      <c r="B300" s="38"/>
      <c r="C300" s="219" t="s">
        <v>575</v>
      </c>
      <c r="D300" s="219" t="s">
        <v>169</v>
      </c>
      <c r="E300" s="220" t="s">
        <v>576</v>
      </c>
      <c r="F300" s="221" t="s">
        <v>577</v>
      </c>
      <c r="G300" s="222" t="s">
        <v>272</v>
      </c>
      <c r="H300" s="223">
        <v>37.265</v>
      </c>
      <c r="I300" s="224"/>
      <c r="J300" s="225">
        <f>ROUND(I300*H300,2)</f>
        <v>0</v>
      </c>
      <c r="K300" s="226"/>
      <c r="L300" s="43"/>
      <c r="M300" s="227" t="s">
        <v>1</v>
      </c>
      <c r="N300" s="228" t="s">
        <v>41</v>
      </c>
      <c r="O300" s="90"/>
      <c r="P300" s="229">
        <f>O300*H300</f>
        <v>0</v>
      </c>
      <c r="Q300" s="229">
        <v>0</v>
      </c>
      <c r="R300" s="229">
        <f>Q300*H300</f>
        <v>0</v>
      </c>
      <c r="S300" s="229">
        <v>0</v>
      </c>
      <c r="T300" s="230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1" t="s">
        <v>173</v>
      </c>
      <c r="AT300" s="231" t="s">
        <v>169</v>
      </c>
      <c r="AU300" s="231" t="s">
        <v>86</v>
      </c>
      <c r="AY300" s="16" t="s">
        <v>167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6" t="s">
        <v>84</v>
      </c>
      <c r="BK300" s="232">
        <f>ROUND(I300*H300,2)</f>
        <v>0</v>
      </c>
      <c r="BL300" s="16" t="s">
        <v>173</v>
      </c>
      <c r="BM300" s="231" t="s">
        <v>578</v>
      </c>
    </row>
    <row r="301" spans="1:51" s="13" customFormat="1" ht="12">
      <c r="A301" s="13"/>
      <c r="B301" s="233"/>
      <c r="C301" s="234"/>
      <c r="D301" s="235" t="s">
        <v>183</v>
      </c>
      <c r="E301" s="236" t="s">
        <v>128</v>
      </c>
      <c r="F301" s="237" t="s">
        <v>579</v>
      </c>
      <c r="G301" s="234"/>
      <c r="H301" s="238">
        <v>8.83</v>
      </c>
      <c r="I301" s="239"/>
      <c r="J301" s="234"/>
      <c r="K301" s="234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183</v>
      </c>
      <c r="AU301" s="244" t="s">
        <v>86</v>
      </c>
      <c r="AV301" s="13" t="s">
        <v>86</v>
      </c>
      <c r="AW301" s="13" t="s">
        <v>32</v>
      </c>
      <c r="AX301" s="13" t="s">
        <v>76</v>
      </c>
      <c r="AY301" s="244" t="s">
        <v>167</v>
      </c>
    </row>
    <row r="302" spans="1:51" s="13" customFormat="1" ht="12">
      <c r="A302" s="13"/>
      <c r="B302" s="233"/>
      <c r="C302" s="234"/>
      <c r="D302" s="235" t="s">
        <v>183</v>
      </c>
      <c r="E302" s="236" t="s">
        <v>134</v>
      </c>
      <c r="F302" s="237" t="s">
        <v>580</v>
      </c>
      <c r="G302" s="234"/>
      <c r="H302" s="238">
        <v>28.435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183</v>
      </c>
      <c r="AU302" s="244" t="s">
        <v>86</v>
      </c>
      <c r="AV302" s="13" t="s">
        <v>86</v>
      </c>
      <c r="AW302" s="13" t="s">
        <v>32</v>
      </c>
      <c r="AX302" s="13" t="s">
        <v>76</v>
      </c>
      <c r="AY302" s="244" t="s">
        <v>167</v>
      </c>
    </row>
    <row r="303" spans="1:51" s="14" customFormat="1" ht="12">
      <c r="A303" s="14"/>
      <c r="B303" s="245"/>
      <c r="C303" s="246"/>
      <c r="D303" s="235" t="s">
        <v>183</v>
      </c>
      <c r="E303" s="247" t="s">
        <v>1</v>
      </c>
      <c r="F303" s="248" t="s">
        <v>201</v>
      </c>
      <c r="G303" s="246"/>
      <c r="H303" s="249">
        <v>37.265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183</v>
      </c>
      <c r="AU303" s="255" t="s">
        <v>86</v>
      </c>
      <c r="AV303" s="14" t="s">
        <v>173</v>
      </c>
      <c r="AW303" s="14" t="s">
        <v>32</v>
      </c>
      <c r="AX303" s="14" t="s">
        <v>84</v>
      </c>
      <c r="AY303" s="255" t="s">
        <v>167</v>
      </c>
    </row>
    <row r="304" spans="1:65" s="2" customFormat="1" ht="24.15" customHeight="1">
      <c r="A304" s="37"/>
      <c r="B304" s="38"/>
      <c r="C304" s="219" t="s">
        <v>581</v>
      </c>
      <c r="D304" s="219" t="s">
        <v>169</v>
      </c>
      <c r="E304" s="220" t="s">
        <v>582</v>
      </c>
      <c r="F304" s="221" t="s">
        <v>583</v>
      </c>
      <c r="G304" s="222" t="s">
        <v>272</v>
      </c>
      <c r="H304" s="223">
        <v>41.076</v>
      </c>
      <c r="I304" s="224"/>
      <c r="J304" s="225">
        <f>ROUND(I304*H304,2)</f>
        <v>0</v>
      </c>
      <c r="K304" s="226"/>
      <c r="L304" s="43"/>
      <c r="M304" s="227" t="s">
        <v>1</v>
      </c>
      <c r="N304" s="228" t="s">
        <v>41</v>
      </c>
      <c r="O304" s="90"/>
      <c r="P304" s="229">
        <f>O304*H304</f>
        <v>0</v>
      </c>
      <c r="Q304" s="229">
        <v>0</v>
      </c>
      <c r="R304" s="229">
        <f>Q304*H304</f>
        <v>0</v>
      </c>
      <c r="S304" s="229">
        <v>0</v>
      </c>
      <c r="T304" s="230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31" t="s">
        <v>173</v>
      </c>
      <c r="AT304" s="231" t="s">
        <v>169</v>
      </c>
      <c r="AU304" s="231" t="s">
        <v>86</v>
      </c>
      <c r="AY304" s="16" t="s">
        <v>167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6" t="s">
        <v>84</v>
      </c>
      <c r="BK304" s="232">
        <f>ROUND(I304*H304,2)</f>
        <v>0</v>
      </c>
      <c r="BL304" s="16" t="s">
        <v>173</v>
      </c>
      <c r="BM304" s="231" t="s">
        <v>584</v>
      </c>
    </row>
    <row r="305" spans="1:51" s="13" customFormat="1" ht="12">
      <c r="A305" s="13"/>
      <c r="B305" s="233"/>
      <c r="C305" s="234"/>
      <c r="D305" s="235" t="s">
        <v>183</v>
      </c>
      <c r="E305" s="236" t="s">
        <v>132</v>
      </c>
      <c r="F305" s="237" t="s">
        <v>585</v>
      </c>
      <c r="G305" s="234"/>
      <c r="H305" s="238">
        <v>41.076</v>
      </c>
      <c r="I305" s="239"/>
      <c r="J305" s="234"/>
      <c r="K305" s="234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183</v>
      </c>
      <c r="AU305" s="244" t="s">
        <v>86</v>
      </c>
      <c r="AV305" s="13" t="s">
        <v>86</v>
      </c>
      <c r="AW305" s="13" t="s">
        <v>32</v>
      </c>
      <c r="AX305" s="13" t="s">
        <v>84</v>
      </c>
      <c r="AY305" s="244" t="s">
        <v>167</v>
      </c>
    </row>
    <row r="306" spans="1:65" s="2" customFormat="1" ht="24.15" customHeight="1">
      <c r="A306" s="37"/>
      <c r="B306" s="38"/>
      <c r="C306" s="219" t="s">
        <v>586</v>
      </c>
      <c r="D306" s="219" t="s">
        <v>169</v>
      </c>
      <c r="E306" s="220" t="s">
        <v>587</v>
      </c>
      <c r="F306" s="221" t="s">
        <v>271</v>
      </c>
      <c r="G306" s="222" t="s">
        <v>272</v>
      </c>
      <c r="H306" s="223">
        <v>81.94</v>
      </c>
      <c r="I306" s="224"/>
      <c r="J306" s="225">
        <f>ROUND(I306*H306,2)</f>
        <v>0</v>
      </c>
      <c r="K306" s="226"/>
      <c r="L306" s="43"/>
      <c r="M306" s="227" t="s">
        <v>1</v>
      </c>
      <c r="N306" s="228" t="s">
        <v>41</v>
      </c>
      <c r="O306" s="90"/>
      <c r="P306" s="229">
        <f>O306*H306</f>
        <v>0</v>
      </c>
      <c r="Q306" s="229">
        <v>0</v>
      </c>
      <c r="R306" s="229">
        <f>Q306*H306</f>
        <v>0</v>
      </c>
      <c r="S306" s="229">
        <v>0</v>
      </c>
      <c r="T306" s="230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1" t="s">
        <v>173</v>
      </c>
      <c r="AT306" s="231" t="s">
        <v>169</v>
      </c>
      <c r="AU306" s="231" t="s">
        <v>86</v>
      </c>
      <c r="AY306" s="16" t="s">
        <v>167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6" t="s">
        <v>84</v>
      </c>
      <c r="BK306" s="232">
        <f>ROUND(I306*H306,2)</f>
        <v>0</v>
      </c>
      <c r="BL306" s="16" t="s">
        <v>173</v>
      </c>
      <c r="BM306" s="231" t="s">
        <v>588</v>
      </c>
    </row>
    <row r="307" spans="1:51" s="13" customFormat="1" ht="12">
      <c r="A307" s="13"/>
      <c r="B307" s="233"/>
      <c r="C307" s="234"/>
      <c r="D307" s="235" t="s">
        <v>183</v>
      </c>
      <c r="E307" s="236" t="s">
        <v>130</v>
      </c>
      <c r="F307" s="237" t="s">
        <v>589</v>
      </c>
      <c r="G307" s="234"/>
      <c r="H307" s="238">
        <v>81.94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183</v>
      </c>
      <c r="AU307" s="244" t="s">
        <v>86</v>
      </c>
      <c r="AV307" s="13" t="s">
        <v>86</v>
      </c>
      <c r="AW307" s="13" t="s">
        <v>32</v>
      </c>
      <c r="AX307" s="13" t="s">
        <v>84</v>
      </c>
      <c r="AY307" s="244" t="s">
        <v>167</v>
      </c>
    </row>
    <row r="308" spans="1:63" s="12" customFormat="1" ht="22.8" customHeight="1">
      <c r="A308" s="12"/>
      <c r="B308" s="203"/>
      <c r="C308" s="204"/>
      <c r="D308" s="205" t="s">
        <v>75</v>
      </c>
      <c r="E308" s="217" t="s">
        <v>590</v>
      </c>
      <c r="F308" s="217" t="s">
        <v>591</v>
      </c>
      <c r="G308" s="204"/>
      <c r="H308" s="204"/>
      <c r="I308" s="207"/>
      <c r="J308" s="218">
        <f>BK308</f>
        <v>0</v>
      </c>
      <c r="K308" s="204"/>
      <c r="L308" s="209"/>
      <c r="M308" s="210"/>
      <c r="N308" s="211"/>
      <c r="O308" s="211"/>
      <c r="P308" s="212">
        <f>P309</f>
        <v>0</v>
      </c>
      <c r="Q308" s="211"/>
      <c r="R308" s="212">
        <f>R309</f>
        <v>0</v>
      </c>
      <c r="S308" s="211"/>
      <c r="T308" s="213">
        <f>T309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4" t="s">
        <v>84</v>
      </c>
      <c r="AT308" s="215" t="s">
        <v>75</v>
      </c>
      <c r="AU308" s="215" t="s">
        <v>84</v>
      </c>
      <c r="AY308" s="214" t="s">
        <v>167</v>
      </c>
      <c r="BK308" s="216">
        <f>BK309</f>
        <v>0</v>
      </c>
    </row>
    <row r="309" spans="1:65" s="2" customFormat="1" ht="24.15" customHeight="1">
      <c r="A309" s="37"/>
      <c r="B309" s="38"/>
      <c r="C309" s="219" t="s">
        <v>592</v>
      </c>
      <c r="D309" s="219" t="s">
        <v>169</v>
      </c>
      <c r="E309" s="220" t="s">
        <v>593</v>
      </c>
      <c r="F309" s="221" t="s">
        <v>594</v>
      </c>
      <c r="G309" s="222" t="s">
        <v>272</v>
      </c>
      <c r="H309" s="223">
        <v>199.054</v>
      </c>
      <c r="I309" s="224"/>
      <c r="J309" s="225">
        <f>ROUND(I309*H309,2)</f>
        <v>0</v>
      </c>
      <c r="K309" s="226"/>
      <c r="L309" s="43"/>
      <c r="M309" s="227" t="s">
        <v>1</v>
      </c>
      <c r="N309" s="228" t="s">
        <v>41</v>
      </c>
      <c r="O309" s="90"/>
      <c r="P309" s="229">
        <f>O309*H309</f>
        <v>0</v>
      </c>
      <c r="Q309" s="229">
        <v>0</v>
      </c>
      <c r="R309" s="229">
        <f>Q309*H309</f>
        <v>0</v>
      </c>
      <c r="S309" s="229">
        <v>0</v>
      </c>
      <c r="T309" s="230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31" t="s">
        <v>173</v>
      </c>
      <c r="AT309" s="231" t="s">
        <v>169</v>
      </c>
      <c r="AU309" s="231" t="s">
        <v>86</v>
      </c>
      <c r="AY309" s="16" t="s">
        <v>167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6" t="s">
        <v>84</v>
      </c>
      <c r="BK309" s="232">
        <f>ROUND(I309*H309,2)</f>
        <v>0</v>
      </c>
      <c r="BL309" s="16" t="s">
        <v>173</v>
      </c>
      <c r="BM309" s="231" t="s">
        <v>595</v>
      </c>
    </row>
    <row r="310" spans="1:63" s="12" customFormat="1" ht="25.9" customHeight="1">
      <c r="A310" s="12"/>
      <c r="B310" s="203"/>
      <c r="C310" s="204"/>
      <c r="D310" s="205" t="s">
        <v>75</v>
      </c>
      <c r="E310" s="206" t="s">
        <v>288</v>
      </c>
      <c r="F310" s="206" t="s">
        <v>596</v>
      </c>
      <c r="G310" s="204"/>
      <c r="H310" s="204"/>
      <c r="I310" s="207"/>
      <c r="J310" s="208">
        <f>BK310</f>
        <v>0</v>
      </c>
      <c r="K310" s="204"/>
      <c r="L310" s="209"/>
      <c r="M310" s="210"/>
      <c r="N310" s="211"/>
      <c r="O310" s="211"/>
      <c r="P310" s="212">
        <f>P311</f>
        <v>0</v>
      </c>
      <c r="Q310" s="211"/>
      <c r="R310" s="212">
        <f>R311</f>
        <v>0.00195</v>
      </c>
      <c r="S310" s="211"/>
      <c r="T310" s="213">
        <f>T311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4" t="s">
        <v>178</v>
      </c>
      <c r="AT310" s="215" t="s">
        <v>75</v>
      </c>
      <c r="AU310" s="215" t="s">
        <v>76</v>
      </c>
      <c r="AY310" s="214" t="s">
        <v>167</v>
      </c>
      <c r="BK310" s="216">
        <f>BK311</f>
        <v>0</v>
      </c>
    </row>
    <row r="311" spans="1:63" s="12" customFormat="1" ht="22.8" customHeight="1">
      <c r="A311" s="12"/>
      <c r="B311" s="203"/>
      <c r="C311" s="204"/>
      <c r="D311" s="205" t="s">
        <v>75</v>
      </c>
      <c r="E311" s="217" t="s">
        <v>597</v>
      </c>
      <c r="F311" s="217" t="s">
        <v>598</v>
      </c>
      <c r="G311" s="204"/>
      <c r="H311" s="204"/>
      <c r="I311" s="207"/>
      <c r="J311" s="218">
        <f>BK311</f>
        <v>0</v>
      </c>
      <c r="K311" s="204"/>
      <c r="L311" s="209"/>
      <c r="M311" s="210"/>
      <c r="N311" s="211"/>
      <c r="O311" s="211"/>
      <c r="P311" s="212">
        <f>SUM(P312:P313)</f>
        <v>0</v>
      </c>
      <c r="Q311" s="211"/>
      <c r="R311" s="212">
        <f>SUM(R312:R313)</f>
        <v>0.00195</v>
      </c>
      <c r="S311" s="211"/>
      <c r="T311" s="213">
        <f>SUM(T312:T313)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4" t="s">
        <v>178</v>
      </c>
      <c r="AT311" s="215" t="s">
        <v>75</v>
      </c>
      <c r="AU311" s="215" t="s">
        <v>84</v>
      </c>
      <c r="AY311" s="214" t="s">
        <v>167</v>
      </c>
      <c r="BK311" s="216">
        <f>SUM(BK312:BK313)</f>
        <v>0</v>
      </c>
    </row>
    <row r="312" spans="1:65" s="2" customFormat="1" ht="24.15" customHeight="1">
      <c r="A312" s="37"/>
      <c r="B312" s="38"/>
      <c r="C312" s="219" t="s">
        <v>599</v>
      </c>
      <c r="D312" s="219" t="s">
        <v>169</v>
      </c>
      <c r="E312" s="220" t="s">
        <v>600</v>
      </c>
      <c r="F312" s="221" t="s">
        <v>601</v>
      </c>
      <c r="G312" s="222" t="s">
        <v>232</v>
      </c>
      <c r="H312" s="223">
        <v>2.5</v>
      </c>
      <c r="I312" s="224"/>
      <c r="J312" s="225">
        <f>ROUND(I312*H312,2)</f>
        <v>0</v>
      </c>
      <c r="K312" s="226"/>
      <c r="L312" s="43"/>
      <c r="M312" s="227" t="s">
        <v>1</v>
      </c>
      <c r="N312" s="228" t="s">
        <v>41</v>
      </c>
      <c r="O312" s="90"/>
      <c r="P312" s="229">
        <f>O312*H312</f>
        <v>0</v>
      </c>
      <c r="Q312" s="229">
        <v>0</v>
      </c>
      <c r="R312" s="229">
        <f>Q312*H312</f>
        <v>0</v>
      </c>
      <c r="S312" s="229">
        <v>0</v>
      </c>
      <c r="T312" s="230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1" t="s">
        <v>460</v>
      </c>
      <c r="AT312" s="231" t="s">
        <v>169</v>
      </c>
      <c r="AU312" s="231" t="s">
        <v>86</v>
      </c>
      <c r="AY312" s="16" t="s">
        <v>167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6" t="s">
        <v>84</v>
      </c>
      <c r="BK312" s="232">
        <f>ROUND(I312*H312,2)</f>
        <v>0</v>
      </c>
      <c r="BL312" s="16" t="s">
        <v>460</v>
      </c>
      <c r="BM312" s="231" t="s">
        <v>602</v>
      </c>
    </row>
    <row r="313" spans="1:65" s="2" customFormat="1" ht="24.15" customHeight="1">
      <c r="A313" s="37"/>
      <c r="B313" s="38"/>
      <c r="C313" s="256" t="s">
        <v>603</v>
      </c>
      <c r="D313" s="256" t="s">
        <v>288</v>
      </c>
      <c r="E313" s="257" t="s">
        <v>604</v>
      </c>
      <c r="F313" s="258" t="s">
        <v>605</v>
      </c>
      <c r="G313" s="259" t="s">
        <v>232</v>
      </c>
      <c r="H313" s="260">
        <v>2.5</v>
      </c>
      <c r="I313" s="261"/>
      <c r="J313" s="262">
        <f>ROUND(I313*H313,2)</f>
        <v>0</v>
      </c>
      <c r="K313" s="263"/>
      <c r="L313" s="264"/>
      <c r="M313" s="267" t="s">
        <v>1</v>
      </c>
      <c r="N313" s="268" t="s">
        <v>41</v>
      </c>
      <c r="O313" s="269"/>
      <c r="P313" s="270">
        <f>O313*H313</f>
        <v>0</v>
      </c>
      <c r="Q313" s="270">
        <v>0.00078</v>
      </c>
      <c r="R313" s="270">
        <f>Q313*H313</f>
        <v>0.00195</v>
      </c>
      <c r="S313" s="270">
        <v>0</v>
      </c>
      <c r="T313" s="271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31" t="s">
        <v>606</v>
      </c>
      <c r="AT313" s="231" t="s">
        <v>288</v>
      </c>
      <c r="AU313" s="231" t="s">
        <v>86</v>
      </c>
      <c r="AY313" s="16" t="s">
        <v>167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6" t="s">
        <v>84</v>
      </c>
      <c r="BK313" s="232">
        <f>ROUND(I313*H313,2)</f>
        <v>0</v>
      </c>
      <c r="BL313" s="16" t="s">
        <v>606</v>
      </c>
      <c r="BM313" s="231" t="s">
        <v>607</v>
      </c>
    </row>
    <row r="314" spans="1:31" s="2" customFormat="1" ht="6.95" customHeight="1">
      <c r="A314" s="37"/>
      <c r="B314" s="65"/>
      <c r="C314" s="66"/>
      <c r="D314" s="66"/>
      <c r="E314" s="66"/>
      <c r="F314" s="66"/>
      <c r="G314" s="66"/>
      <c r="H314" s="66"/>
      <c r="I314" s="66"/>
      <c r="J314" s="66"/>
      <c r="K314" s="66"/>
      <c r="L314" s="43"/>
      <c r="M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</row>
  </sheetData>
  <sheetProtection password="CC35" sheet="1" objects="1" scenarios="1" formatColumns="0" formatRows="0" autoFilter="0"/>
  <autoFilter ref="C126:K31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97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Úpravy parkoviště, zastávka MAD a přechod pro chodce v ulici U Tvrze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105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608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5. 3. 2021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609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ROUND((SUM(BE128:BE234)),2)</f>
        <v>0</v>
      </c>
      <c r="G33" s="37"/>
      <c r="H33" s="37"/>
      <c r="I33" s="155">
        <v>0.21</v>
      </c>
      <c r="J33" s="154">
        <f>ROUND(((SUM(BE128:BE234))*I33),2)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ROUND((SUM(BF128:BF234)),2)</f>
        <v>0</v>
      </c>
      <c r="G34" s="37"/>
      <c r="H34" s="37"/>
      <c r="I34" s="155">
        <v>0.15</v>
      </c>
      <c r="J34" s="154">
        <f>ROUND(((SUM(BF128:BF234))*I34),2)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ROUND((SUM(BG128:BG234)),2)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ROUND((SUM(BH128:BH234)),2)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ROUND((SUM(BI128:BI234)),2)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Úpravy parkoviště, zastávka MAD a přechod pro chodce v ulici U Tvrze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D.2 - Veřejné osvětlení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Děčín</v>
      </c>
      <c r="G89" s="39"/>
      <c r="H89" s="39"/>
      <c r="I89" s="31" t="s">
        <v>22</v>
      </c>
      <c r="J89" s="78" t="str">
        <f>IF(J12="","",J12)</f>
        <v>5. 3. 2021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DĚČÍN</v>
      </c>
      <c r="G91" s="39"/>
      <c r="H91" s="39"/>
      <c r="I91" s="31" t="s">
        <v>30</v>
      </c>
      <c r="J91" s="35" t="str">
        <f>E21</f>
        <v>Zdeněk Vácha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Jan Duben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137</v>
      </c>
      <c r="D94" s="176"/>
      <c r="E94" s="176"/>
      <c r="F94" s="176"/>
      <c r="G94" s="176"/>
      <c r="H94" s="176"/>
      <c r="I94" s="176"/>
      <c r="J94" s="177" t="s">
        <v>138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139</v>
      </c>
      <c r="D96" s="39"/>
      <c r="E96" s="39"/>
      <c r="F96" s="39"/>
      <c r="G96" s="39"/>
      <c r="H96" s="39"/>
      <c r="I96" s="39"/>
      <c r="J96" s="109">
        <f>J128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140</v>
      </c>
    </row>
    <row r="97" spans="1:31" s="9" customFormat="1" ht="24.95" customHeight="1">
      <c r="A97" s="9"/>
      <c r="B97" s="179"/>
      <c r="C97" s="180"/>
      <c r="D97" s="181" t="s">
        <v>610</v>
      </c>
      <c r="E97" s="182"/>
      <c r="F97" s="182"/>
      <c r="G97" s="182"/>
      <c r="H97" s="182"/>
      <c r="I97" s="182"/>
      <c r="J97" s="183">
        <f>J129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611</v>
      </c>
      <c r="E98" s="182"/>
      <c r="F98" s="182"/>
      <c r="G98" s="182"/>
      <c r="H98" s="182"/>
      <c r="I98" s="182"/>
      <c r="J98" s="183">
        <f>J138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612</v>
      </c>
      <c r="E99" s="182"/>
      <c r="F99" s="182"/>
      <c r="G99" s="182"/>
      <c r="H99" s="182"/>
      <c r="I99" s="182"/>
      <c r="J99" s="183">
        <f>J152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613</v>
      </c>
      <c r="E100" s="182"/>
      <c r="F100" s="182"/>
      <c r="G100" s="182"/>
      <c r="H100" s="182"/>
      <c r="I100" s="182"/>
      <c r="J100" s="183">
        <f>J168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9"/>
      <c r="C101" s="180"/>
      <c r="D101" s="181" t="s">
        <v>614</v>
      </c>
      <c r="E101" s="182"/>
      <c r="F101" s="182"/>
      <c r="G101" s="182"/>
      <c r="H101" s="182"/>
      <c r="I101" s="182"/>
      <c r="J101" s="183">
        <f>J185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9"/>
      <c r="C102" s="180"/>
      <c r="D102" s="181" t="s">
        <v>615</v>
      </c>
      <c r="E102" s="182"/>
      <c r="F102" s="182"/>
      <c r="G102" s="182"/>
      <c r="H102" s="182"/>
      <c r="I102" s="182"/>
      <c r="J102" s="183">
        <f>J189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9"/>
      <c r="C103" s="180"/>
      <c r="D103" s="181" t="s">
        <v>616</v>
      </c>
      <c r="E103" s="182"/>
      <c r="F103" s="182"/>
      <c r="G103" s="182"/>
      <c r="H103" s="182"/>
      <c r="I103" s="182"/>
      <c r="J103" s="183">
        <f>J219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9"/>
      <c r="C104" s="180"/>
      <c r="D104" s="181" t="s">
        <v>617</v>
      </c>
      <c r="E104" s="182"/>
      <c r="F104" s="182"/>
      <c r="G104" s="182"/>
      <c r="H104" s="182"/>
      <c r="I104" s="182"/>
      <c r="J104" s="183">
        <f>J224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618</v>
      </c>
      <c r="E105" s="188"/>
      <c r="F105" s="188"/>
      <c r="G105" s="188"/>
      <c r="H105" s="188"/>
      <c r="I105" s="188"/>
      <c r="J105" s="189">
        <f>J225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619</v>
      </c>
      <c r="E106" s="188"/>
      <c r="F106" s="188"/>
      <c r="G106" s="188"/>
      <c r="H106" s="188"/>
      <c r="I106" s="188"/>
      <c r="J106" s="189">
        <f>J228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620</v>
      </c>
      <c r="E107" s="188"/>
      <c r="F107" s="188"/>
      <c r="G107" s="188"/>
      <c r="H107" s="188"/>
      <c r="I107" s="188"/>
      <c r="J107" s="189">
        <f>J230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621</v>
      </c>
      <c r="E108" s="188"/>
      <c r="F108" s="188"/>
      <c r="G108" s="188"/>
      <c r="H108" s="188"/>
      <c r="I108" s="188"/>
      <c r="J108" s="189">
        <f>J233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152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74" t="str">
        <f>E7</f>
        <v>Úpravy parkoviště, zastávka MAD a přechod pro chodce v ulici U Tvrze</v>
      </c>
      <c r="F118" s="31"/>
      <c r="G118" s="31"/>
      <c r="H118" s="31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105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E9</f>
        <v>D.2 - Veřejné osvětlení</v>
      </c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F12</f>
        <v>Děčín</v>
      </c>
      <c r="G122" s="39"/>
      <c r="H122" s="39"/>
      <c r="I122" s="31" t="s">
        <v>22</v>
      </c>
      <c r="J122" s="78" t="str">
        <f>IF(J12="","",J12)</f>
        <v>5. 3. 2021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E15</f>
        <v>STATUTÁRNÍ MĚSTO DĚČÍN</v>
      </c>
      <c r="G124" s="39"/>
      <c r="H124" s="39"/>
      <c r="I124" s="31" t="s">
        <v>30</v>
      </c>
      <c r="J124" s="35" t="str">
        <f>E21</f>
        <v>Zdeněk Vácha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28</v>
      </c>
      <c r="D125" s="39"/>
      <c r="E125" s="39"/>
      <c r="F125" s="26" t="str">
        <f>IF(E18="","",E18)</f>
        <v>Vyplň údaj</v>
      </c>
      <c r="G125" s="39"/>
      <c r="H125" s="39"/>
      <c r="I125" s="31" t="s">
        <v>33</v>
      </c>
      <c r="J125" s="35" t="str">
        <f>E24</f>
        <v>Ing. Jan Duben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191"/>
      <c r="B127" s="192"/>
      <c r="C127" s="193" t="s">
        <v>153</v>
      </c>
      <c r="D127" s="194" t="s">
        <v>61</v>
      </c>
      <c r="E127" s="194" t="s">
        <v>57</v>
      </c>
      <c r="F127" s="194" t="s">
        <v>58</v>
      </c>
      <c r="G127" s="194" t="s">
        <v>154</v>
      </c>
      <c r="H127" s="194" t="s">
        <v>155</v>
      </c>
      <c r="I127" s="194" t="s">
        <v>156</v>
      </c>
      <c r="J127" s="195" t="s">
        <v>138</v>
      </c>
      <c r="K127" s="196" t="s">
        <v>157</v>
      </c>
      <c r="L127" s="197"/>
      <c r="M127" s="99" t="s">
        <v>1</v>
      </c>
      <c r="N127" s="100" t="s">
        <v>40</v>
      </c>
      <c r="O127" s="100" t="s">
        <v>158</v>
      </c>
      <c r="P127" s="100" t="s">
        <v>159</v>
      </c>
      <c r="Q127" s="100" t="s">
        <v>160</v>
      </c>
      <c r="R127" s="100" t="s">
        <v>161</v>
      </c>
      <c r="S127" s="100" t="s">
        <v>162</v>
      </c>
      <c r="T127" s="101" t="s">
        <v>163</v>
      </c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</row>
    <row r="128" spans="1:63" s="2" customFormat="1" ht="22.8" customHeight="1">
      <c r="A128" s="37"/>
      <c r="B128" s="38"/>
      <c r="C128" s="106" t="s">
        <v>164</v>
      </c>
      <c r="D128" s="39"/>
      <c r="E128" s="39"/>
      <c r="F128" s="39"/>
      <c r="G128" s="39"/>
      <c r="H128" s="39"/>
      <c r="I128" s="39"/>
      <c r="J128" s="198">
        <f>BK128</f>
        <v>0</v>
      </c>
      <c r="K128" s="39"/>
      <c r="L128" s="43"/>
      <c r="M128" s="102"/>
      <c r="N128" s="199"/>
      <c r="O128" s="103"/>
      <c r="P128" s="200">
        <f>P129+P138+P152+P168+P185+P189+P219+P224</f>
        <v>0</v>
      </c>
      <c r="Q128" s="103"/>
      <c r="R128" s="200">
        <f>R129+R138+R152+R168+R185+R189+R219+R224</f>
        <v>0</v>
      </c>
      <c r="S128" s="103"/>
      <c r="T128" s="201">
        <f>T129+T138+T152+T168+T185+T189+T219+T224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75</v>
      </c>
      <c r="AU128" s="16" t="s">
        <v>140</v>
      </c>
      <c r="BK128" s="202">
        <f>BK129+BK138+BK152+BK168+BK185+BK189+BK219+BK224</f>
        <v>0</v>
      </c>
    </row>
    <row r="129" spans="1:63" s="12" customFormat="1" ht="25.9" customHeight="1">
      <c r="A129" s="12"/>
      <c r="B129" s="203"/>
      <c r="C129" s="204"/>
      <c r="D129" s="205" t="s">
        <v>75</v>
      </c>
      <c r="E129" s="206" t="s">
        <v>622</v>
      </c>
      <c r="F129" s="206" t="s">
        <v>623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SUM(P130:P137)</f>
        <v>0</v>
      </c>
      <c r="Q129" s="211"/>
      <c r="R129" s="212">
        <f>SUM(R130:R137)</f>
        <v>0</v>
      </c>
      <c r="S129" s="211"/>
      <c r="T129" s="213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84</v>
      </c>
      <c r="AT129" s="215" t="s">
        <v>75</v>
      </c>
      <c r="AU129" s="215" t="s">
        <v>76</v>
      </c>
      <c r="AY129" s="214" t="s">
        <v>167</v>
      </c>
      <c r="BK129" s="216">
        <f>SUM(BK130:BK137)</f>
        <v>0</v>
      </c>
    </row>
    <row r="130" spans="1:65" s="2" customFormat="1" ht="14.4" customHeight="1">
      <c r="A130" s="37"/>
      <c r="B130" s="38"/>
      <c r="C130" s="256" t="s">
        <v>84</v>
      </c>
      <c r="D130" s="256" t="s">
        <v>288</v>
      </c>
      <c r="E130" s="257" t="s">
        <v>624</v>
      </c>
      <c r="F130" s="258" t="s">
        <v>625</v>
      </c>
      <c r="G130" s="259" t="s">
        <v>626</v>
      </c>
      <c r="H130" s="260">
        <v>2</v>
      </c>
      <c r="I130" s="261"/>
      <c r="J130" s="262">
        <f>ROUND(I130*H130,2)</f>
        <v>0</v>
      </c>
      <c r="K130" s="263"/>
      <c r="L130" s="264"/>
      <c r="M130" s="265" t="s">
        <v>1</v>
      </c>
      <c r="N130" s="266" t="s">
        <v>41</v>
      </c>
      <c r="O130" s="90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1" t="s">
        <v>206</v>
      </c>
      <c r="AT130" s="231" t="s">
        <v>288</v>
      </c>
      <c r="AU130" s="231" t="s">
        <v>84</v>
      </c>
      <c r="AY130" s="16" t="s">
        <v>167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6" t="s">
        <v>84</v>
      </c>
      <c r="BK130" s="232">
        <f>ROUND(I130*H130,2)</f>
        <v>0</v>
      </c>
      <c r="BL130" s="16" t="s">
        <v>173</v>
      </c>
      <c r="BM130" s="231" t="s">
        <v>86</v>
      </c>
    </row>
    <row r="131" spans="1:65" s="2" customFormat="1" ht="14.4" customHeight="1">
      <c r="A131" s="37"/>
      <c r="B131" s="38"/>
      <c r="C131" s="256" t="s">
        <v>86</v>
      </c>
      <c r="D131" s="256" t="s">
        <v>288</v>
      </c>
      <c r="E131" s="257" t="s">
        <v>627</v>
      </c>
      <c r="F131" s="258" t="s">
        <v>628</v>
      </c>
      <c r="G131" s="259" t="s">
        <v>626</v>
      </c>
      <c r="H131" s="260">
        <v>2</v>
      </c>
      <c r="I131" s="261"/>
      <c r="J131" s="262">
        <f>ROUND(I131*H131,2)</f>
        <v>0</v>
      </c>
      <c r="K131" s="263"/>
      <c r="L131" s="264"/>
      <c r="M131" s="265" t="s">
        <v>1</v>
      </c>
      <c r="N131" s="266" t="s">
        <v>41</v>
      </c>
      <c r="O131" s="90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1" t="s">
        <v>206</v>
      </c>
      <c r="AT131" s="231" t="s">
        <v>288</v>
      </c>
      <c r="AU131" s="231" t="s">
        <v>84</v>
      </c>
      <c r="AY131" s="16" t="s">
        <v>167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6" t="s">
        <v>84</v>
      </c>
      <c r="BK131" s="232">
        <f>ROUND(I131*H131,2)</f>
        <v>0</v>
      </c>
      <c r="BL131" s="16" t="s">
        <v>173</v>
      </c>
      <c r="BM131" s="231" t="s">
        <v>173</v>
      </c>
    </row>
    <row r="132" spans="1:65" s="2" customFormat="1" ht="14.4" customHeight="1">
      <c r="A132" s="37"/>
      <c r="B132" s="38"/>
      <c r="C132" s="256" t="s">
        <v>178</v>
      </c>
      <c r="D132" s="256" t="s">
        <v>288</v>
      </c>
      <c r="E132" s="257" t="s">
        <v>629</v>
      </c>
      <c r="F132" s="258" t="s">
        <v>630</v>
      </c>
      <c r="G132" s="259" t="s">
        <v>626</v>
      </c>
      <c r="H132" s="260">
        <v>2</v>
      </c>
      <c r="I132" s="261"/>
      <c r="J132" s="262">
        <f>ROUND(I132*H132,2)</f>
        <v>0</v>
      </c>
      <c r="K132" s="263"/>
      <c r="L132" s="264"/>
      <c r="M132" s="265" t="s">
        <v>1</v>
      </c>
      <c r="N132" s="266" t="s">
        <v>41</v>
      </c>
      <c r="O132" s="90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1" t="s">
        <v>206</v>
      </c>
      <c r="AT132" s="231" t="s">
        <v>288</v>
      </c>
      <c r="AU132" s="231" t="s">
        <v>84</v>
      </c>
      <c r="AY132" s="16" t="s">
        <v>167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6" t="s">
        <v>84</v>
      </c>
      <c r="BK132" s="232">
        <f>ROUND(I132*H132,2)</f>
        <v>0</v>
      </c>
      <c r="BL132" s="16" t="s">
        <v>173</v>
      </c>
      <c r="BM132" s="231" t="s">
        <v>193</v>
      </c>
    </row>
    <row r="133" spans="1:65" s="2" customFormat="1" ht="24.15" customHeight="1">
      <c r="A133" s="37"/>
      <c r="B133" s="38"/>
      <c r="C133" s="256" t="s">
        <v>173</v>
      </c>
      <c r="D133" s="256" t="s">
        <v>288</v>
      </c>
      <c r="E133" s="257" t="s">
        <v>631</v>
      </c>
      <c r="F133" s="258" t="s">
        <v>632</v>
      </c>
      <c r="G133" s="259" t="s">
        <v>626</v>
      </c>
      <c r="H133" s="260">
        <v>2</v>
      </c>
      <c r="I133" s="261"/>
      <c r="J133" s="262">
        <f>ROUND(I133*H133,2)</f>
        <v>0</v>
      </c>
      <c r="K133" s="263"/>
      <c r="L133" s="264"/>
      <c r="M133" s="265" t="s">
        <v>1</v>
      </c>
      <c r="N133" s="266" t="s">
        <v>41</v>
      </c>
      <c r="O133" s="90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1" t="s">
        <v>206</v>
      </c>
      <c r="AT133" s="231" t="s">
        <v>288</v>
      </c>
      <c r="AU133" s="231" t="s">
        <v>84</v>
      </c>
      <c r="AY133" s="16" t="s">
        <v>167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6" t="s">
        <v>84</v>
      </c>
      <c r="BK133" s="232">
        <f>ROUND(I133*H133,2)</f>
        <v>0</v>
      </c>
      <c r="BL133" s="16" t="s">
        <v>173</v>
      </c>
      <c r="BM133" s="231" t="s">
        <v>206</v>
      </c>
    </row>
    <row r="134" spans="1:65" s="2" customFormat="1" ht="14.4" customHeight="1">
      <c r="A134" s="37"/>
      <c r="B134" s="38"/>
      <c r="C134" s="256" t="s">
        <v>104</v>
      </c>
      <c r="D134" s="256" t="s">
        <v>288</v>
      </c>
      <c r="E134" s="257" t="s">
        <v>633</v>
      </c>
      <c r="F134" s="258" t="s">
        <v>634</v>
      </c>
      <c r="G134" s="259" t="s">
        <v>626</v>
      </c>
      <c r="H134" s="260">
        <v>3</v>
      </c>
      <c r="I134" s="261"/>
      <c r="J134" s="262">
        <f>ROUND(I134*H134,2)</f>
        <v>0</v>
      </c>
      <c r="K134" s="263"/>
      <c r="L134" s="264"/>
      <c r="M134" s="265" t="s">
        <v>1</v>
      </c>
      <c r="N134" s="266" t="s">
        <v>41</v>
      </c>
      <c r="O134" s="90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1" t="s">
        <v>206</v>
      </c>
      <c r="AT134" s="231" t="s">
        <v>288</v>
      </c>
      <c r="AU134" s="231" t="s">
        <v>84</v>
      </c>
      <c r="AY134" s="16" t="s">
        <v>167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6" t="s">
        <v>84</v>
      </c>
      <c r="BK134" s="232">
        <f>ROUND(I134*H134,2)</f>
        <v>0</v>
      </c>
      <c r="BL134" s="16" t="s">
        <v>173</v>
      </c>
      <c r="BM134" s="231" t="s">
        <v>215</v>
      </c>
    </row>
    <row r="135" spans="1:65" s="2" customFormat="1" ht="14.4" customHeight="1">
      <c r="A135" s="37"/>
      <c r="B135" s="38"/>
      <c r="C135" s="256" t="s">
        <v>193</v>
      </c>
      <c r="D135" s="256" t="s">
        <v>288</v>
      </c>
      <c r="E135" s="257" t="s">
        <v>635</v>
      </c>
      <c r="F135" s="258" t="s">
        <v>636</v>
      </c>
      <c r="G135" s="259" t="s">
        <v>626</v>
      </c>
      <c r="H135" s="260">
        <v>3</v>
      </c>
      <c r="I135" s="261"/>
      <c r="J135" s="262">
        <f>ROUND(I135*H135,2)</f>
        <v>0</v>
      </c>
      <c r="K135" s="263"/>
      <c r="L135" s="264"/>
      <c r="M135" s="265" t="s">
        <v>1</v>
      </c>
      <c r="N135" s="266" t="s">
        <v>41</v>
      </c>
      <c r="O135" s="90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1" t="s">
        <v>206</v>
      </c>
      <c r="AT135" s="231" t="s">
        <v>288</v>
      </c>
      <c r="AU135" s="231" t="s">
        <v>84</v>
      </c>
      <c r="AY135" s="16" t="s">
        <v>167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6" t="s">
        <v>84</v>
      </c>
      <c r="BK135" s="232">
        <f>ROUND(I135*H135,2)</f>
        <v>0</v>
      </c>
      <c r="BL135" s="16" t="s">
        <v>173</v>
      </c>
      <c r="BM135" s="231" t="s">
        <v>224</v>
      </c>
    </row>
    <row r="136" spans="1:65" s="2" customFormat="1" ht="14.4" customHeight="1">
      <c r="A136" s="37"/>
      <c r="B136" s="38"/>
      <c r="C136" s="219" t="s">
        <v>101</v>
      </c>
      <c r="D136" s="219" t="s">
        <v>169</v>
      </c>
      <c r="E136" s="220" t="s">
        <v>637</v>
      </c>
      <c r="F136" s="221" t="s">
        <v>638</v>
      </c>
      <c r="G136" s="222" t="s">
        <v>639</v>
      </c>
      <c r="H136" s="272"/>
      <c r="I136" s="224"/>
      <c r="J136" s="225">
        <f>ROUND(I136*H136,2)</f>
        <v>0</v>
      </c>
      <c r="K136" s="226"/>
      <c r="L136" s="43"/>
      <c r="M136" s="227" t="s">
        <v>1</v>
      </c>
      <c r="N136" s="228" t="s">
        <v>41</v>
      </c>
      <c r="O136" s="90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1" t="s">
        <v>173</v>
      </c>
      <c r="AT136" s="231" t="s">
        <v>169</v>
      </c>
      <c r="AU136" s="231" t="s">
        <v>84</v>
      </c>
      <c r="AY136" s="16" t="s">
        <v>167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6" t="s">
        <v>84</v>
      </c>
      <c r="BK136" s="232">
        <f>ROUND(I136*H136,2)</f>
        <v>0</v>
      </c>
      <c r="BL136" s="16" t="s">
        <v>173</v>
      </c>
      <c r="BM136" s="231" t="s">
        <v>640</v>
      </c>
    </row>
    <row r="137" spans="1:65" s="2" customFormat="1" ht="14.4" customHeight="1">
      <c r="A137" s="37"/>
      <c r="B137" s="38"/>
      <c r="C137" s="219" t="s">
        <v>206</v>
      </c>
      <c r="D137" s="219" t="s">
        <v>169</v>
      </c>
      <c r="E137" s="220" t="s">
        <v>641</v>
      </c>
      <c r="F137" s="221" t="s">
        <v>642</v>
      </c>
      <c r="G137" s="222" t="s">
        <v>639</v>
      </c>
      <c r="H137" s="272"/>
      <c r="I137" s="224"/>
      <c r="J137" s="225">
        <f>ROUND(I137*H137,2)</f>
        <v>0</v>
      </c>
      <c r="K137" s="226"/>
      <c r="L137" s="43"/>
      <c r="M137" s="227" t="s">
        <v>1</v>
      </c>
      <c r="N137" s="228" t="s">
        <v>41</v>
      </c>
      <c r="O137" s="90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1" t="s">
        <v>173</v>
      </c>
      <c r="AT137" s="231" t="s">
        <v>169</v>
      </c>
      <c r="AU137" s="231" t="s">
        <v>84</v>
      </c>
      <c r="AY137" s="16" t="s">
        <v>167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6" t="s">
        <v>84</v>
      </c>
      <c r="BK137" s="232">
        <f>ROUND(I137*H137,2)</f>
        <v>0</v>
      </c>
      <c r="BL137" s="16" t="s">
        <v>173</v>
      </c>
      <c r="BM137" s="231" t="s">
        <v>643</v>
      </c>
    </row>
    <row r="138" spans="1:63" s="12" customFormat="1" ht="25.9" customHeight="1">
      <c r="A138" s="12"/>
      <c r="B138" s="203"/>
      <c r="C138" s="204"/>
      <c r="D138" s="205" t="s">
        <v>75</v>
      </c>
      <c r="E138" s="206" t="s">
        <v>644</v>
      </c>
      <c r="F138" s="206" t="s">
        <v>645</v>
      </c>
      <c r="G138" s="204"/>
      <c r="H138" s="204"/>
      <c r="I138" s="207"/>
      <c r="J138" s="208">
        <f>BK138</f>
        <v>0</v>
      </c>
      <c r="K138" s="204"/>
      <c r="L138" s="209"/>
      <c r="M138" s="210"/>
      <c r="N138" s="211"/>
      <c r="O138" s="211"/>
      <c r="P138" s="212">
        <f>SUM(P139:P151)</f>
        <v>0</v>
      </c>
      <c r="Q138" s="211"/>
      <c r="R138" s="212">
        <f>SUM(R139:R151)</f>
        <v>0</v>
      </c>
      <c r="S138" s="211"/>
      <c r="T138" s="213">
        <f>SUM(T139:T151)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84</v>
      </c>
      <c r="AT138" s="215" t="s">
        <v>75</v>
      </c>
      <c r="AU138" s="215" t="s">
        <v>76</v>
      </c>
      <c r="AY138" s="214" t="s">
        <v>167</v>
      </c>
      <c r="BK138" s="216">
        <f>SUM(BK139:BK151)</f>
        <v>0</v>
      </c>
    </row>
    <row r="139" spans="1:65" s="2" customFormat="1" ht="14.4" customHeight="1">
      <c r="A139" s="37"/>
      <c r="B139" s="38"/>
      <c r="C139" s="256" t="s">
        <v>210</v>
      </c>
      <c r="D139" s="256" t="s">
        <v>288</v>
      </c>
      <c r="E139" s="257" t="s">
        <v>646</v>
      </c>
      <c r="F139" s="258" t="s">
        <v>647</v>
      </c>
      <c r="G139" s="259" t="s">
        <v>232</v>
      </c>
      <c r="H139" s="260">
        <v>90</v>
      </c>
      <c r="I139" s="261"/>
      <c r="J139" s="262">
        <f>ROUND(I139*H139,2)</f>
        <v>0</v>
      </c>
      <c r="K139" s="263"/>
      <c r="L139" s="264"/>
      <c r="M139" s="265" t="s">
        <v>1</v>
      </c>
      <c r="N139" s="266" t="s">
        <v>41</v>
      </c>
      <c r="O139" s="90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1" t="s">
        <v>206</v>
      </c>
      <c r="AT139" s="231" t="s">
        <v>288</v>
      </c>
      <c r="AU139" s="231" t="s">
        <v>84</v>
      </c>
      <c r="AY139" s="16" t="s">
        <v>167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6" t="s">
        <v>84</v>
      </c>
      <c r="BK139" s="232">
        <f>ROUND(I139*H139,2)</f>
        <v>0</v>
      </c>
      <c r="BL139" s="16" t="s">
        <v>173</v>
      </c>
      <c r="BM139" s="231" t="s">
        <v>235</v>
      </c>
    </row>
    <row r="140" spans="1:65" s="2" customFormat="1" ht="14.4" customHeight="1">
      <c r="A140" s="37"/>
      <c r="B140" s="38"/>
      <c r="C140" s="256" t="s">
        <v>215</v>
      </c>
      <c r="D140" s="256" t="s">
        <v>288</v>
      </c>
      <c r="E140" s="257" t="s">
        <v>648</v>
      </c>
      <c r="F140" s="258" t="s">
        <v>649</v>
      </c>
      <c r="G140" s="259" t="s">
        <v>232</v>
      </c>
      <c r="H140" s="260">
        <v>25</v>
      </c>
      <c r="I140" s="261"/>
      <c r="J140" s="262">
        <f>ROUND(I140*H140,2)</f>
        <v>0</v>
      </c>
      <c r="K140" s="263"/>
      <c r="L140" s="264"/>
      <c r="M140" s="265" t="s">
        <v>1</v>
      </c>
      <c r="N140" s="266" t="s">
        <v>41</v>
      </c>
      <c r="O140" s="90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1" t="s">
        <v>206</v>
      </c>
      <c r="AT140" s="231" t="s">
        <v>288</v>
      </c>
      <c r="AU140" s="231" t="s">
        <v>84</v>
      </c>
      <c r="AY140" s="16" t="s">
        <v>167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6" t="s">
        <v>84</v>
      </c>
      <c r="BK140" s="232">
        <f>ROUND(I140*H140,2)</f>
        <v>0</v>
      </c>
      <c r="BL140" s="16" t="s">
        <v>173</v>
      </c>
      <c r="BM140" s="231" t="s">
        <v>246</v>
      </c>
    </row>
    <row r="141" spans="1:65" s="2" customFormat="1" ht="14.4" customHeight="1">
      <c r="A141" s="37"/>
      <c r="B141" s="38"/>
      <c r="C141" s="256" t="s">
        <v>219</v>
      </c>
      <c r="D141" s="256" t="s">
        <v>288</v>
      </c>
      <c r="E141" s="257" t="s">
        <v>648</v>
      </c>
      <c r="F141" s="258" t="s">
        <v>649</v>
      </c>
      <c r="G141" s="259" t="s">
        <v>232</v>
      </c>
      <c r="H141" s="260">
        <v>20</v>
      </c>
      <c r="I141" s="261"/>
      <c r="J141" s="262">
        <f>ROUND(I141*H141,2)</f>
        <v>0</v>
      </c>
      <c r="K141" s="263"/>
      <c r="L141" s="264"/>
      <c r="M141" s="265" t="s">
        <v>1</v>
      </c>
      <c r="N141" s="266" t="s">
        <v>41</v>
      </c>
      <c r="O141" s="90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1" t="s">
        <v>206</v>
      </c>
      <c r="AT141" s="231" t="s">
        <v>288</v>
      </c>
      <c r="AU141" s="231" t="s">
        <v>84</v>
      </c>
      <c r="AY141" s="16" t="s">
        <v>167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6" t="s">
        <v>84</v>
      </c>
      <c r="BK141" s="232">
        <f>ROUND(I141*H141,2)</f>
        <v>0</v>
      </c>
      <c r="BL141" s="16" t="s">
        <v>173</v>
      </c>
      <c r="BM141" s="231" t="s">
        <v>256</v>
      </c>
    </row>
    <row r="142" spans="1:65" s="2" customFormat="1" ht="14.4" customHeight="1">
      <c r="A142" s="37"/>
      <c r="B142" s="38"/>
      <c r="C142" s="256" t="s">
        <v>224</v>
      </c>
      <c r="D142" s="256" t="s">
        <v>288</v>
      </c>
      <c r="E142" s="257" t="s">
        <v>650</v>
      </c>
      <c r="F142" s="258" t="s">
        <v>651</v>
      </c>
      <c r="G142" s="259" t="s">
        <v>626</v>
      </c>
      <c r="H142" s="260">
        <v>7</v>
      </c>
      <c r="I142" s="261"/>
      <c r="J142" s="262">
        <f>ROUND(I142*H142,2)</f>
        <v>0</v>
      </c>
      <c r="K142" s="263"/>
      <c r="L142" s="264"/>
      <c r="M142" s="265" t="s">
        <v>1</v>
      </c>
      <c r="N142" s="266" t="s">
        <v>41</v>
      </c>
      <c r="O142" s="90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1" t="s">
        <v>206</v>
      </c>
      <c r="AT142" s="231" t="s">
        <v>288</v>
      </c>
      <c r="AU142" s="231" t="s">
        <v>84</v>
      </c>
      <c r="AY142" s="16" t="s">
        <v>167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6" t="s">
        <v>84</v>
      </c>
      <c r="BK142" s="232">
        <f>ROUND(I142*H142,2)</f>
        <v>0</v>
      </c>
      <c r="BL142" s="16" t="s">
        <v>173</v>
      </c>
      <c r="BM142" s="231" t="s">
        <v>265</v>
      </c>
    </row>
    <row r="143" spans="1:65" s="2" customFormat="1" ht="14.4" customHeight="1">
      <c r="A143" s="37"/>
      <c r="B143" s="38"/>
      <c r="C143" s="256" t="s">
        <v>229</v>
      </c>
      <c r="D143" s="256" t="s">
        <v>288</v>
      </c>
      <c r="E143" s="257" t="s">
        <v>652</v>
      </c>
      <c r="F143" s="258" t="s">
        <v>653</v>
      </c>
      <c r="G143" s="259" t="s">
        <v>232</v>
      </c>
      <c r="H143" s="260">
        <v>75</v>
      </c>
      <c r="I143" s="261"/>
      <c r="J143" s="262">
        <f>ROUND(I143*H143,2)</f>
        <v>0</v>
      </c>
      <c r="K143" s="263"/>
      <c r="L143" s="264"/>
      <c r="M143" s="265" t="s">
        <v>1</v>
      </c>
      <c r="N143" s="266" t="s">
        <v>41</v>
      </c>
      <c r="O143" s="90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1" t="s">
        <v>206</v>
      </c>
      <c r="AT143" s="231" t="s">
        <v>288</v>
      </c>
      <c r="AU143" s="231" t="s">
        <v>84</v>
      </c>
      <c r="AY143" s="16" t="s">
        <v>167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6" t="s">
        <v>84</v>
      </c>
      <c r="BK143" s="232">
        <f>ROUND(I143*H143,2)</f>
        <v>0</v>
      </c>
      <c r="BL143" s="16" t="s">
        <v>173</v>
      </c>
      <c r="BM143" s="231" t="s">
        <v>107</v>
      </c>
    </row>
    <row r="144" spans="1:65" s="2" customFormat="1" ht="14.4" customHeight="1">
      <c r="A144" s="37"/>
      <c r="B144" s="38"/>
      <c r="C144" s="256" t="s">
        <v>235</v>
      </c>
      <c r="D144" s="256" t="s">
        <v>288</v>
      </c>
      <c r="E144" s="257" t="s">
        <v>654</v>
      </c>
      <c r="F144" s="258" t="s">
        <v>655</v>
      </c>
      <c r="G144" s="259" t="s">
        <v>232</v>
      </c>
      <c r="H144" s="260">
        <v>10</v>
      </c>
      <c r="I144" s="261"/>
      <c r="J144" s="262">
        <f>ROUND(I144*H144,2)</f>
        <v>0</v>
      </c>
      <c r="K144" s="263"/>
      <c r="L144" s="264"/>
      <c r="M144" s="265" t="s">
        <v>1</v>
      </c>
      <c r="N144" s="266" t="s">
        <v>41</v>
      </c>
      <c r="O144" s="90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1" t="s">
        <v>206</v>
      </c>
      <c r="AT144" s="231" t="s">
        <v>288</v>
      </c>
      <c r="AU144" s="231" t="s">
        <v>84</v>
      </c>
      <c r="AY144" s="16" t="s">
        <v>167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6" t="s">
        <v>84</v>
      </c>
      <c r="BK144" s="232">
        <f>ROUND(I144*H144,2)</f>
        <v>0</v>
      </c>
      <c r="BL144" s="16" t="s">
        <v>173</v>
      </c>
      <c r="BM144" s="231" t="s">
        <v>283</v>
      </c>
    </row>
    <row r="145" spans="1:65" s="2" customFormat="1" ht="14.4" customHeight="1">
      <c r="A145" s="37"/>
      <c r="B145" s="38"/>
      <c r="C145" s="256" t="s">
        <v>8</v>
      </c>
      <c r="D145" s="256" t="s">
        <v>288</v>
      </c>
      <c r="E145" s="257" t="s">
        <v>656</v>
      </c>
      <c r="F145" s="258" t="s">
        <v>657</v>
      </c>
      <c r="G145" s="259" t="s">
        <v>626</v>
      </c>
      <c r="H145" s="260">
        <v>5</v>
      </c>
      <c r="I145" s="261"/>
      <c r="J145" s="262">
        <f>ROUND(I145*H145,2)</f>
        <v>0</v>
      </c>
      <c r="K145" s="263"/>
      <c r="L145" s="264"/>
      <c r="M145" s="265" t="s">
        <v>1</v>
      </c>
      <c r="N145" s="266" t="s">
        <v>41</v>
      </c>
      <c r="O145" s="90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1" t="s">
        <v>206</v>
      </c>
      <c r="AT145" s="231" t="s">
        <v>288</v>
      </c>
      <c r="AU145" s="231" t="s">
        <v>84</v>
      </c>
      <c r="AY145" s="16" t="s">
        <v>167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6" t="s">
        <v>84</v>
      </c>
      <c r="BK145" s="232">
        <f>ROUND(I145*H145,2)</f>
        <v>0</v>
      </c>
      <c r="BL145" s="16" t="s">
        <v>173</v>
      </c>
      <c r="BM145" s="231" t="s">
        <v>293</v>
      </c>
    </row>
    <row r="146" spans="1:65" s="2" customFormat="1" ht="14.4" customHeight="1">
      <c r="A146" s="37"/>
      <c r="B146" s="38"/>
      <c r="C146" s="256" t="s">
        <v>246</v>
      </c>
      <c r="D146" s="256" t="s">
        <v>288</v>
      </c>
      <c r="E146" s="257" t="s">
        <v>658</v>
      </c>
      <c r="F146" s="258" t="s">
        <v>659</v>
      </c>
      <c r="G146" s="259" t="s">
        <v>626</v>
      </c>
      <c r="H146" s="260">
        <v>3</v>
      </c>
      <c r="I146" s="261"/>
      <c r="J146" s="262">
        <f>ROUND(I146*H146,2)</f>
        <v>0</v>
      </c>
      <c r="K146" s="263"/>
      <c r="L146" s="264"/>
      <c r="M146" s="265" t="s">
        <v>1</v>
      </c>
      <c r="N146" s="266" t="s">
        <v>41</v>
      </c>
      <c r="O146" s="90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1" t="s">
        <v>206</v>
      </c>
      <c r="AT146" s="231" t="s">
        <v>288</v>
      </c>
      <c r="AU146" s="231" t="s">
        <v>84</v>
      </c>
      <c r="AY146" s="16" t="s">
        <v>167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6" t="s">
        <v>84</v>
      </c>
      <c r="BK146" s="232">
        <f>ROUND(I146*H146,2)</f>
        <v>0</v>
      </c>
      <c r="BL146" s="16" t="s">
        <v>173</v>
      </c>
      <c r="BM146" s="231" t="s">
        <v>301</v>
      </c>
    </row>
    <row r="147" spans="1:65" s="2" customFormat="1" ht="14.4" customHeight="1">
      <c r="A147" s="37"/>
      <c r="B147" s="38"/>
      <c r="C147" s="256" t="s">
        <v>251</v>
      </c>
      <c r="D147" s="256" t="s">
        <v>288</v>
      </c>
      <c r="E147" s="257" t="s">
        <v>660</v>
      </c>
      <c r="F147" s="258" t="s">
        <v>661</v>
      </c>
      <c r="G147" s="259" t="s">
        <v>626</v>
      </c>
      <c r="H147" s="260">
        <v>5</v>
      </c>
      <c r="I147" s="261"/>
      <c r="J147" s="262">
        <f>ROUND(I147*H147,2)</f>
        <v>0</v>
      </c>
      <c r="K147" s="263"/>
      <c r="L147" s="264"/>
      <c r="M147" s="265" t="s">
        <v>1</v>
      </c>
      <c r="N147" s="266" t="s">
        <v>41</v>
      </c>
      <c r="O147" s="90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1" t="s">
        <v>206</v>
      </c>
      <c r="AT147" s="231" t="s">
        <v>288</v>
      </c>
      <c r="AU147" s="231" t="s">
        <v>84</v>
      </c>
      <c r="AY147" s="16" t="s">
        <v>167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6" t="s">
        <v>84</v>
      </c>
      <c r="BK147" s="232">
        <f>ROUND(I147*H147,2)</f>
        <v>0</v>
      </c>
      <c r="BL147" s="16" t="s">
        <v>173</v>
      </c>
      <c r="BM147" s="231" t="s">
        <v>313</v>
      </c>
    </row>
    <row r="148" spans="1:65" s="2" customFormat="1" ht="14.4" customHeight="1">
      <c r="A148" s="37"/>
      <c r="B148" s="38"/>
      <c r="C148" s="256" t="s">
        <v>256</v>
      </c>
      <c r="D148" s="256" t="s">
        <v>288</v>
      </c>
      <c r="E148" s="257" t="s">
        <v>662</v>
      </c>
      <c r="F148" s="258" t="s">
        <v>663</v>
      </c>
      <c r="G148" s="259" t="s">
        <v>626</v>
      </c>
      <c r="H148" s="260">
        <v>5</v>
      </c>
      <c r="I148" s="261"/>
      <c r="J148" s="262">
        <f>ROUND(I148*H148,2)</f>
        <v>0</v>
      </c>
      <c r="K148" s="263"/>
      <c r="L148" s="264"/>
      <c r="M148" s="265" t="s">
        <v>1</v>
      </c>
      <c r="N148" s="266" t="s">
        <v>41</v>
      </c>
      <c r="O148" s="90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1" t="s">
        <v>206</v>
      </c>
      <c r="AT148" s="231" t="s">
        <v>288</v>
      </c>
      <c r="AU148" s="231" t="s">
        <v>84</v>
      </c>
      <c r="AY148" s="16" t="s">
        <v>167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6" t="s">
        <v>84</v>
      </c>
      <c r="BK148" s="232">
        <f>ROUND(I148*H148,2)</f>
        <v>0</v>
      </c>
      <c r="BL148" s="16" t="s">
        <v>173</v>
      </c>
      <c r="BM148" s="231" t="s">
        <v>325</v>
      </c>
    </row>
    <row r="149" spans="1:65" s="2" customFormat="1" ht="14.4" customHeight="1">
      <c r="A149" s="37"/>
      <c r="B149" s="38"/>
      <c r="C149" s="256" t="s">
        <v>260</v>
      </c>
      <c r="D149" s="256" t="s">
        <v>288</v>
      </c>
      <c r="E149" s="257" t="s">
        <v>664</v>
      </c>
      <c r="F149" s="258" t="s">
        <v>665</v>
      </c>
      <c r="G149" s="259" t="s">
        <v>232</v>
      </c>
      <c r="H149" s="260">
        <v>50</v>
      </c>
      <c r="I149" s="261"/>
      <c r="J149" s="262">
        <f>ROUND(I149*H149,2)</f>
        <v>0</v>
      </c>
      <c r="K149" s="263"/>
      <c r="L149" s="264"/>
      <c r="M149" s="265" t="s">
        <v>1</v>
      </c>
      <c r="N149" s="266" t="s">
        <v>41</v>
      </c>
      <c r="O149" s="90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1" t="s">
        <v>206</v>
      </c>
      <c r="AT149" s="231" t="s">
        <v>288</v>
      </c>
      <c r="AU149" s="231" t="s">
        <v>84</v>
      </c>
      <c r="AY149" s="16" t="s">
        <v>167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6" t="s">
        <v>84</v>
      </c>
      <c r="BK149" s="232">
        <f>ROUND(I149*H149,2)</f>
        <v>0</v>
      </c>
      <c r="BL149" s="16" t="s">
        <v>173</v>
      </c>
      <c r="BM149" s="231" t="s">
        <v>333</v>
      </c>
    </row>
    <row r="150" spans="1:65" s="2" customFormat="1" ht="14.4" customHeight="1">
      <c r="A150" s="37"/>
      <c r="B150" s="38"/>
      <c r="C150" s="256" t="s">
        <v>265</v>
      </c>
      <c r="D150" s="256" t="s">
        <v>288</v>
      </c>
      <c r="E150" s="257" t="s">
        <v>666</v>
      </c>
      <c r="F150" s="258" t="s">
        <v>667</v>
      </c>
      <c r="G150" s="259" t="s">
        <v>639</v>
      </c>
      <c r="H150" s="273"/>
      <c r="I150" s="261"/>
      <c r="J150" s="262">
        <f>ROUND(I150*H150,2)</f>
        <v>0</v>
      </c>
      <c r="K150" s="263"/>
      <c r="L150" s="264"/>
      <c r="M150" s="265" t="s">
        <v>1</v>
      </c>
      <c r="N150" s="266" t="s">
        <v>41</v>
      </c>
      <c r="O150" s="90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1" t="s">
        <v>206</v>
      </c>
      <c r="AT150" s="231" t="s">
        <v>288</v>
      </c>
      <c r="AU150" s="231" t="s">
        <v>84</v>
      </c>
      <c r="AY150" s="16" t="s">
        <v>167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6" t="s">
        <v>84</v>
      </c>
      <c r="BK150" s="232">
        <f>ROUND(I150*H150,2)</f>
        <v>0</v>
      </c>
      <c r="BL150" s="16" t="s">
        <v>173</v>
      </c>
      <c r="BM150" s="231" t="s">
        <v>668</v>
      </c>
    </row>
    <row r="151" spans="1:65" s="2" customFormat="1" ht="14.4" customHeight="1">
      <c r="A151" s="37"/>
      <c r="B151" s="38"/>
      <c r="C151" s="256" t="s">
        <v>7</v>
      </c>
      <c r="D151" s="256" t="s">
        <v>288</v>
      </c>
      <c r="E151" s="257" t="s">
        <v>669</v>
      </c>
      <c r="F151" s="258" t="s">
        <v>670</v>
      </c>
      <c r="G151" s="259" t="s">
        <v>639</v>
      </c>
      <c r="H151" s="273"/>
      <c r="I151" s="261"/>
      <c r="J151" s="262">
        <f>ROUND(I151*H151,2)</f>
        <v>0</v>
      </c>
      <c r="K151" s="263"/>
      <c r="L151" s="264"/>
      <c r="M151" s="265" t="s">
        <v>1</v>
      </c>
      <c r="N151" s="266" t="s">
        <v>41</v>
      </c>
      <c r="O151" s="90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1" t="s">
        <v>206</v>
      </c>
      <c r="AT151" s="231" t="s">
        <v>288</v>
      </c>
      <c r="AU151" s="231" t="s">
        <v>84</v>
      </c>
      <c r="AY151" s="16" t="s">
        <v>167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6" t="s">
        <v>84</v>
      </c>
      <c r="BK151" s="232">
        <f>ROUND(I151*H151,2)</f>
        <v>0</v>
      </c>
      <c r="BL151" s="16" t="s">
        <v>173</v>
      </c>
      <c r="BM151" s="231" t="s">
        <v>671</v>
      </c>
    </row>
    <row r="152" spans="1:63" s="12" customFormat="1" ht="25.9" customHeight="1">
      <c r="A152" s="12"/>
      <c r="B152" s="203"/>
      <c r="C152" s="204"/>
      <c r="D152" s="205" t="s">
        <v>75</v>
      </c>
      <c r="E152" s="206" t="s">
        <v>672</v>
      </c>
      <c r="F152" s="206" t="s">
        <v>673</v>
      </c>
      <c r="G152" s="204"/>
      <c r="H152" s="204"/>
      <c r="I152" s="207"/>
      <c r="J152" s="208">
        <f>BK152</f>
        <v>0</v>
      </c>
      <c r="K152" s="204"/>
      <c r="L152" s="209"/>
      <c r="M152" s="210"/>
      <c r="N152" s="211"/>
      <c r="O152" s="211"/>
      <c r="P152" s="212">
        <f>SUM(P153:P167)</f>
        <v>0</v>
      </c>
      <c r="Q152" s="211"/>
      <c r="R152" s="212">
        <f>SUM(R153:R167)</f>
        <v>0</v>
      </c>
      <c r="S152" s="211"/>
      <c r="T152" s="213">
        <f>SUM(T153:T167)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84</v>
      </c>
      <c r="AT152" s="215" t="s">
        <v>75</v>
      </c>
      <c r="AU152" s="215" t="s">
        <v>76</v>
      </c>
      <c r="AY152" s="214" t="s">
        <v>167</v>
      </c>
      <c r="BK152" s="216">
        <f>SUM(BK153:BK167)</f>
        <v>0</v>
      </c>
    </row>
    <row r="153" spans="1:65" s="2" customFormat="1" ht="14.4" customHeight="1">
      <c r="A153" s="37"/>
      <c r="B153" s="38"/>
      <c r="C153" s="256" t="s">
        <v>107</v>
      </c>
      <c r="D153" s="256" t="s">
        <v>288</v>
      </c>
      <c r="E153" s="257" t="s">
        <v>674</v>
      </c>
      <c r="F153" s="258" t="s">
        <v>675</v>
      </c>
      <c r="G153" s="259" t="s">
        <v>242</v>
      </c>
      <c r="H153" s="260">
        <v>49.8</v>
      </c>
      <c r="I153" s="261"/>
      <c r="J153" s="262">
        <f>ROUND(I153*H153,2)</f>
        <v>0</v>
      </c>
      <c r="K153" s="263"/>
      <c r="L153" s="264"/>
      <c r="M153" s="265" t="s">
        <v>1</v>
      </c>
      <c r="N153" s="266" t="s">
        <v>41</v>
      </c>
      <c r="O153" s="90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1" t="s">
        <v>206</v>
      </c>
      <c r="AT153" s="231" t="s">
        <v>288</v>
      </c>
      <c r="AU153" s="231" t="s">
        <v>84</v>
      </c>
      <c r="AY153" s="16" t="s">
        <v>167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6" t="s">
        <v>84</v>
      </c>
      <c r="BK153" s="232">
        <f>ROUND(I153*H153,2)</f>
        <v>0</v>
      </c>
      <c r="BL153" s="16" t="s">
        <v>173</v>
      </c>
      <c r="BM153" s="231" t="s">
        <v>340</v>
      </c>
    </row>
    <row r="154" spans="1:65" s="2" customFormat="1" ht="14.4" customHeight="1">
      <c r="A154" s="37"/>
      <c r="B154" s="38"/>
      <c r="C154" s="256" t="s">
        <v>278</v>
      </c>
      <c r="D154" s="256" t="s">
        <v>288</v>
      </c>
      <c r="E154" s="257" t="s">
        <v>676</v>
      </c>
      <c r="F154" s="258" t="s">
        <v>677</v>
      </c>
      <c r="G154" s="259" t="s">
        <v>232</v>
      </c>
      <c r="H154" s="260">
        <v>60</v>
      </c>
      <c r="I154" s="261"/>
      <c r="J154" s="262">
        <f>ROUND(I154*H154,2)</f>
        <v>0</v>
      </c>
      <c r="K154" s="263"/>
      <c r="L154" s="264"/>
      <c r="M154" s="265" t="s">
        <v>1</v>
      </c>
      <c r="N154" s="266" t="s">
        <v>41</v>
      </c>
      <c r="O154" s="90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1" t="s">
        <v>206</v>
      </c>
      <c r="AT154" s="231" t="s">
        <v>288</v>
      </c>
      <c r="AU154" s="231" t="s">
        <v>84</v>
      </c>
      <c r="AY154" s="16" t="s">
        <v>167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6" t="s">
        <v>84</v>
      </c>
      <c r="BK154" s="232">
        <f>ROUND(I154*H154,2)</f>
        <v>0</v>
      </c>
      <c r="BL154" s="16" t="s">
        <v>173</v>
      </c>
      <c r="BM154" s="231" t="s">
        <v>348</v>
      </c>
    </row>
    <row r="155" spans="1:65" s="2" customFormat="1" ht="14.4" customHeight="1">
      <c r="A155" s="37"/>
      <c r="B155" s="38"/>
      <c r="C155" s="256" t="s">
        <v>283</v>
      </c>
      <c r="D155" s="256" t="s">
        <v>288</v>
      </c>
      <c r="E155" s="257" t="s">
        <v>678</v>
      </c>
      <c r="F155" s="258" t="s">
        <v>679</v>
      </c>
      <c r="G155" s="259" t="s">
        <v>232</v>
      </c>
      <c r="H155" s="260">
        <v>60</v>
      </c>
      <c r="I155" s="261"/>
      <c r="J155" s="262">
        <f>ROUND(I155*H155,2)</f>
        <v>0</v>
      </c>
      <c r="K155" s="263"/>
      <c r="L155" s="264"/>
      <c r="M155" s="265" t="s">
        <v>1</v>
      </c>
      <c r="N155" s="266" t="s">
        <v>41</v>
      </c>
      <c r="O155" s="90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1" t="s">
        <v>206</v>
      </c>
      <c r="AT155" s="231" t="s">
        <v>288</v>
      </c>
      <c r="AU155" s="231" t="s">
        <v>84</v>
      </c>
      <c r="AY155" s="16" t="s">
        <v>167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6" t="s">
        <v>84</v>
      </c>
      <c r="BK155" s="232">
        <f>ROUND(I155*H155,2)</f>
        <v>0</v>
      </c>
      <c r="BL155" s="16" t="s">
        <v>173</v>
      </c>
      <c r="BM155" s="231" t="s">
        <v>96</v>
      </c>
    </row>
    <row r="156" spans="1:65" s="2" customFormat="1" ht="14.4" customHeight="1">
      <c r="A156" s="37"/>
      <c r="B156" s="38"/>
      <c r="C156" s="256" t="s">
        <v>94</v>
      </c>
      <c r="D156" s="256" t="s">
        <v>288</v>
      </c>
      <c r="E156" s="257" t="s">
        <v>680</v>
      </c>
      <c r="F156" s="258" t="s">
        <v>681</v>
      </c>
      <c r="G156" s="259" t="s">
        <v>626</v>
      </c>
      <c r="H156" s="260">
        <v>10</v>
      </c>
      <c r="I156" s="261"/>
      <c r="J156" s="262">
        <f>ROUND(I156*H156,2)</f>
        <v>0</v>
      </c>
      <c r="K156" s="263"/>
      <c r="L156" s="264"/>
      <c r="M156" s="265" t="s">
        <v>1</v>
      </c>
      <c r="N156" s="266" t="s">
        <v>41</v>
      </c>
      <c r="O156" s="90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1" t="s">
        <v>206</v>
      </c>
      <c r="AT156" s="231" t="s">
        <v>288</v>
      </c>
      <c r="AU156" s="231" t="s">
        <v>84</v>
      </c>
      <c r="AY156" s="16" t="s">
        <v>167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6" t="s">
        <v>84</v>
      </c>
      <c r="BK156" s="232">
        <f>ROUND(I156*H156,2)</f>
        <v>0</v>
      </c>
      <c r="BL156" s="16" t="s">
        <v>173</v>
      </c>
      <c r="BM156" s="231" t="s">
        <v>364</v>
      </c>
    </row>
    <row r="157" spans="1:65" s="2" customFormat="1" ht="14.4" customHeight="1">
      <c r="A157" s="37"/>
      <c r="B157" s="38"/>
      <c r="C157" s="256" t="s">
        <v>293</v>
      </c>
      <c r="D157" s="256" t="s">
        <v>288</v>
      </c>
      <c r="E157" s="257" t="s">
        <v>676</v>
      </c>
      <c r="F157" s="258" t="s">
        <v>677</v>
      </c>
      <c r="G157" s="259" t="s">
        <v>232</v>
      </c>
      <c r="H157" s="260">
        <v>5</v>
      </c>
      <c r="I157" s="261"/>
      <c r="J157" s="262">
        <f>ROUND(I157*H157,2)</f>
        <v>0</v>
      </c>
      <c r="K157" s="263"/>
      <c r="L157" s="264"/>
      <c r="M157" s="265" t="s">
        <v>1</v>
      </c>
      <c r="N157" s="266" t="s">
        <v>41</v>
      </c>
      <c r="O157" s="90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1" t="s">
        <v>206</v>
      </c>
      <c r="AT157" s="231" t="s">
        <v>288</v>
      </c>
      <c r="AU157" s="231" t="s">
        <v>84</v>
      </c>
      <c r="AY157" s="16" t="s">
        <v>167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6" t="s">
        <v>84</v>
      </c>
      <c r="BK157" s="232">
        <f>ROUND(I157*H157,2)</f>
        <v>0</v>
      </c>
      <c r="BL157" s="16" t="s">
        <v>173</v>
      </c>
      <c r="BM157" s="231" t="s">
        <v>373</v>
      </c>
    </row>
    <row r="158" spans="1:65" s="2" customFormat="1" ht="14.4" customHeight="1">
      <c r="A158" s="37"/>
      <c r="B158" s="38"/>
      <c r="C158" s="256" t="s">
        <v>297</v>
      </c>
      <c r="D158" s="256" t="s">
        <v>288</v>
      </c>
      <c r="E158" s="257" t="s">
        <v>678</v>
      </c>
      <c r="F158" s="258" t="s">
        <v>679</v>
      </c>
      <c r="G158" s="259" t="s">
        <v>232</v>
      </c>
      <c r="H158" s="260">
        <v>5</v>
      </c>
      <c r="I158" s="261"/>
      <c r="J158" s="262">
        <f>ROUND(I158*H158,2)</f>
        <v>0</v>
      </c>
      <c r="K158" s="263"/>
      <c r="L158" s="264"/>
      <c r="M158" s="265" t="s">
        <v>1</v>
      </c>
      <c r="N158" s="266" t="s">
        <v>41</v>
      </c>
      <c r="O158" s="90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1" t="s">
        <v>206</v>
      </c>
      <c r="AT158" s="231" t="s">
        <v>288</v>
      </c>
      <c r="AU158" s="231" t="s">
        <v>84</v>
      </c>
      <c r="AY158" s="16" t="s">
        <v>167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6" t="s">
        <v>84</v>
      </c>
      <c r="BK158" s="232">
        <f>ROUND(I158*H158,2)</f>
        <v>0</v>
      </c>
      <c r="BL158" s="16" t="s">
        <v>173</v>
      </c>
      <c r="BM158" s="231" t="s">
        <v>385</v>
      </c>
    </row>
    <row r="159" spans="1:65" s="2" customFormat="1" ht="14.4" customHeight="1">
      <c r="A159" s="37"/>
      <c r="B159" s="38"/>
      <c r="C159" s="256" t="s">
        <v>301</v>
      </c>
      <c r="D159" s="256" t="s">
        <v>288</v>
      </c>
      <c r="E159" s="257" t="s">
        <v>680</v>
      </c>
      <c r="F159" s="258" t="s">
        <v>681</v>
      </c>
      <c r="G159" s="259" t="s">
        <v>626</v>
      </c>
      <c r="H159" s="260">
        <v>1</v>
      </c>
      <c r="I159" s="261"/>
      <c r="J159" s="262">
        <f>ROUND(I159*H159,2)</f>
        <v>0</v>
      </c>
      <c r="K159" s="263"/>
      <c r="L159" s="264"/>
      <c r="M159" s="265" t="s">
        <v>1</v>
      </c>
      <c r="N159" s="266" t="s">
        <v>41</v>
      </c>
      <c r="O159" s="90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1" t="s">
        <v>206</v>
      </c>
      <c r="AT159" s="231" t="s">
        <v>288</v>
      </c>
      <c r="AU159" s="231" t="s">
        <v>84</v>
      </c>
      <c r="AY159" s="16" t="s">
        <v>167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6" t="s">
        <v>84</v>
      </c>
      <c r="BK159" s="232">
        <f>ROUND(I159*H159,2)</f>
        <v>0</v>
      </c>
      <c r="BL159" s="16" t="s">
        <v>173</v>
      </c>
      <c r="BM159" s="231" t="s">
        <v>396</v>
      </c>
    </row>
    <row r="160" spans="1:65" s="2" customFormat="1" ht="14.4" customHeight="1">
      <c r="A160" s="37"/>
      <c r="B160" s="38"/>
      <c r="C160" s="256" t="s">
        <v>308</v>
      </c>
      <c r="D160" s="256" t="s">
        <v>288</v>
      </c>
      <c r="E160" s="257" t="s">
        <v>674</v>
      </c>
      <c r="F160" s="258" t="s">
        <v>675</v>
      </c>
      <c r="G160" s="259" t="s">
        <v>242</v>
      </c>
      <c r="H160" s="260">
        <v>1.13</v>
      </c>
      <c r="I160" s="261"/>
      <c r="J160" s="262">
        <f>ROUND(I160*H160,2)</f>
        <v>0</v>
      </c>
      <c r="K160" s="263"/>
      <c r="L160" s="264"/>
      <c r="M160" s="265" t="s">
        <v>1</v>
      </c>
      <c r="N160" s="266" t="s">
        <v>41</v>
      </c>
      <c r="O160" s="90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1" t="s">
        <v>206</v>
      </c>
      <c r="AT160" s="231" t="s">
        <v>288</v>
      </c>
      <c r="AU160" s="231" t="s">
        <v>84</v>
      </c>
      <c r="AY160" s="16" t="s">
        <v>167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6" t="s">
        <v>84</v>
      </c>
      <c r="BK160" s="232">
        <f>ROUND(I160*H160,2)</f>
        <v>0</v>
      </c>
      <c r="BL160" s="16" t="s">
        <v>173</v>
      </c>
      <c r="BM160" s="231" t="s">
        <v>404</v>
      </c>
    </row>
    <row r="161" spans="1:65" s="2" customFormat="1" ht="14.4" customHeight="1">
      <c r="A161" s="37"/>
      <c r="B161" s="38"/>
      <c r="C161" s="256" t="s">
        <v>313</v>
      </c>
      <c r="D161" s="256" t="s">
        <v>288</v>
      </c>
      <c r="E161" s="257" t="s">
        <v>676</v>
      </c>
      <c r="F161" s="258" t="s">
        <v>677</v>
      </c>
      <c r="G161" s="259" t="s">
        <v>232</v>
      </c>
      <c r="H161" s="260">
        <v>10</v>
      </c>
      <c r="I161" s="261"/>
      <c r="J161" s="262">
        <f>ROUND(I161*H161,2)</f>
        <v>0</v>
      </c>
      <c r="K161" s="263"/>
      <c r="L161" s="264"/>
      <c r="M161" s="265" t="s">
        <v>1</v>
      </c>
      <c r="N161" s="266" t="s">
        <v>41</v>
      </c>
      <c r="O161" s="90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1" t="s">
        <v>206</v>
      </c>
      <c r="AT161" s="231" t="s">
        <v>288</v>
      </c>
      <c r="AU161" s="231" t="s">
        <v>84</v>
      </c>
      <c r="AY161" s="16" t="s">
        <v>167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6" t="s">
        <v>84</v>
      </c>
      <c r="BK161" s="232">
        <f>ROUND(I161*H161,2)</f>
        <v>0</v>
      </c>
      <c r="BL161" s="16" t="s">
        <v>173</v>
      </c>
      <c r="BM161" s="231" t="s">
        <v>99</v>
      </c>
    </row>
    <row r="162" spans="1:65" s="2" customFormat="1" ht="14.4" customHeight="1">
      <c r="A162" s="37"/>
      <c r="B162" s="38"/>
      <c r="C162" s="256" t="s">
        <v>319</v>
      </c>
      <c r="D162" s="256" t="s">
        <v>288</v>
      </c>
      <c r="E162" s="257" t="s">
        <v>678</v>
      </c>
      <c r="F162" s="258" t="s">
        <v>679</v>
      </c>
      <c r="G162" s="259" t="s">
        <v>232</v>
      </c>
      <c r="H162" s="260">
        <v>10</v>
      </c>
      <c r="I162" s="261"/>
      <c r="J162" s="262">
        <f>ROUND(I162*H162,2)</f>
        <v>0</v>
      </c>
      <c r="K162" s="263"/>
      <c r="L162" s="264"/>
      <c r="M162" s="265" t="s">
        <v>1</v>
      </c>
      <c r="N162" s="266" t="s">
        <v>41</v>
      </c>
      <c r="O162" s="90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1" t="s">
        <v>206</v>
      </c>
      <c r="AT162" s="231" t="s">
        <v>288</v>
      </c>
      <c r="AU162" s="231" t="s">
        <v>84</v>
      </c>
      <c r="AY162" s="16" t="s">
        <v>167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6" t="s">
        <v>84</v>
      </c>
      <c r="BK162" s="232">
        <f>ROUND(I162*H162,2)</f>
        <v>0</v>
      </c>
      <c r="BL162" s="16" t="s">
        <v>173</v>
      </c>
      <c r="BM162" s="231" t="s">
        <v>419</v>
      </c>
    </row>
    <row r="163" spans="1:65" s="2" customFormat="1" ht="14.4" customHeight="1">
      <c r="A163" s="37"/>
      <c r="B163" s="38"/>
      <c r="C163" s="256" t="s">
        <v>325</v>
      </c>
      <c r="D163" s="256" t="s">
        <v>288</v>
      </c>
      <c r="E163" s="257" t="s">
        <v>680</v>
      </c>
      <c r="F163" s="258" t="s">
        <v>681</v>
      </c>
      <c r="G163" s="259" t="s">
        <v>626</v>
      </c>
      <c r="H163" s="260">
        <v>2</v>
      </c>
      <c r="I163" s="261"/>
      <c r="J163" s="262">
        <f>ROUND(I163*H163,2)</f>
        <v>0</v>
      </c>
      <c r="K163" s="263"/>
      <c r="L163" s="264"/>
      <c r="M163" s="265" t="s">
        <v>1</v>
      </c>
      <c r="N163" s="266" t="s">
        <v>41</v>
      </c>
      <c r="O163" s="90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1" t="s">
        <v>206</v>
      </c>
      <c r="AT163" s="231" t="s">
        <v>288</v>
      </c>
      <c r="AU163" s="231" t="s">
        <v>84</v>
      </c>
      <c r="AY163" s="16" t="s">
        <v>167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6" t="s">
        <v>84</v>
      </c>
      <c r="BK163" s="232">
        <f>ROUND(I163*H163,2)</f>
        <v>0</v>
      </c>
      <c r="BL163" s="16" t="s">
        <v>173</v>
      </c>
      <c r="BM163" s="231" t="s">
        <v>427</v>
      </c>
    </row>
    <row r="164" spans="1:65" s="2" customFormat="1" ht="14.4" customHeight="1">
      <c r="A164" s="37"/>
      <c r="B164" s="38"/>
      <c r="C164" s="256" t="s">
        <v>329</v>
      </c>
      <c r="D164" s="256" t="s">
        <v>288</v>
      </c>
      <c r="E164" s="257" t="s">
        <v>682</v>
      </c>
      <c r="F164" s="258" t="s">
        <v>683</v>
      </c>
      <c r="G164" s="259" t="s">
        <v>242</v>
      </c>
      <c r="H164" s="260">
        <v>0.68</v>
      </c>
      <c r="I164" s="261"/>
      <c r="J164" s="262">
        <f>ROUND(I164*H164,2)</f>
        <v>0</v>
      </c>
      <c r="K164" s="263"/>
      <c r="L164" s="264"/>
      <c r="M164" s="265" t="s">
        <v>1</v>
      </c>
      <c r="N164" s="266" t="s">
        <v>41</v>
      </c>
      <c r="O164" s="90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1" t="s">
        <v>206</v>
      </c>
      <c r="AT164" s="231" t="s">
        <v>288</v>
      </c>
      <c r="AU164" s="231" t="s">
        <v>84</v>
      </c>
      <c r="AY164" s="16" t="s">
        <v>167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6" t="s">
        <v>84</v>
      </c>
      <c r="BK164" s="232">
        <f>ROUND(I164*H164,2)</f>
        <v>0</v>
      </c>
      <c r="BL164" s="16" t="s">
        <v>173</v>
      </c>
      <c r="BM164" s="231" t="s">
        <v>435</v>
      </c>
    </row>
    <row r="165" spans="1:65" s="2" customFormat="1" ht="14.4" customHeight="1">
      <c r="A165" s="37"/>
      <c r="B165" s="38"/>
      <c r="C165" s="256" t="s">
        <v>333</v>
      </c>
      <c r="D165" s="256" t="s">
        <v>288</v>
      </c>
      <c r="E165" s="257" t="s">
        <v>684</v>
      </c>
      <c r="F165" s="258" t="s">
        <v>685</v>
      </c>
      <c r="G165" s="259" t="s">
        <v>626</v>
      </c>
      <c r="H165" s="260">
        <v>2</v>
      </c>
      <c r="I165" s="261"/>
      <c r="J165" s="262">
        <f>ROUND(I165*H165,2)</f>
        <v>0</v>
      </c>
      <c r="K165" s="263"/>
      <c r="L165" s="264"/>
      <c r="M165" s="265" t="s">
        <v>1</v>
      </c>
      <c r="N165" s="266" t="s">
        <v>41</v>
      </c>
      <c r="O165" s="90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1" t="s">
        <v>206</v>
      </c>
      <c r="AT165" s="231" t="s">
        <v>288</v>
      </c>
      <c r="AU165" s="231" t="s">
        <v>84</v>
      </c>
      <c r="AY165" s="16" t="s">
        <v>167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6" t="s">
        <v>84</v>
      </c>
      <c r="BK165" s="232">
        <f>ROUND(I165*H165,2)</f>
        <v>0</v>
      </c>
      <c r="BL165" s="16" t="s">
        <v>173</v>
      </c>
      <c r="BM165" s="231" t="s">
        <v>444</v>
      </c>
    </row>
    <row r="166" spans="1:65" s="2" customFormat="1" ht="14.4" customHeight="1">
      <c r="A166" s="37"/>
      <c r="B166" s="38"/>
      <c r="C166" s="256" t="s">
        <v>110</v>
      </c>
      <c r="D166" s="256" t="s">
        <v>288</v>
      </c>
      <c r="E166" s="257" t="s">
        <v>682</v>
      </c>
      <c r="F166" s="258" t="s">
        <v>683</v>
      </c>
      <c r="G166" s="259" t="s">
        <v>242</v>
      </c>
      <c r="H166" s="260">
        <v>2.28</v>
      </c>
      <c r="I166" s="261"/>
      <c r="J166" s="262">
        <f>ROUND(I166*H166,2)</f>
        <v>0</v>
      </c>
      <c r="K166" s="263"/>
      <c r="L166" s="264"/>
      <c r="M166" s="265" t="s">
        <v>1</v>
      </c>
      <c r="N166" s="266" t="s">
        <v>41</v>
      </c>
      <c r="O166" s="90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1" t="s">
        <v>206</v>
      </c>
      <c r="AT166" s="231" t="s">
        <v>288</v>
      </c>
      <c r="AU166" s="231" t="s">
        <v>84</v>
      </c>
      <c r="AY166" s="16" t="s">
        <v>167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6" t="s">
        <v>84</v>
      </c>
      <c r="BK166" s="232">
        <f>ROUND(I166*H166,2)</f>
        <v>0</v>
      </c>
      <c r="BL166" s="16" t="s">
        <v>173</v>
      </c>
      <c r="BM166" s="231" t="s">
        <v>452</v>
      </c>
    </row>
    <row r="167" spans="1:65" s="2" customFormat="1" ht="14.4" customHeight="1">
      <c r="A167" s="37"/>
      <c r="B167" s="38"/>
      <c r="C167" s="256" t="s">
        <v>340</v>
      </c>
      <c r="D167" s="256" t="s">
        <v>288</v>
      </c>
      <c r="E167" s="257" t="s">
        <v>684</v>
      </c>
      <c r="F167" s="258" t="s">
        <v>685</v>
      </c>
      <c r="G167" s="259" t="s">
        <v>626</v>
      </c>
      <c r="H167" s="260">
        <v>3</v>
      </c>
      <c r="I167" s="261"/>
      <c r="J167" s="262">
        <f>ROUND(I167*H167,2)</f>
        <v>0</v>
      </c>
      <c r="K167" s="263"/>
      <c r="L167" s="264"/>
      <c r="M167" s="265" t="s">
        <v>1</v>
      </c>
      <c r="N167" s="266" t="s">
        <v>41</v>
      </c>
      <c r="O167" s="90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1" t="s">
        <v>206</v>
      </c>
      <c r="AT167" s="231" t="s">
        <v>288</v>
      </c>
      <c r="AU167" s="231" t="s">
        <v>84</v>
      </c>
      <c r="AY167" s="16" t="s">
        <v>167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6" t="s">
        <v>84</v>
      </c>
      <c r="BK167" s="232">
        <f>ROUND(I167*H167,2)</f>
        <v>0</v>
      </c>
      <c r="BL167" s="16" t="s">
        <v>173</v>
      </c>
      <c r="BM167" s="231" t="s">
        <v>460</v>
      </c>
    </row>
    <row r="168" spans="1:63" s="12" customFormat="1" ht="25.9" customHeight="1">
      <c r="A168" s="12"/>
      <c r="B168" s="203"/>
      <c r="C168" s="204"/>
      <c r="D168" s="205" t="s">
        <v>75</v>
      </c>
      <c r="E168" s="206" t="s">
        <v>686</v>
      </c>
      <c r="F168" s="206" t="s">
        <v>687</v>
      </c>
      <c r="G168" s="204"/>
      <c r="H168" s="204"/>
      <c r="I168" s="207"/>
      <c r="J168" s="208">
        <f>BK168</f>
        <v>0</v>
      </c>
      <c r="K168" s="204"/>
      <c r="L168" s="209"/>
      <c r="M168" s="210"/>
      <c r="N168" s="211"/>
      <c r="O168" s="211"/>
      <c r="P168" s="212">
        <f>SUM(P169:P184)</f>
        <v>0</v>
      </c>
      <c r="Q168" s="211"/>
      <c r="R168" s="212">
        <f>SUM(R169:R184)</f>
        <v>0</v>
      </c>
      <c r="S168" s="211"/>
      <c r="T168" s="213">
        <f>SUM(T169:T184)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4" t="s">
        <v>84</v>
      </c>
      <c r="AT168" s="215" t="s">
        <v>75</v>
      </c>
      <c r="AU168" s="215" t="s">
        <v>76</v>
      </c>
      <c r="AY168" s="214" t="s">
        <v>167</v>
      </c>
      <c r="BK168" s="216">
        <f>SUM(BK169:BK184)</f>
        <v>0</v>
      </c>
    </row>
    <row r="169" spans="1:65" s="2" customFormat="1" ht="14.4" customHeight="1">
      <c r="A169" s="37"/>
      <c r="B169" s="38"/>
      <c r="C169" s="219" t="s">
        <v>344</v>
      </c>
      <c r="D169" s="219" t="s">
        <v>169</v>
      </c>
      <c r="E169" s="220" t="s">
        <v>688</v>
      </c>
      <c r="F169" s="221" t="s">
        <v>689</v>
      </c>
      <c r="G169" s="222" t="s">
        <v>232</v>
      </c>
      <c r="H169" s="223">
        <v>90</v>
      </c>
      <c r="I169" s="224"/>
      <c r="J169" s="225">
        <f>ROUND(I169*H169,2)</f>
        <v>0</v>
      </c>
      <c r="K169" s="226"/>
      <c r="L169" s="43"/>
      <c r="M169" s="227" t="s">
        <v>1</v>
      </c>
      <c r="N169" s="228" t="s">
        <v>41</v>
      </c>
      <c r="O169" s="90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1" t="s">
        <v>173</v>
      </c>
      <c r="AT169" s="231" t="s">
        <v>169</v>
      </c>
      <c r="AU169" s="231" t="s">
        <v>84</v>
      </c>
      <c r="AY169" s="16" t="s">
        <v>167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6" t="s">
        <v>84</v>
      </c>
      <c r="BK169" s="232">
        <f>ROUND(I169*H169,2)</f>
        <v>0</v>
      </c>
      <c r="BL169" s="16" t="s">
        <v>173</v>
      </c>
      <c r="BM169" s="231" t="s">
        <v>468</v>
      </c>
    </row>
    <row r="170" spans="1:65" s="2" customFormat="1" ht="14.4" customHeight="1">
      <c r="A170" s="37"/>
      <c r="B170" s="38"/>
      <c r="C170" s="219" t="s">
        <v>348</v>
      </c>
      <c r="D170" s="219" t="s">
        <v>169</v>
      </c>
      <c r="E170" s="220" t="s">
        <v>690</v>
      </c>
      <c r="F170" s="221" t="s">
        <v>691</v>
      </c>
      <c r="G170" s="222" t="s">
        <v>232</v>
      </c>
      <c r="H170" s="223">
        <v>25</v>
      </c>
      <c r="I170" s="224"/>
      <c r="J170" s="225">
        <f>ROUND(I170*H170,2)</f>
        <v>0</v>
      </c>
      <c r="K170" s="226"/>
      <c r="L170" s="43"/>
      <c r="M170" s="227" t="s">
        <v>1</v>
      </c>
      <c r="N170" s="228" t="s">
        <v>41</v>
      </c>
      <c r="O170" s="90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1" t="s">
        <v>173</v>
      </c>
      <c r="AT170" s="231" t="s">
        <v>169</v>
      </c>
      <c r="AU170" s="231" t="s">
        <v>84</v>
      </c>
      <c r="AY170" s="16" t="s">
        <v>167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6" t="s">
        <v>84</v>
      </c>
      <c r="BK170" s="232">
        <f>ROUND(I170*H170,2)</f>
        <v>0</v>
      </c>
      <c r="BL170" s="16" t="s">
        <v>173</v>
      </c>
      <c r="BM170" s="231" t="s">
        <v>482</v>
      </c>
    </row>
    <row r="171" spans="1:65" s="2" customFormat="1" ht="14.4" customHeight="1">
      <c r="A171" s="37"/>
      <c r="B171" s="38"/>
      <c r="C171" s="219" t="s">
        <v>352</v>
      </c>
      <c r="D171" s="219" t="s">
        <v>169</v>
      </c>
      <c r="E171" s="220" t="s">
        <v>690</v>
      </c>
      <c r="F171" s="221" t="s">
        <v>691</v>
      </c>
      <c r="G171" s="222" t="s">
        <v>232</v>
      </c>
      <c r="H171" s="223">
        <v>20</v>
      </c>
      <c r="I171" s="224"/>
      <c r="J171" s="225">
        <f>ROUND(I171*H171,2)</f>
        <v>0</v>
      </c>
      <c r="K171" s="226"/>
      <c r="L171" s="43"/>
      <c r="M171" s="227" t="s">
        <v>1</v>
      </c>
      <c r="N171" s="228" t="s">
        <v>41</v>
      </c>
      <c r="O171" s="90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1" t="s">
        <v>173</v>
      </c>
      <c r="AT171" s="231" t="s">
        <v>169</v>
      </c>
      <c r="AU171" s="231" t="s">
        <v>84</v>
      </c>
      <c r="AY171" s="16" t="s">
        <v>167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6" t="s">
        <v>84</v>
      </c>
      <c r="BK171" s="232">
        <f>ROUND(I171*H171,2)</f>
        <v>0</v>
      </c>
      <c r="BL171" s="16" t="s">
        <v>173</v>
      </c>
      <c r="BM171" s="231" t="s">
        <v>493</v>
      </c>
    </row>
    <row r="172" spans="1:65" s="2" customFormat="1" ht="14.4" customHeight="1">
      <c r="A172" s="37"/>
      <c r="B172" s="38"/>
      <c r="C172" s="219" t="s">
        <v>96</v>
      </c>
      <c r="D172" s="219" t="s">
        <v>169</v>
      </c>
      <c r="E172" s="220" t="s">
        <v>692</v>
      </c>
      <c r="F172" s="221" t="s">
        <v>693</v>
      </c>
      <c r="G172" s="222" t="s">
        <v>626</v>
      </c>
      <c r="H172" s="223">
        <v>28</v>
      </c>
      <c r="I172" s="224"/>
      <c r="J172" s="225">
        <f>ROUND(I172*H172,2)</f>
        <v>0</v>
      </c>
      <c r="K172" s="226"/>
      <c r="L172" s="43"/>
      <c r="M172" s="227" t="s">
        <v>1</v>
      </c>
      <c r="N172" s="228" t="s">
        <v>41</v>
      </c>
      <c r="O172" s="90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1" t="s">
        <v>173</v>
      </c>
      <c r="AT172" s="231" t="s">
        <v>169</v>
      </c>
      <c r="AU172" s="231" t="s">
        <v>84</v>
      </c>
      <c r="AY172" s="16" t="s">
        <v>167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6" t="s">
        <v>84</v>
      </c>
      <c r="BK172" s="232">
        <f>ROUND(I172*H172,2)</f>
        <v>0</v>
      </c>
      <c r="BL172" s="16" t="s">
        <v>173</v>
      </c>
      <c r="BM172" s="231" t="s">
        <v>503</v>
      </c>
    </row>
    <row r="173" spans="1:65" s="2" customFormat="1" ht="14.4" customHeight="1">
      <c r="A173" s="37"/>
      <c r="B173" s="38"/>
      <c r="C173" s="219" t="s">
        <v>360</v>
      </c>
      <c r="D173" s="219" t="s">
        <v>169</v>
      </c>
      <c r="E173" s="220" t="s">
        <v>694</v>
      </c>
      <c r="F173" s="221" t="s">
        <v>695</v>
      </c>
      <c r="G173" s="222" t="s">
        <v>626</v>
      </c>
      <c r="H173" s="223">
        <v>7</v>
      </c>
      <c r="I173" s="224"/>
      <c r="J173" s="225">
        <f>ROUND(I173*H173,2)</f>
        <v>0</v>
      </c>
      <c r="K173" s="226"/>
      <c r="L173" s="43"/>
      <c r="M173" s="227" t="s">
        <v>1</v>
      </c>
      <c r="N173" s="228" t="s">
        <v>41</v>
      </c>
      <c r="O173" s="90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1" t="s">
        <v>173</v>
      </c>
      <c r="AT173" s="231" t="s">
        <v>169</v>
      </c>
      <c r="AU173" s="231" t="s">
        <v>84</v>
      </c>
      <c r="AY173" s="16" t="s">
        <v>167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6" t="s">
        <v>84</v>
      </c>
      <c r="BK173" s="232">
        <f>ROUND(I173*H173,2)</f>
        <v>0</v>
      </c>
      <c r="BL173" s="16" t="s">
        <v>173</v>
      </c>
      <c r="BM173" s="231" t="s">
        <v>123</v>
      </c>
    </row>
    <row r="174" spans="1:65" s="2" customFormat="1" ht="24.15" customHeight="1">
      <c r="A174" s="37"/>
      <c r="B174" s="38"/>
      <c r="C174" s="219" t="s">
        <v>364</v>
      </c>
      <c r="D174" s="219" t="s">
        <v>169</v>
      </c>
      <c r="E174" s="220" t="s">
        <v>696</v>
      </c>
      <c r="F174" s="221" t="s">
        <v>697</v>
      </c>
      <c r="G174" s="222" t="s">
        <v>232</v>
      </c>
      <c r="H174" s="223">
        <v>75</v>
      </c>
      <c r="I174" s="224"/>
      <c r="J174" s="225">
        <f>ROUND(I174*H174,2)</f>
        <v>0</v>
      </c>
      <c r="K174" s="226"/>
      <c r="L174" s="43"/>
      <c r="M174" s="227" t="s">
        <v>1</v>
      </c>
      <c r="N174" s="228" t="s">
        <v>41</v>
      </c>
      <c r="O174" s="90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1" t="s">
        <v>173</v>
      </c>
      <c r="AT174" s="231" t="s">
        <v>169</v>
      </c>
      <c r="AU174" s="231" t="s">
        <v>84</v>
      </c>
      <c r="AY174" s="16" t="s">
        <v>167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6" t="s">
        <v>84</v>
      </c>
      <c r="BK174" s="232">
        <f>ROUND(I174*H174,2)</f>
        <v>0</v>
      </c>
      <c r="BL174" s="16" t="s">
        <v>173</v>
      </c>
      <c r="BM174" s="231" t="s">
        <v>520</v>
      </c>
    </row>
    <row r="175" spans="1:65" s="2" customFormat="1" ht="14.4" customHeight="1">
      <c r="A175" s="37"/>
      <c r="B175" s="38"/>
      <c r="C175" s="219" t="s">
        <v>369</v>
      </c>
      <c r="D175" s="219" t="s">
        <v>169</v>
      </c>
      <c r="E175" s="220" t="s">
        <v>698</v>
      </c>
      <c r="F175" s="221" t="s">
        <v>699</v>
      </c>
      <c r="G175" s="222" t="s">
        <v>232</v>
      </c>
      <c r="H175" s="223">
        <v>10</v>
      </c>
      <c r="I175" s="224"/>
      <c r="J175" s="225">
        <f>ROUND(I175*H175,2)</f>
        <v>0</v>
      </c>
      <c r="K175" s="226"/>
      <c r="L175" s="43"/>
      <c r="M175" s="227" t="s">
        <v>1</v>
      </c>
      <c r="N175" s="228" t="s">
        <v>41</v>
      </c>
      <c r="O175" s="90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1" t="s">
        <v>173</v>
      </c>
      <c r="AT175" s="231" t="s">
        <v>169</v>
      </c>
      <c r="AU175" s="231" t="s">
        <v>84</v>
      </c>
      <c r="AY175" s="16" t="s">
        <v>167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6" t="s">
        <v>84</v>
      </c>
      <c r="BK175" s="232">
        <f>ROUND(I175*H175,2)</f>
        <v>0</v>
      </c>
      <c r="BL175" s="16" t="s">
        <v>173</v>
      </c>
      <c r="BM175" s="231" t="s">
        <v>528</v>
      </c>
    </row>
    <row r="176" spans="1:65" s="2" customFormat="1" ht="14.4" customHeight="1">
      <c r="A176" s="37"/>
      <c r="B176" s="38"/>
      <c r="C176" s="219" t="s">
        <v>373</v>
      </c>
      <c r="D176" s="219" t="s">
        <v>169</v>
      </c>
      <c r="E176" s="220" t="s">
        <v>700</v>
      </c>
      <c r="F176" s="221" t="s">
        <v>701</v>
      </c>
      <c r="G176" s="222" t="s">
        <v>626</v>
      </c>
      <c r="H176" s="223">
        <v>2</v>
      </c>
      <c r="I176" s="224"/>
      <c r="J176" s="225">
        <f>ROUND(I176*H176,2)</f>
        <v>0</v>
      </c>
      <c r="K176" s="226"/>
      <c r="L176" s="43"/>
      <c r="M176" s="227" t="s">
        <v>1</v>
      </c>
      <c r="N176" s="228" t="s">
        <v>41</v>
      </c>
      <c r="O176" s="90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1" t="s">
        <v>173</v>
      </c>
      <c r="AT176" s="231" t="s">
        <v>169</v>
      </c>
      <c r="AU176" s="231" t="s">
        <v>84</v>
      </c>
      <c r="AY176" s="16" t="s">
        <v>167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6" t="s">
        <v>84</v>
      </c>
      <c r="BK176" s="232">
        <f>ROUND(I176*H176,2)</f>
        <v>0</v>
      </c>
      <c r="BL176" s="16" t="s">
        <v>173</v>
      </c>
      <c r="BM176" s="231" t="s">
        <v>389</v>
      </c>
    </row>
    <row r="177" spans="1:65" s="2" customFormat="1" ht="14.4" customHeight="1">
      <c r="A177" s="37"/>
      <c r="B177" s="38"/>
      <c r="C177" s="219" t="s">
        <v>378</v>
      </c>
      <c r="D177" s="219" t="s">
        <v>169</v>
      </c>
      <c r="E177" s="220" t="s">
        <v>700</v>
      </c>
      <c r="F177" s="221" t="s">
        <v>701</v>
      </c>
      <c r="G177" s="222" t="s">
        <v>626</v>
      </c>
      <c r="H177" s="223">
        <v>3</v>
      </c>
      <c r="I177" s="224"/>
      <c r="J177" s="225">
        <f>ROUND(I177*H177,2)</f>
        <v>0</v>
      </c>
      <c r="K177" s="226"/>
      <c r="L177" s="43"/>
      <c r="M177" s="227" t="s">
        <v>1</v>
      </c>
      <c r="N177" s="228" t="s">
        <v>41</v>
      </c>
      <c r="O177" s="90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1" t="s">
        <v>173</v>
      </c>
      <c r="AT177" s="231" t="s">
        <v>169</v>
      </c>
      <c r="AU177" s="231" t="s">
        <v>84</v>
      </c>
      <c r="AY177" s="16" t="s">
        <v>167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6" t="s">
        <v>84</v>
      </c>
      <c r="BK177" s="232">
        <f>ROUND(I177*H177,2)</f>
        <v>0</v>
      </c>
      <c r="BL177" s="16" t="s">
        <v>173</v>
      </c>
      <c r="BM177" s="231" t="s">
        <v>545</v>
      </c>
    </row>
    <row r="178" spans="1:65" s="2" customFormat="1" ht="14.4" customHeight="1">
      <c r="A178" s="37"/>
      <c r="B178" s="38"/>
      <c r="C178" s="219" t="s">
        <v>385</v>
      </c>
      <c r="D178" s="219" t="s">
        <v>169</v>
      </c>
      <c r="E178" s="220" t="s">
        <v>702</v>
      </c>
      <c r="F178" s="221" t="s">
        <v>703</v>
      </c>
      <c r="G178" s="222" t="s">
        <v>626</v>
      </c>
      <c r="H178" s="223">
        <v>2</v>
      </c>
      <c r="I178" s="224"/>
      <c r="J178" s="225">
        <f>ROUND(I178*H178,2)</f>
        <v>0</v>
      </c>
      <c r="K178" s="226"/>
      <c r="L178" s="43"/>
      <c r="M178" s="227" t="s">
        <v>1</v>
      </c>
      <c r="N178" s="228" t="s">
        <v>41</v>
      </c>
      <c r="O178" s="90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1" t="s">
        <v>173</v>
      </c>
      <c r="AT178" s="231" t="s">
        <v>169</v>
      </c>
      <c r="AU178" s="231" t="s">
        <v>84</v>
      </c>
      <c r="AY178" s="16" t="s">
        <v>167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6" t="s">
        <v>84</v>
      </c>
      <c r="BK178" s="232">
        <f>ROUND(I178*H178,2)</f>
        <v>0</v>
      </c>
      <c r="BL178" s="16" t="s">
        <v>173</v>
      </c>
      <c r="BM178" s="231" t="s">
        <v>556</v>
      </c>
    </row>
    <row r="179" spans="1:65" s="2" customFormat="1" ht="14.4" customHeight="1">
      <c r="A179" s="37"/>
      <c r="B179" s="38"/>
      <c r="C179" s="219" t="s">
        <v>390</v>
      </c>
      <c r="D179" s="219" t="s">
        <v>169</v>
      </c>
      <c r="E179" s="220" t="s">
        <v>704</v>
      </c>
      <c r="F179" s="221" t="s">
        <v>705</v>
      </c>
      <c r="G179" s="222" t="s">
        <v>626</v>
      </c>
      <c r="H179" s="223">
        <v>2</v>
      </c>
      <c r="I179" s="224"/>
      <c r="J179" s="225">
        <f>ROUND(I179*H179,2)</f>
        <v>0</v>
      </c>
      <c r="K179" s="226"/>
      <c r="L179" s="43"/>
      <c r="M179" s="227" t="s">
        <v>1</v>
      </c>
      <c r="N179" s="228" t="s">
        <v>41</v>
      </c>
      <c r="O179" s="90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1" t="s">
        <v>173</v>
      </c>
      <c r="AT179" s="231" t="s">
        <v>169</v>
      </c>
      <c r="AU179" s="231" t="s">
        <v>84</v>
      </c>
      <c r="AY179" s="16" t="s">
        <v>167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6" t="s">
        <v>84</v>
      </c>
      <c r="BK179" s="232">
        <f>ROUND(I179*H179,2)</f>
        <v>0</v>
      </c>
      <c r="BL179" s="16" t="s">
        <v>173</v>
      </c>
      <c r="BM179" s="231" t="s">
        <v>566</v>
      </c>
    </row>
    <row r="180" spans="1:65" s="2" customFormat="1" ht="14.4" customHeight="1">
      <c r="A180" s="37"/>
      <c r="B180" s="38"/>
      <c r="C180" s="219" t="s">
        <v>396</v>
      </c>
      <c r="D180" s="219" t="s">
        <v>169</v>
      </c>
      <c r="E180" s="220" t="s">
        <v>702</v>
      </c>
      <c r="F180" s="221" t="s">
        <v>703</v>
      </c>
      <c r="G180" s="222" t="s">
        <v>626</v>
      </c>
      <c r="H180" s="223">
        <v>3</v>
      </c>
      <c r="I180" s="224"/>
      <c r="J180" s="225">
        <f>ROUND(I180*H180,2)</f>
        <v>0</v>
      </c>
      <c r="K180" s="226"/>
      <c r="L180" s="43"/>
      <c r="M180" s="227" t="s">
        <v>1</v>
      </c>
      <c r="N180" s="228" t="s">
        <v>41</v>
      </c>
      <c r="O180" s="90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1" t="s">
        <v>173</v>
      </c>
      <c r="AT180" s="231" t="s">
        <v>169</v>
      </c>
      <c r="AU180" s="231" t="s">
        <v>84</v>
      </c>
      <c r="AY180" s="16" t="s">
        <v>167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6" t="s">
        <v>84</v>
      </c>
      <c r="BK180" s="232">
        <f>ROUND(I180*H180,2)</f>
        <v>0</v>
      </c>
      <c r="BL180" s="16" t="s">
        <v>173</v>
      </c>
      <c r="BM180" s="231" t="s">
        <v>575</v>
      </c>
    </row>
    <row r="181" spans="1:65" s="2" customFormat="1" ht="14.4" customHeight="1">
      <c r="A181" s="37"/>
      <c r="B181" s="38"/>
      <c r="C181" s="219" t="s">
        <v>400</v>
      </c>
      <c r="D181" s="219" t="s">
        <v>169</v>
      </c>
      <c r="E181" s="220" t="s">
        <v>704</v>
      </c>
      <c r="F181" s="221" t="s">
        <v>705</v>
      </c>
      <c r="G181" s="222" t="s">
        <v>626</v>
      </c>
      <c r="H181" s="223">
        <v>3</v>
      </c>
      <c r="I181" s="224"/>
      <c r="J181" s="225">
        <f>ROUND(I181*H181,2)</f>
        <v>0</v>
      </c>
      <c r="K181" s="226"/>
      <c r="L181" s="43"/>
      <c r="M181" s="227" t="s">
        <v>1</v>
      </c>
      <c r="N181" s="228" t="s">
        <v>41</v>
      </c>
      <c r="O181" s="90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1" t="s">
        <v>173</v>
      </c>
      <c r="AT181" s="231" t="s">
        <v>169</v>
      </c>
      <c r="AU181" s="231" t="s">
        <v>84</v>
      </c>
      <c r="AY181" s="16" t="s">
        <v>167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6" t="s">
        <v>84</v>
      </c>
      <c r="BK181" s="232">
        <f>ROUND(I181*H181,2)</f>
        <v>0</v>
      </c>
      <c r="BL181" s="16" t="s">
        <v>173</v>
      </c>
      <c r="BM181" s="231" t="s">
        <v>586</v>
      </c>
    </row>
    <row r="182" spans="1:65" s="2" customFormat="1" ht="14.4" customHeight="1">
      <c r="A182" s="37"/>
      <c r="B182" s="38"/>
      <c r="C182" s="219" t="s">
        <v>404</v>
      </c>
      <c r="D182" s="219" t="s">
        <v>169</v>
      </c>
      <c r="E182" s="220" t="s">
        <v>706</v>
      </c>
      <c r="F182" s="221" t="s">
        <v>707</v>
      </c>
      <c r="G182" s="222" t="s">
        <v>626</v>
      </c>
      <c r="H182" s="223">
        <v>5</v>
      </c>
      <c r="I182" s="224"/>
      <c r="J182" s="225">
        <f>ROUND(I182*H182,2)</f>
        <v>0</v>
      </c>
      <c r="K182" s="226"/>
      <c r="L182" s="43"/>
      <c r="M182" s="227" t="s">
        <v>1</v>
      </c>
      <c r="N182" s="228" t="s">
        <v>41</v>
      </c>
      <c r="O182" s="90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1" t="s">
        <v>173</v>
      </c>
      <c r="AT182" s="231" t="s">
        <v>169</v>
      </c>
      <c r="AU182" s="231" t="s">
        <v>84</v>
      </c>
      <c r="AY182" s="16" t="s">
        <v>167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6" t="s">
        <v>84</v>
      </c>
      <c r="BK182" s="232">
        <f>ROUND(I182*H182,2)</f>
        <v>0</v>
      </c>
      <c r="BL182" s="16" t="s">
        <v>173</v>
      </c>
      <c r="BM182" s="231" t="s">
        <v>599</v>
      </c>
    </row>
    <row r="183" spans="1:65" s="2" customFormat="1" ht="14.4" customHeight="1">
      <c r="A183" s="37"/>
      <c r="B183" s="38"/>
      <c r="C183" s="219" t="s">
        <v>408</v>
      </c>
      <c r="D183" s="219" t="s">
        <v>169</v>
      </c>
      <c r="E183" s="220" t="s">
        <v>708</v>
      </c>
      <c r="F183" s="221" t="s">
        <v>709</v>
      </c>
      <c r="G183" s="222" t="s">
        <v>232</v>
      </c>
      <c r="H183" s="223">
        <v>50</v>
      </c>
      <c r="I183" s="224"/>
      <c r="J183" s="225">
        <f>ROUND(I183*H183,2)</f>
        <v>0</v>
      </c>
      <c r="K183" s="226"/>
      <c r="L183" s="43"/>
      <c r="M183" s="227" t="s">
        <v>1</v>
      </c>
      <c r="N183" s="228" t="s">
        <v>41</v>
      </c>
      <c r="O183" s="90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1" t="s">
        <v>173</v>
      </c>
      <c r="AT183" s="231" t="s">
        <v>169</v>
      </c>
      <c r="AU183" s="231" t="s">
        <v>84</v>
      </c>
      <c r="AY183" s="16" t="s">
        <v>167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6" t="s">
        <v>84</v>
      </c>
      <c r="BK183" s="232">
        <f>ROUND(I183*H183,2)</f>
        <v>0</v>
      </c>
      <c r="BL183" s="16" t="s">
        <v>173</v>
      </c>
      <c r="BM183" s="231" t="s">
        <v>710</v>
      </c>
    </row>
    <row r="184" spans="1:65" s="2" customFormat="1" ht="14.4" customHeight="1">
      <c r="A184" s="37"/>
      <c r="B184" s="38"/>
      <c r="C184" s="219" t="s">
        <v>99</v>
      </c>
      <c r="D184" s="219" t="s">
        <v>169</v>
      </c>
      <c r="E184" s="220" t="s">
        <v>711</v>
      </c>
      <c r="F184" s="221" t="s">
        <v>712</v>
      </c>
      <c r="G184" s="222" t="s">
        <v>639</v>
      </c>
      <c r="H184" s="272"/>
      <c r="I184" s="224"/>
      <c r="J184" s="225">
        <f>ROUND(I184*H184,2)</f>
        <v>0</v>
      </c>
      <c r="K184" s="226"/>
      <c r="L184" s="43"/>
      <c r="M184" s="227" t="s">
        <v>1</v>
      </c>
      <c r="N184" s="228" t="s">
        <v>41</v>
      </c>
      <c r="O184" s="90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1" t="s">
        <v>173</v>
      </c>
      <c r="AT184" s="231" t="s">
        <v>169</v>
      </c>
      <c r="AU184" s="231" t="s">
        <v>84</v>
      </c>
      <c r="AY184" s="16" t="s">
        <v>167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6" t="s">
        <v>84</v>
      </c>
      <c r="BK184" s="232">
        <f>ROUND(I184*H184,2)</f>
        <v>0</v>
      </c>
      <c r="BL184" s="16" t="s">
        <v>173</v>
      </c>
      <c r="BM184" s="231" t="s">
        <v>713</v>
      </c>
    </row>
    <row r="185" spans="1:63" s="12" customFormat="1" ht="25.9" customHeight="1">
      <c r="A185" s="12"/>
      <c r="B185" s="203"/>
      <c r="C185" s="204"/>
      <c r="D185" s="205" t="s">
        <v>75</v>
      </c>
      <c r="E185" s="206" t="s">
        <v>714</v>
      </c>
      <c r="F185" s="206" t="s">
        <v>715</v>
      </c>
      <c r="G185" s="204"/>
      <c r="H185" s="204"/>
      <c r="I185" s="207"/>
      <c r="J185" s="208">
        <f>BK185</f>
        <v>0</v>
      </c>
      <c r="K185" s="204"/>
      <c r="L185" s="209"/>
      <c r="M185" s="210"/>
      <c r="N185" s="211"/>
      <c r="O185" s="211"/>
      <c r="P185" s="212">
        <f>SUM(P186:P188)</f>
        <v>0</v>
      </c>
      <c r="Q185" s="211"/>
      <c r="R185" s="212">
        <f>SUM(R186:R188)</f>
        <v>0</v>
      </c>
      <c r="S185" s="211"/>
      <c r="T185" s="213">
        <f>SUM(T186:T188)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4" t="s">
        <v>84</v>
      </c>
      <c r="AT185" s="215" t="s">
        <v>75</v>
      </c>
      <c r="AU185" s="215" t="s">
        <v>76</v>
      </c>
      <c r="AY185" s="214" t="s">
        <v>167</v>
      </c>
      <c r="BK185" s="216">
        <f>SUM(BK186:BK188)</f>
        <v>0</v>
      </c>
    </row>
    <row r="186" spans="1:65" s="2" customFormat="1" ht="14.4" customHeight="1">
      <c r="A186" s="37"/>
      <c r="B186" s="38"/>
      <c r="C186" s="219" t="s">
        <v>121</v>
      </c>
      <c r="D186" s="219" t="s">
        <v>169</v>
      </c>
      <c r="E186" s="220" t="s">
        <v>716</v>
      </c>
      <c r="F186" s="221" t="s">
        <v>717</v>
      </c>
      <c r="G186" s="222" t="s">
        <v>626</v>
      </c>
      <c r="H186" s="223">
        <v>3</v>
      </c>
      <c r="I186" s="224"/>
      <c r="J186" s="225">
        <f>ROUND(I186*H186,2)</f>
        <v>0</v>
      </c>
      <c r="K186" s="226"/>
      <c r="L186" s="43"/>
      <c r="M186" s="227" t="s">
        <v>1</v>
      </c>
      <c r="N186" s="228" t="s">
        <v>41</v>
      </c>
      <c r="O186" s="90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1" t="s">
        <v>173</v>
      </c>
      <c r="AT186" s="231" t="s">
        <v>169</v>
      </c>
      <c r="AU186" s="231" t="s">
        <v>84</v>
      </c>
      <c r="AY186" s="16" t="s">
        <v>167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6" t="s">
        <v>84</v>
      </c>
      <c r="BK186" s="232">
        <f>ROUND(I186*H186,2)</f>
        <v>0</v>
      </c>
      <c r="BL186" s="16" t="s">
        <v>173</v>
      </c>
      <c r="BM186" s="231" t="s">
        <v>718</v>
      </c>
    </row>
    <row r="187" spans="1:65" s="2" customFormat="1" ht="14.4" customHeight="1">
      <c r="A187" s="37"/>
      <c r="B187" s="38"/>
      <c r="C187" s="219" t="s">
        <v>419</v>
      </c>
      <c r="D187" s="219" t="s">
        <v>169</v>
      </c>
      <c r="E187" s="220" t="s">
        <v>719</v>
      </c>
      <c r="F187" s="221" t="s">
        <v>720</v>
      </c>
      <c r="G187" s="222" t="s">
        <v>626</v>
      </c>
      <c r="H187" s="223">
        <v>3</v>
      </c>
      <c r="I187" s="224"/>
      <c r="J187" s="225">
        <f>ROUND(I187*H187,2)</f>
        <v>0</v>
      </c>
      <c r="K187" s="226"/>
      <c r="L187" s="43"/>
      <c r="M187" s="227" t="s">
        <v>1</v>
      </c>
      <c r="N187" s="228" t="s">
        <v>41</v>
      </c>
      <c r="O187" s="90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1" t="s">
        <v>173</v>
      </c>
      <c r="AT187" s="231" t="s">
        <v>169</v>
      </c>
      <c r="AU187" s="231" t="s">
        <v>84</v>
      </c>
      <c r="AY187" s="16" t="s">
        <v>167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6" t="s">
        <v>84</v>
      </c>
      <c r="BK187" s="232">
        <f>ROUND(I187*H187,2)</f>
        <v>0</v>
      </c>
      <c r="BL187" s="16" t="s">
        <v>173</v>
      </c>
      <c r="BM187" s="231" t="s">
        <v>721</v>
      </c>
    </row>
    <row r="188" spans="1:65" s="2" customFormat="1" ht="14.4" customHeight="1">
      <c r="A188" s="37"/>
      <c r="B188" s="38"/>
      <c r="C188" s="219" t="s">
        <v>423</v>
      </c>
      <c r="D188" s="219" t="s">
        <v>169</v>
      </c>
      <c r="E188" s="220" t="s">
        <v>722</v>
      </c>
      <c r="F188" s="221" t="s">
        <v>723</v>
      </c>
      <c r="G188" s="222" t="s">
        <v>626</v>
      </c>
      <c r="H188" s="223">
        <v>3</v>
      </c>
      <c r="I188" s="224"/>
      <c r="J188" s="225">
        <f>ROUND(I188*H188,2)</f>
        <v>0</v>
      </c>
      <c r="K188" s="226"/>
      <c r="L188" s="43"/>
      <c r="M188" s="227" t="s">
        <v>1</v>
      </c>
      <c r="N188" s="228" t="s">
        <v>41</v>
      </c>
      <c r="O188" s="90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1" t="s">
        <v>173</v>
      </c>
      <c r="AT188" s="231" t="s">
        <v>169</v>
      </c>
      <c r="AU188" s="231" t="s">
        <v>84</v>
      </c>
      <c r="AY188" s="16" t="s">
        <v>167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6" t="s">
        <v>84</v>
      </c>
      <c r="BK188" s="232">
        <f>ROUND(I188*H188,2)</f>
        <v>0</v>
      </c>
      <c r="BL188" s="16" t="s">
        <v>173</v>
      </c>
      <c r="BM188" s="231" t="s">
        <v>724</v>
      </c>
    </row>
    <row r="189" spans="1:63" s="12" customFormat="1" ht="25.9" customHeight="1">
      <c r="A189" s="12"/>
      <c r="B189" s="203"/>
      <c r="C189" s="204"/>
      <c r="D189" s="205" t="s">
        <v>75</v>
      </c>
      <c r="E189" s="206" t="s">
        <v>725</v>
      </c>
      <c r="F189" s="206" t="s">
        <v>168</v>
      </c>
      <c r="G189" s="204"/>
      <c r="H189" s="204"/>
      <c r="I189" s="207"/>
      <c r="J189" s="208">
        <f>BK189</f>
        <v>0</v>
      </c>
      <c r="K189" s="204"/>
      <c r="L189" s="209"/>
      <c r="M189" s="210"/>
      <c r="N189" s="211"/>
      <c r="O189" s="211"/>
      <c r="P189" s="212">
        <f>SUM(P190:P218)</f>
        <v>0</v>
      </c>
      <c r="Q189" s="211"/>
      <c r="R189" s="212">
        <f>SUM(R190:R218)</f>
        <v>0</v>
      </c>
      <c r="S189" s="211"/>
      <c r="T189" s="213">
        <f>SUM(T190:T218)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4" t="s">
        <v>84</v>
      </c>
      <c r="AT189" s="215" t="s">
        <v>75</v>
      </c>
      <c r="AU189" s="215" t="s">
        <v>76</v>
      </c>
      <c r="AY189" s="214" t="s">
        <v>167</v>
      </c>
      <c r="BK189" s="216">
        <f>SUM(BK190:BK218)</f>
        <v>0</v>
      </c>
    </row>
    <row r="190" spans="1:65" s="2" customFormat="1" ht="14.4" customHeight="1">
      <c r="A190" s="37"/>
      <c r="B190" s="38"/>
      <c r="C190" s="219" t="s">
        <v>427</v>
      </c>
      <c r="D190" s="219" t="s">
        <v>169</v>
      </c>
      <c r="E190" s="220" t="s">
        <v>726</v>
      </c>
      <c r="F190" s="221" t="s">
        <v>727</v>
      </c>
      <c r="G190" s="222" t="s">
        <v>232</v>
      </c>
      <c r="H190" s="223">
        <v>60</v>
      </c>
      <c r="I190" s="224"/>
      <c r="J190" s="225">
        <f>ROUND(I190*H190,2)</f>
        <v>0</v>
      </c>
      <c r="K190" s="226"/>
      <c r="L190" s="43"/>
      <c r="M190" s="227" t="s">
        <v>1</v>
      </c>
      <c r="N190" s="228" t="s">
        <v>41</v>
      </c>
      <c r="O190" s="90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1" t="s">
        <v>173</v>
      </c>
      <c r="AT190" s="231" t="s">
        <v>169</v>
      </c>
      <c r="AU190" s="231" t="s">
        <v>84</v>
      </c>
      <c r="AY190" s="16" t="s">
        <v>167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6" t="s">
        <v>84</v>
      </c>
      <c r="BK190" s="232">
        <f>ROUND(I190*H190,2)</f>
        <v>0</v>
      </c>
      <c r="BL190" s="16" t="s">
        <v>173</v>
      </c>
      <c r="BM190" s="231" t="s">
        <v>728</v>
      </c>
    </row>
    <row r="191" spans="1:65" s="2" customFormat="1" ht="14.4" customHeight="1">
      <c r="A191" s="37"/>
      <c r="B191" s="38"/>
      <c r="C191" s="219" t="s">
        <v>431</v>
      </c>
      <c r="D191" s="219" t="s">
        <v>169</v>
      </c>
      <c r="E191" s="220" t="s">
        <v>729</v>
      </c>
      <c r="F191" s="221" t="s">
        <v>730</v>
      </c>
      <c r="G191" s="222" t="s">
        <v>181</v>
      </c>
      <c r="H191" s="223">
        <v>48</v>
      </c>
      <c r="I191" s="224"/>
      <c r="J191" s="225">
        <f>ROUND(I191*H191,2)</f>
        <v>0</v>
      </c>
      <c r="K191" s="226"/>
      <c r="L191" s="43"/>
      <c r="M191" s="227" t="s">
        <v>1</v>
      </c>
      <c r="N191" s="228" t="s">
        <v>41</v>
      </c>
      <c r="O191" s="90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1" t="s">
        <v>173</v>
      </c>
      <c r="AT191" s="231" t="s">
        <v>169</v>
      </c>
      <c r="AU191" s="231" t="s">
        <v>84</v>
      </c>
      <c r="AY191" s="16" t="s">
        <v>167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6" t="s">
        <v>84</v>
      </c>
      <c r="BK191" s="232">
        <f>ROUND(I191*H191,2)</f>
        <v>0</v>
      </c>
      <c r="BL191" s="16" t="s">
        <v>173</v>
      </c>
      <c r="BM191" s="231" t="s">
        <v>731</v>
      </c>
    </row>
    <row r="192" spans="1:65" s="2" customFormat="1" ht="14.4" customHeight="1">
      <c r="A192" s="37"/>
      <c r="B192" s="38"/>
      <c r="C192" s="219" t="s">
        <v>435</v>
      </c>
      <c r="D192" s="219" t="s">
        <v>169</v>
      </c>
      <c r="E192" s="220" t="s">
        <v>732</v>
      </c>
      <c r="F192" s="221" t="s">
        <v>733</v>
      </c>
      <c r="G192" s="222" t="s">
        <v>232</v>
      </c>
      <c r="H192" s="223">
        <v>120</v>
      </c>
      <c r="I192" s="224"/>
      <c r="J192" s="225">
        <f>ROUND(I192*H192,2)</f>
        <v>0</v>
      </c>
      <c r="K192" s="226"/>
      <c r="L192" s="43"/>
      <c r="M192" s="227" t="s">
        <v>1</v>
      </c>
      <c r="N192" s="228" t="s">
        <v>41</v>
      </c>
      <c r="O192" s="90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1" t="s">
        <v>173</v>
      </c>
      <c r="AT192" s="231" t="s">
        <v>169</v>
      </c>
      <c r="AU192" s="231" t="s">
        <v>84</v>
      </c>
      <c r="AY192" s="16" t="s">
        <v>167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6" t="s">
        <v>84</v>
      </c>
      <c r="BK192" s="232">
        <f>ROUND(I192*H192,2)</f>
        <v>0</v>
      </c>
      <c r="BL192" s="16" t="s">
        <v>173</v>
      </c>
      <c r="BM192" s="231" t="s">
        <v>734</v>
      </c>
    </row>
    <row r="193" spans="1:65" s="2" customFormat="1" ht="14.4" customHeight="1">
      <c r="A193" s="37"/>
      <c r="B193" s="38"/>
      <c r="C193" s="219" t="s">
        <v>439</v>
      </c>
      <c r="D193" s="219" t="s">
        <v>169</v>
      </c>
      <c r="E193" s="220" t="s">
        <v>735</v>
      </c>
      <c r="F193" s="221" t="s">
        <v>736</v>
      </c>
      <c r="G193" s="222" t="s">
        <v>181</v>
      </c>
      <c r="H193" s="223">
        <v>48</v>
      </c>
      <c r="I193" s="224"/>
      <c r="J193" s="225">
        <f>ROUND(I193*H193,2)</f>
        <v>0</v>
      </c>
      <c r="K193" s="226"/>
      <c r="L193" s="43"/>
      <c r="M193" s="227" t="s">
        <v>1</v>
      </c>
      <c r="N193" s="228" t="s">
        <v>41</v>
      </c>
      <c r="O193" s="90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1" t="s">
        <v>173</v>
      </c>
      <c r="AT193" s="231" t="s">
        <v>169</v>
      </c>
      <c r="AU193" s="231" t="s">
        <v>84</v>
      </c>
      <c r="AY193" s="16" t="s">
        <v>167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6" t="s">
        <v>84</v>
      </c>
      <c r="BK193" s="232">
        <f>ROUND(I193*H193,2)</f>
        <v>0</v>
      </c>
      <c r="BL193" s="16" t="s">
        <v>173</v>
      </c>
      <c r="BM193" s="231" t="s">
        <v>737</v>
      </c>
    </row>
    <row r="194" spans="1:65" s="2" customFormat="1" ht="14.4" customHeight="1">
      <c r="A194" s="37"/>
      <c r="B194" s="38"/>
      <c r="C194" s="219" t="s">
        <v>444</v>
      </c>
      <c r="D194" s="219" t="s">
        <v>169</v>
      </c>
      <c r="E194" s="220" t="s">
        <v>738</v>
      </c>
      <c r="F194" s="221" t="s">
        <v>739</v>
      </c>
      <c r="G194" s="222" t="s">
        <v>232</v>
      </c>
      <c r="H194" s="223">
        <v>60</v>
      </c>
      <c r="I194" s="224"/>
      <c r="J194" s="225">
        <f>ROUND(I194*H194,2)</f>
        <v>0</v>
      </c>
      <c r="K194" s="226"/>
      <c r="L194" s="43"/>
      <c r="M194" s="227" t="s">
        <v>1</v>
      </c>
      <c r="N194" s="228" t="s">
        <v>41</v>
      </c>
      <c r="O194" s="90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1" t="s">
        <v>173</v>
      </c>
      <c r="AT194" s="231" t="s">
        <v>169</v>
      </c>
      <c r="AU194" s="231" t="s">
        <v>84</v>
      </c>
      <c r="AY194" s="16" t="s">
        <v>167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6" t="s">
        <v>84</v>
      </c>
      <c r="BK194" s="232">
        <f>ROUND(I194*H194,2)</f>
        <v>0</v>
      </c>
      <c r="BL194" s="16" t="s">
        <v>173</v>
      </c>
      <c r="BM194" s="231" t="s">
        <v>740</v>
      </c>
    </row>
    <row r="195" spans="1:65" s="2" customFormat="1" ht="14.4" customHeight="1">
      <c r="A195" s="37"/>
      <c r="B195" s="38"/>
      <c r="C195" s="219" t="s">
        <v>448</v>
      </c>
      <c r="D195" s="219" t="s">
        <v>169</v>
      </c>
      <c r="E195" s="220" t="s">
        <v>741</v>
      </c>
      <c r="F195" s="221" t="s">
        <v>742</v>
      </c>
      <c r="G195" s="222" t="s">
        <v>232</v>
      </c>
      <c r="H195" s="223">
        <v>60</v>
      </c>
      <c r="I195" s="224"/>
      <c r="J195" s="225">
        <f>ROUND(I195*H195,2)</f>
        <v>0</v>
      </c>
      <c r="K195" s="226"/>
      <c r="L195" s="43"/>
      <c r="M195" s="227" t="s">
        <v>1</v>
      </c>
      <c r="N195" s="228" t="s">
        <v>41</v>
      </c>
      <c r="O195" s="90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1" t="s">
        <v>173</v>
      </c>
      <c r="AT195" s="231" t="s">
        <v>169</v>
      </c>
      <c r="AU195" s="231" t="s">
        <v>84</v>
      </c>
      <c r="AY195" s="16" t="s">
        <v>167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6" t="s">
        <v>84</v>
      </c>
      <c r="BK195" s="232">
        <f>ROUND(I195*H195,2)</f>
        <v>0</v>
      </c>
      <c r="BL195" s="16" t="s">
        <v>173</v>
      </c>
      <c r="BM195" s="231" t="s">
        <v>743</v>
      </c>
    </row>
    <row r="196" spans="1:65" s="2" customFormat="1" ht="14.4" customHeight="1">
      <c r="A196" s="37"/>
      <c r="B196" s="38"/>
      <c r="C196" s="219" t="s">
        <v>452</v>
      </c>
      <c r="D196" s="219" t="s">
        <v>169</v>
      </c>
      <c r="E196" s="220" t="s">
        <v>744</v>
      </c>
      <c r="F196" s="221" t="s">
        <v>745</v>
      </c>
      <c r="G196" s="222" t="s">
        <v>242</v>
      </c>
      <c r="H196" s="223">
        <v>57.6</v>
      </c>
      <c r="I196" s="224"/>
      <c r="J196" s="225">
        <f>ROUND(I196*H196,2)</f>
        <v>0</v>
      </c>
      <c r="K196" s="226"/>
      <c r="L196" s="43"/>
      <c r="M196" s="227" t="s">
        <v>1</v>
      </c>
      <c r="N196" s="228" t="s">
        <v>41</v>
      </c>
      <c r="O196" s="90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1" t="s">
        <v>173</v>
      </c>
      <c r="AT196" s="231" t="s">
        <v>169</v>
      </c>
      <c r="AU196" s="231" t="s">
        <v>84</v>
      </c>
      <c r="AY196" s="16" t="s">
        <v>167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6" t="s">
        <v>84</v>
      </c>
      <c r="BK196" s="232">
        <f>ROUND(I196*H196,2)</f>
        <v>0</v>
      </c>
      <c r="BL196" s="16" t="s">
        <v>173</v>
      </c>
      <c r="BM196" s="231" t="s">
        <v>746</v>
      </c>
    </row>
    <row r="197" spans="1:65" s="2" customFormat="1" ht="14.4" customHeight="1">
      <c r="A197" s="37"/>
      <c r="B197" s="38"/>
      <c r="C197" s="219" t="s">
        <v>456</v>
      </c>
      <c r="D197" s="219" t="s">
        <v>169</v>
      </c>
      <c r="E197" s="220" t="s">
        <v>747</v>
      </c>
      <c r="F197" s="221" t="s">
        <v>748</v>
      </c>
      <c r="G197" s="222" t="s">
        <v>242</v>
      </c>
      <c r="H197" s="223">
        <v>49.8</v>
      </c>
      <c r="I197" s="224"/>
      <c r="J197" s="225">
        <f>ROUND(I197*H197,2)</f>
        <v>0</v>
      </c>
      <c r="K197" s="226"/>
      <c r="L197" s="43"/>
      <c r="M197" s="227" t="s">
        <v>1</v>
      </c>
      <c r="N197" s="228" t="s">
        <v>41</v>
      </c>
      <c r="O197" s="90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1" t="s">
        <v>173</v>
      </c>
      <c r="AT197" s="231" t="s">
        <v>169</v>
      </c>
      <c r="AU197" s="231" t="s">
        <v>84</v>
      </c>
      <c r="AY197" s="16" t="s">
        <v>167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6" t="s">
        <v>84</v>
      </c>
      <c r="BK197" s="232">
        <f>ROUND(I197*H197,2)</f>
        <v>0</v>
      </c>
      <c r="BL197" s="16" t="s">
        <v>173</v>
      </c>
      <c r="BM197" s="231" t="s">
        <v>749</v>
      </c>
    </row>
    <row r="198" spans="1:65" s="2" customFormat="1" ht="14.4" customHeight="1">
      <c r="A198" s="37"/>
      <c r="B198" s="38"/>
      <c r="C198" s="219" t="s">
        <v>460</v>
      </c>
      <c r="D198" s="219" t="s">
        <v>169</v>
      </c>
      <c r="E198" s="220" t="s">
        <v>750</v>
      </c>
      <c r="F198" s="221" t="s">
        <v>751</v>
      </c>
      <c r="G198" s="222" t="s">
        <v>232</v>
      </c>
      <c r="H198" s="223">
        <v>5</v>
      </c>
      <c r="I198" s="224"/>
      <c r="J198" s="225">
        <f>ROUND(I198*H198,2)</f>
        <v>0</v>
      </c>
      <c r="K198" s="226"/>
      <c r="L198" s="43"/>
      <c r="M198" s="227" t="s">
        <v>1</v>
      </c>
      <c r="N198" s="228" t="s">
        <v>41</v>
      </c>
      <c r="O198" s="90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1" t="s">
        <v>173</v>
      </c>
      <c r="AT198" s="231" t="s">
        <v>169</v>
      </c>
      <c r="AU198" s="231" t="s">
        <v>84</v>
      </c>
      <c r="AY198" s="16" t="s">
        <v>167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6" t="s">
        <v>84</v>
      </c>
      <c r="BK198" s="232">
        <f>ROUND(I198*H198,2)</f>
        <v>0</v>
      </c>
      <c r="BL198" s="16" t="s">
        <v>173</v>
      </c>
      <c r="BM198" s="231" t="s">
        <v>752</v>
      </c>
    </row>
    <row r="199" spans="1:65" s="2" customFormat="1" ht="14.4" customHeight="1">
      <c r="A199" s="37"/>
      <c r="B199" s="38"/>
      <c r="C199" s="219" t="s">
        <v>464</v>
      </c>
      <c r="D199" s="219" t="s">
        <v>169</v>
      </c>
      <c r="E199" s="220" t="s">
        <v>738</v>
      </c>
      <c r="F199" s="221" t="s">
        <v>739</v>
      </c>
      <c r="G199" s="222" t="s">
        <v>232</v>
      </c>
      <c r="H199" s="223">
        <v>5</v>
      </c>
      <c r="I199" s="224"/>
      <c r="J199" s="225">
        <f>ROUND(I199*H199,2)</f>
        <v>0</v>
      </c>
      <c r="K199" s="226"/>
      <c r="L199" s="43"/>
      <c r="M199" s="227" t="s">
        <v>1</v>
      </c>
      <c r="N199" s="228" t="s">
        <v>41</v>
      </c>
      <c r="O199" s="90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1" t="s">
        <v>173</v>
      </c>
      <c r="AT199" s="231" t="s">
        <v>169</v>
      </c>
      <c r="AU199" s="231" t="s">
        <v>84</v>
      </c>
      <c r="AY199" s="16" t="s">
        <v>167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6" t="s">
        <v>84</v>
      </c>
      <c r="BK199" s="232">
        <f>ROUND(I199*H199,2)</f>
        <v>0</v>
      </c>
      <c r="BL199" s="16" t="s">
        <v>173</v>
      </c>
      <c r="BM199" s="231" t="s">
        <v>753</v>
      </c>
    </row>
    <row r="200" spans="1:65" s="2" customFormat="1" ht="14.4" customHeight="1">
      <c r="A200" s="37"/>
      <c r="B200" s="38"/>
      <c r="C200" s="219" t="s">
        <v>468</v>
      </c>
      <c r="D200" s="219" t="s">
        <v>169</v>
      </c>
      <c r="E200" s="220" t="s">
        <v>741</v>
      </c>
      <c r="F200" s="221" t="s">
        <v>742</v>
      </c>
      <c r="G200" s="222" t="s">
        <v>232</v>
      </c>
      <c r="H200" s="223">
        <v>5</v>
      </c>
      <c r="I200" s="224"/>
      <c r="J200" s="225">
        <f>ROUND(I200*H200,2)</f>
        <v>0</v>
      </c>
      <c r="K200" s="226"/>
      <c r="L200" s="43"/>
      <c r="M200" s="227" t="s">
        <v>1</v>
      </c>
      <c r="N200" s="228" t="s">
        <v>41</v>
      </c>
      <c r="O200" s="90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1" t="s">
        <v>173</v>
      </c>
      <c r="AT200" s="231" t="s">
        <v>169</v>
      </c>
      <c r="AU200" s="231" t="s">
        <v>84</v>
      </c>
      <c r="AY200" s="16" t="s">
        <v>167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6" t="s">
        <v>84</v>
      </c>
      <c r="BK200" s="232">
        <f>ROUND(I200*H200,2)</f>
        <v>0</v>
      </c>
      <c r="BL200" s="16" t="s">
        <v>173</v>
      </c>
      <c r="BM200" s="231" t="s">
        <v>754</v>
      </c>
    </row>
    <row r="201" spans="1:65" s="2" customFormat="1" ht="14.4" customHeight="1">
      <c r="A201" s="37"/>
      <c r="B201" s="38"/>
      <c r="C201" s="219" t="s">
        <v>475</v>
      </c>
      <c r="D201" s="219" t="s">
        <v>169</v>
      </c>
      <c r="E201" s="220" t="s">
        <v>755</v>
      </c>
      <c r="F201" s="221" t="s">
        <v>756</v>
      </c>
      <c r="G201" s="222" t="s">
        <v>232</v>
      </c>
      <c r="H201" s="223">
        <v>5</v>
      </c>
      <c r="I201" s="224"/>
      <c r="J201" s="225">
        <f>ROUND(I201*H201,2)</f>
        <v>0</v>
      </c>
      <c r="K201" s="226"/>
      <c r="L201" s="43"/>
      <c r="M201" s="227" t="s">
        <v>1</v>
      </c>
      <c r="N201" s="228" t="s">
        <v>41</v>
      </c>
      <c r="O201" s="90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1" t="s">
        <v>173</v>
      </c>
      <c r="AT201" s="231" t="s">
        <v>169</v>
      </c>
      <c r="AU201" s="231" t="s">
        <v>84</v>
      </c>
      <c r="AY201" s="16" t="s">
        <v>167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6" t="s">
        <v>84</v>
      </c>
      <c r="BK201" s="232">
        <f>ROUND(I201*H201,2)</f>
        <v>0</v>
      </c>
      <c r="BL201" s="16" t="s">
        <v>173</v>
      </c>
      <c r="BM201" s="231" t="s">
        <v>757</v>
      </c>
    </row>
    <row r="202" spans="1:65" s="2" customFormat="1" ht="14.4" customHeight="1">
      <c r="A202" s="37"/>
      <c r="B202" s="38"/>
      <c r="C202" s="219" t="s">
        <v>482</v>
      </c>
      <c r="D202" s="219" t="s">
        <v>169</v>
      </c>
      <c r="E202" s="220" t="s">
        <v>744</v>
      </c>
      <c r="F202" s="221" t="s">
        <v>745</v>
      </c>
      <c r="G202" s="222" t="s">
        <v>242</v>
      </c>
      <c r="H202" s="223">
        <v>0.05</v>
      </c>
      <c r="I202" s="224"/>
      <c r="J202" s="225">
        <f>ROUND(I202*H202,2)</f>
        <v>0</v>
      </c>
      <c r="K202" s="226"/>
      <c r="L202" s="43"/>
      <c r="M202" s="227" t="s">
        <v>1</v>
      </c>
      <c r="N202" s="228" t="s">
        <v>41</v>
      </c>
      <c r="O202" s="90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1" t="s">
        <v>173</v>
      </c>
      <c r="AT202" s="231" t="s">
        <v>169</v>
      </c>
      <c r="AU202" s="231" t="s">
        <v>84</v>
      </c>
      <c r="AY202" s="16" t="s">
        <v>167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6" t="s">
        <v>84</v>
      </c>
      <c r="BK202" s="232">
        <f>ROUND(I202*H202,2)</f>
        <v>0</v>
      </c>
      <c r="BL202" s="16" t="s">
        <v>173</v>
      </c>
      <c r="BM202" s="231" t="s">
        <v>758</v>
      </c>
    </row>
    <row r="203" spans="1:65" s="2" customFormat="1" ht="14.4" customHeight="1">
      <c r="A203" s="37"/>
      <c r="B203" s="38"/>
      <c r="C203" s="219" t="s">
        <v>488</v>
      </c>
      <c r="D203" s="219" t="s">
        <v>169</v>
      </c>
      <c r="E203" s="220" t="s">
        <v>759</v>
      </c>
      <c r="F203" s="221" t="s">
        <v>760</v>
      </c>
      <c r="G203" s="222" t="s">
        <v>232</v>
      </c>
      <c r="H203" s="223">
        <v>10</v>
      </c>
      <c r="I203" s="224"/>
      <c r="J203" s="225">
        <f>ROUND(I203*H203,2)</f>
        <v>0</v>
      </c>
      <c r="K203" s="226"/>
      <c r="L203" s="43"/>
      <c r="M203" s="227" t="s">
        <v>1</v>
      </c>
      <c r="N203" s="228" t="s">
        <v>41</v>
      </c>
      <c r="O203" s="90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1" t="s">
        <v>173</v>
      </c>
      <c r="AT203" s="231" t="s">
        <v>169</v>
      </c>
      <c r="AU203" s="231" t="s">
        <v>84</v>
      </c>
      <c r="AY203" s="16" t="s">
        <v>167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6" t="s">
        <v>84</v>
      </c>
      <c r="BK203" s="232">
        <f>ROUND(I203*H203,2)</f>
        <v>0</v>
      </c>
      <c r="BL203" s="16" t="s">
        <v>173</v>
      </c>
      <c r="BM203" s="231" t="s">
        <v>606</v>
      </c>
    </row>
    <row r="204" spans="1:65" s="2" customFormat="1" ht="14.4" customHeight="1">
      <c r="A204" s="37"/>
      <c r="B204" s="38"/>
      <c r="C204" s="219" t="s">
        <v>493</v>
      </c>
      <c r="D204" s="219" t="s">
        <v>169</v>
      </c>
      <c r="E204" s="220" t="s">
        <v>761</v>
      </c>
      <c r="F204" s="221" t="s">
        <v>762</v>
      </c>
      <c r="G204" s="222" t="s">
        <v>181</v>
      </c>
      <c r="H204" s="223">
        <v>3.5</v>
      </c>
      <c r="I204" s="224"/>
      <c r="J204" s="225">
        <f>ROUND(I204*H204,2)</f>
        <v>0</v>
      </c>
      <c r="K204" s="226"/>
      <c r="L204" s="43"/>
      <c r="M204" s="227" t="s">
        <v>1</v>
      </c>
      <c r="N204" s="228" t="s">
        <v>41</v>
      </c>
      <c r="O204" s="90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1" t="s">
        <v>173</v>
      </c>
      <c r="AT204" s="231" t="s">
        <v>169</v>
      </c>
      <c r="AU204" s="231" t="s">
        <v>84</v>
      </c>
      <c r="AY204" s="16" t="s">
        <v>167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6" t="s">
        <v>84</v>
      </c>
      <c r="BK204" s="232">
        <f>ROUND(I204*H204,2)</f>
        <v>0</v>
      </c>
      <c r="BL204" s="16" t="s">
        <v>173</v>
      </c>
      <c r="BM204" s="231" t="s">
        <v>763</v>
      </c>
    </row>
    <row r="205" spans="1:65" s="2" customFormat="1" ht="14.4" customHeight="1">
      <c r="A205" s="37"/>
      <c r="B205" s="38"/>
      <c r="C205" s="219" t="s">
        <v>498</v>
      </c>
      <c r="D205" s="219" t="s">
        <v>169</v>
      </c>
      <c r="E205" s="220" t="s">
        <v>738</v>
      </c>
      <c r="F205" s="221" t="s">
        <v>739</v>
      </c>
      <c r="G205" s="222" t="s">
        <v>232</v>
      </c>
      <c r="H205" s="223">
        <v>10</v>
      </c>
      <c r="I205" s="224"/>
      <c r="J205" s="225">
        <f>ROUND(I205*H205,2)</f>
        <v>0</v>
      </c>
      <c r="K205" s="226"/>
      <c r="L205" s="43"/>
      <c r="M205" s="227" t="s">
        <v>1</v>
      </c>
      <c r="N205" s="228" t="s">
        <v>41</v>
      </c>
      <c r="O205" s="90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1" t="s">
        <v>173</v>
      </c>
      <c r="AT205" s="231" t="s">
        <v>169</v>
      </c>
      <c r="AU205" s="231" t="s">
        <v>84</v>
      </c>
      <c r="AY205" s="16" t="s">
        <v>167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6" t="s">
        <v>84</v>
      </c>
      <c r="BK205" s="232">
        <f>ROUND(I205*H205,2)</f>
        <v>0</v>
      </c>
      <c r="BL205" s="16" t="s">
        <v>173</v>
      </c>
      <c r="BM205" s="231" t="s">
        <v>764</v>
      </c>
    </row>
    <row r="206" spans="1:65" s="2" customFormat="1" ht="14.4" customHeight="1">
      <c r="A206" s="37"/>
      <c r="B206" s="38"/>
      <c r="C206" s="219" t="s">
        <v>503</v>
      </c>
      <c r="D206" s="219" t="s">
        <v>169</v>
      </c>
      <c r="E206" s="220" t="s">
        <v>741</v>
      </c>
      <c r="F206" s="221" t="s">
        <v>742</v>
      </c>
      <c r="G206" s="222" t="s">
        <v>232</v>
      </c>
      <c r="H206" s="223">
        <v>10</v>
      </c>
      <c r="I206" s="224"/>
      <c r="J206" s="225">
        <f>ROUND(I206*H206,2)</f>
        <v>0</v>
      </c>
      <c r="K206" s="226"/>
      <c r="L206" s="43"/>
      <c r="M206" s="227" t="s">
        <v>1</v>
      </c>
      <c r="N206" s="228" t="s">
        <v>41</v>
      </c>
      <c r="O206" s="90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1" t="s">
        <v>173</v>
      </c>
      <c r="AT206" s="231" t="s">
        <v>169</v>
      </c>
      <c r="AU206" s="231" t="s">
        <v>84</v>
      </c>
      <c r="AY206" s="16" t="s">
        <v>167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6" t="s">
        <v>84</v>
      </c>
      <c r="BK206" s="232">
        <f>ROUND(I206*H206,2)</f>
        <v>0</v>
      </c>
      <c r="BL206" s="16" t="s">
        <v>173</v>
      </c>
      <c r="BM206" s="231" t="s">
        <v>765</v>
      </c>
    </row>
    <row r="207" spans="1:65" s="2" customFormat="1" ht="14.4" customHeight="1">
      <c r="A207" s="37"/>
      <c r="B207" s="38"/>
      <c r="C207" s="219" t="s">
        <v>508</v>
      </c>
      <c r="D207" s="219" t="s">
        <v>169</v>
      </c>
      <c r="E207" s="220" t="s">
        <v>744</v>
      </c>
      <c r="F207" s="221" t="s">
        <v>745</v>
      </c>
      <c r="G207" s="222" t="s">
        <v>242</v>
      </c>
      <c r="H207" s="223">
        <v>1.75</v>
      </c>
      <c r="I207" s="224"/>
      <c r="J207" s="225">
        <f>ROUND(I207*H207,2)</f>
        <v>0</v>
      </c>
      <c r="K207" s="226"/>
      <c r="L207" s="43"/>
      <c r="M207" s="227" t="s">
        <v>1</v>
      </c>
      <c r="N207" s="228" t="s">
        <v>41</v>
      </c>
      <c r="O207" s="90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1" t="s">
        <v>173</v>
      </c>
      <c r="AT207" s="231" t="s">
        <v>169</v>
      </c>
      <c r="AU207" s="231" t="s">
        <v>84</v>
      </c>
      <c r="AY207" s="16" t="s">
        <v>167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6" t="s">
        <v>84</v>
      </c>
      <c r="BK207" s="232">
        <f>ROUND(I207*H207,2)</f>
        <v>0</v>
      </c>
      <c r="BL207" s="16" t="s">
        <v>173</v>
      </c>
      <c r="BM207" s="231" t="s">
        <v>766</v>
      </c>
    </row>
    <row r="208" spans="1:65" s="2" customFormat="1" ht="14.4" customHeight="1">
      <c r="A208" s="37"/>
      <c r="B208" s="38"/>
      <c r="C208" s="219" t="s">
        <v>123</v>
      </c>
      <c r="D208" s="219" t="s">
        <v>169</v>
      </c>
      <c r="E208" s="220" t="s">
        <v>747</v>
      </c>
      <c r="F208" s="221" t="s">
        <v>748</v>
      </c>
      <c r="G208" s="222" t="s">
        <v>242</v>
      </c>
      <c r="H208" s="223">
        <v>1.13</v>
      </c>
      <c r="I208" s="224"/>
      <c r="J208" s="225">
        <f>ROUND(I208*H208,2)</f>
        <v>0</v>
      </c>
      <c r="K208" s="226"/>
      <c r="L208" s="43"/>
      <c r="M208" s="227" t="s">
        <v>1</v>
      </c>
      <c r="N208" s="228" t="s">
        <v>41</v>
      </c>
      <c r="O208" s="90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1" t="s">
        <v>173</v>
      </c>
      <c r="AT208" s="231" t="s">
        <v>169</v>
      </c>
      <c r="AU208" s="231" t="s">
        <v>84</v>
      </c>
      <c r="AY208" s="16" t="s">
        <v>167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6" t="s">
        <v>84</v>
      </c>
      <c r="BK208" s="232">
        <f>ROUND(I208*H208,2)</f>
        <v>0</v>
      </c>
      <c r="BL208" s="16" t="s">
        <v>173</v>
      </c>
      <c r="BM208" s="231" t="s">
        <v>767</v>
      </c>
    </row>
    <row r="209" spans="1:65" s="2" customFormat="1" ht="14.4" customHeight="1">
      <c r="A209" s="37"/>
      <c r="B209" s="38"/>
      <c r="C209" s="219" t="s">
        <v>516</v>
      </c>
      <c r="D209" s="219" t="s">
        <v>169</v>
      </c>
      <c r="E209" s="220" t="s">
        <v>768</v>
      </c>
      <c r="F209" s="221" t="s">
        <v>769</v>
      </c>
      <c r="G209" s="222" t="s">
        <v>242</v>
      </c>
      <c r="H209" s="223">
        <v>0.8</v>
      </c>
      <c r="I209" s="224"/>
      <c r="J209" s="225">
        <f>ROUND(I209*H209,2)</f>
        <v>0</v>
      </c>
      <c r="K209" s="226"/>
      <c r="L209" s="43"/>
      <c r="M209" s="227" t="s">
        <v>1</v>
      </c>
      <c r="N209" s="228" t="s">
        <v>41</v>
      </c>
      <c r="O209" s="90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1" t="s">
        <v>173</v>
      </c>
      <c r="AT209" s="231" t="s">
        <v>169</v>
      </c>
      <c r="AU209" s="231" t="s">
        <v>84</v>
      </c>
      <c r="AY209" s="16" t="s">
        <v>167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6" t="s">
        <v>84</v>
      </c>
      <c r="BK209" s="232">
        <f>ROUND(I209*H209,2)</f>
        <v>0</v>
      </c>
      <c r="BL209" s="16" t="s">
        <v>173</v>
      </c>
      <c r="BM209" s="231" t="s">
        <v>770</v>
      </c>
    </row>
    <row r="210" spans="1:65" s="2" customFormat="1" ht="14.4" customHeight="1">
      <c r="A210" s="37"/>
      <c r="B210" s="38"/>
      <c r="C210" s="219" t="s">
        <v>520</v>
      </c>
      <c r="D210" s="219" t="s">
        <v>169</v>
      </c>
      <c r="E210" s="220" t="s">
        <v>771</v>
      </c>
      <c r="F210" s="221" t="s">
        <v>772</v>
      </c>
      <c r="G210" s="222" t="s">
        <v>626</v>
      </c>
      <c r="H210" s="223">
        <v>2</v>
      </c>
      <c r="I210" s="224"/>
      <c r="J210" s="225">
        <f>ROUND(I210*H210,2)</f>
        <v>0</v>
      </c>
      <c r="K210" s="226"/>
      <c r="L210" s="43"/>
      <c r="M210" s="227" t="s">
        <v>1</v>
      </c>
      <c r="N210" s="228" t="s">
        <v>41</v>
      </c>
      <c r="O210" s="90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1" t="s">
        <v>173</v>
      </c>
      <c r="AT210" s="231" t="s">
        <v>169</v>
      </c>
      <c r="AU210" s="231" t="s">
        <v>84</v>
      </c>
      <c r="AY210" s="16" t="s">
        <v>167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6" t="s">
        <v>84</v>
      </c>
      <c r="BK210" s="232">
        <f>ROUND(I210*H210,2)</f>
        <v>0</v>
      </c>
      <c r="BL210" s="16" t="s">
        <v>173</v>
      </c>
      <c r="BM210" s="231" t="s">
        <v>773</v>
      </c>
    </row>
    <row r="211" spans="1:65" s="2" customFormat="1" ht="14.4" customHeight="1">
      <c r="A211" s="37"/>
      <c r="B211" s="38"/>
      <c r="C211" s="219" t="s">
        <v>524</v>
      </c>
      <c r="D211" s="219" t="s">
        <v>169</v>
      </c>
      <c r="E211" s="220" t="s">
        <v>744</v>
      </c>
      <c r="F211" s="221" t="s">
        <v>745</v>
      </c>
      <c r="G211" s="222" t="s">
        <v>242</v>
      </c>
      <c r="H211" s="223">
        <v>0.8</v>
      </c>
      <c r="I211" s="224"/>
      <c r="J211" s="225">
        <f>ROUND(I211*H211,2)</f>
        <v>0</v>
      </c>
      <c r="K211" s="226"/>
      <c r="L211" s="43"/>
      <c r="M211" s="227" t="s">
        <v>1</v>
      </c>
      <c r="N211" s="228" t="s">
        <v>41</v>
      </c>
      <c r="O211" s="90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1" t="s">
        <v>173</v>
      </c>
      <c r="AT211" s="231" t="s">
        <v>169</v>
      </c>
      <c r="AU211" s="231" t="s">
        <v>84</v>
      </c>
      <c r="AY211" s="16" t="s">
        <v>167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6" t="s">
        <v>84</v>
      </c>
      <c r="BK211" s="232">
        <f>ROUND(I211*H211,2)</f>
        <v>0</v>
      </c>
      <c r="BL211" s="16" t="s">
        <v>173</v>
      </c>
      <c r="BM211" s="231" t="s">
        <v>774</v>
      </c>
    </row>
    <row r="212" spans="1:65" s="2" customFormat="1" ht="14.4" customHeight="1">
      <c r="A212" s="37"/>
      <c r="B212" s="38"/>
      <c r="C212" s="219" t="s">
        <v>528</v>
      </c>
      <c r="D212" s="219" t="s">
        <v>169</v>
      </c>
      <c r="E212" s="220" t="s">
        <v>768</v>
      </c>
      <c r="F212" s="221" t="s">
        <v>769</v>
      </c>
      <c r="G212" s="222" t="s">
        <v>242</v>
      </c>
      <c r="H212" s="223">
        <v>2.49</v>
      </c>
      <c r="I212" s="224"/>
      <c r="J212" s="225">
        <f>ROUND(I212*H212,2)</f>
        <v>0</v>
      </c>
      <c r="K212" s="226"/>
      <c r="L212" s="43"/>
      <c r="M212" s="227" t="s">
        <v>1</v>
      </c>
      <c r="N212" s="228" t="s">
        <v>41</v>
      </c>
      <c r="O212" s="90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1" t="s">
        <v>173</v>
      </c>
      <c r="AT212" s="231" t="s">
        <v>169</v>
      </c>
      <c r="AU212" s="231" t="s">
        <v>84</v>
      </c>
      <c r="AY212" s="16" t="s">
        <v>167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6" t="s">
        <v>84</v>
      </c>
      <c r="BK212" s="232">
        <f>ROUND(I212*H212,2)</f>
        <v>0</v>
      </c>
      <c r="BL212" s="16" t="s">
        <v>173</v>
      </c>
      <c r="BM212" s="231" t="s">
        <v>775</v>
      </c>
    </row>
    <row r="213" spans="1:65" s="2" customFormat="1" ht="14.4" customHeight="1">
      <c r="A213" s="37"/>
      <c r="B213" s="38"/>
      <c r="C213" s="219" t="s">
        <v>532</v>
      </c>
      <c r="D213" s="219" t="s">
        <v>169</v>
      </c>
      <c r="E213" s="220" t="s">
        <v>771</v>
      </c>
      <c r="F213" s="221" t="s">
        <v>772</v>
      </c>
      <c r="G213" s="222" t="s">
        <v>626</v>
      </c>
      <c r="H213" s="223">
        <v>3</v>
      </c>
      <c r="I213" s="224"/>
      <c r="J213" s="225">
        <f>ROUND(I213*H213,2)</f>
        <v>0</v>
      </c>
      <c r="K213" s="226"/>
      <c r="L213" s="43"/>
      <c r="M213" s="227" t="s">
        <v>1</v>
      </c>
      <c r="N213" s="228" t="s">
        <v>41</v>
      </c>
      <c r="O213" s="90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1" t="s">
        <v>173</v>
      </c>
      <c r="AT213" s="231" t="s">
        <v>169</v>
      </c>
      <c r="AU213" s="231" t="s">
        <v>84</v>
      </c>
      <c r="AY213" s="16" t="s">
        <v>167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6" t="s">
        <v>84</v>
      </c>
      <c r="BK213" s="232">
        <f>ROUND(I213*H213,2)</f>
        <v>0</v>
      </c>
      <c r="BL213" s="16" t="s">
        <v>173</v>
      </c>
      <c r="BM213" s="231" t="s">
        <v>776</v>
      </c>
    </row>
    <row r="214" spans="1:65" s="2" customFormat="1" ht="14.4" customHeight="1">
      <c r="A214" s="37"/>
      <c r="B214" s="38"/>
      <c r="C214" s="219" t="s">
        <v>389</v>
      </c>
      <c r="D214" s="219" t="s">
        <v>169</v>
      </c>
      <c r="E214" s="220" t="s">
        <v>744</v>
      </c>
      <c r="F214" s="221" t="s">
        <v>745</v>
      </c>
      <c r="G214" s="222" t="s">
        <v>242</v>
      </c>
      <c r="H214" s="223">
        <v>2.49</v>
      </c>
      <c r="I214" s="224"/>
      <c r="J214" s="225">
        <f>ROUND(I214*H214,2)</f>
        <v>0</v>
      </c>
      <c r="K214" s="226"/>
      <c r="L214" s="43"/>
      <c r="M214" s="227" t="s">
        <v>1</v>
      </c>
      <c r="N214" s="228" t="s">
        <v>41</v>
      </c>
      <c r="O214" s="90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1" t="s">
        <v>173</v>
      </c>
      <c r="AT214" s="231" t="s">
        <v>169</v>
      </c>
      <c r="AU214" s="231" t="s">
        <v>84</v>
      </c>
      <c r="AY214" s="16" t="s">
        <v>167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6" t="s">
        <v>84</v>
      </c>
      <c r="BK214" s="232">
        <f>ROUND(I214*H214,2)</f>
        <v>0</v>
      </c>
      <c r="BL214" s="16" t="s">
        <v>173</v>
      </c>
      <c r="BM214" s="231" t="s">
        <v>777</v>
      </c>
    </row>
    <row r="215" spans="1:65" s="2" customFormat="1" ht="14.4" customHeight="1">
      <c r="A215" s="37"/>
      <c r="B215" s="38"/>
      <c r="C215" s="219" t="s">
        <v>540</v>
      </c>
      <c r="D215" s="219" t="s">
        <v>169</v>
      </c>
      <c r="E215" s="220" t="s">
        <v>778</v>
      </c>
      <c r="F215" s="221" t="s">
        <v>779</v>
      </c>
      <c r="G215" s="222" t="s">
        <v>780</v>
      </c>
      <c r="H215" s="223">
        <v>1</v>
      </c>
      <c r="I215" s="224"/>
      <c r="J215" s="225">
        <f>ROUND(I215*H215,2)</f>
        <v>0</v>
      </c>
      <c r="K215" s="226"/>
      <c r="L215" s="43"/>
      <c r="M215" s="227" t="s">
        <v>1</v>
      </c>
      <c r="N215" s="228" t="s">
        <v>41</v>
      </c>
      <c r="O215" s="90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1" t="s">
        <v>173</v>
      </c>
      <c r="AT215" s="231" t="s">
        <v>169</v>
      </c>
      <c r="AU215" s="231" t="s">
        <v>84</v>
      </c>
      <c r="AY215" s="16" t="s">
        <v>167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6" t="s">
        <v>84</v>
      </c>
      <c r="BK215" s="232">
        <f>ROUND(I215*H215,2)</f>
        <v>0</v>
      </c>
      <c r="BL215" s="16" t="s">
        <v>173</v>
      </c>
      <c r="BM215" s="231" t="s">
        <v>781</v>
      </c>
    </row>
    <row r="216" spans="1:65" s="2" customFormat="1" ht="14.4" customHeight="1">
      <c r="A216" s="37"/>
      <c r="B216" s="38"/>
      <c r="C216" s="219" t="s">
        <v>545</v>
      </c>
      <c r="D216" s="219" t="s">
        <v>169</v>
      </c>
      <c r="E216" s="220" t="s">
        <v>782</v>
      </c>
      <c r="F216" s="221" t="s">
        <v>783</v>
      </c>
      <c r="G216" s="222" t="s">
        <v>232</v>
      </c>
      <c r="H216" s="223">
        <v>1</v>
      </c>
      <c r="I216" s="224"/>
      <c r="J216" s="225">
        <f>ROUND(I216*H216,2)</f>
        <v>0</v>
      </c>
      <c r="K216" s="226"/>
      <c r="L216" s="43"/>
      <c r="M216" s="227" t="s">
        <v>1</v>
      </c>
      <c r="N216" s="228" t="s">
        <v>41</v>
      </c>
      <c r="O216" s="90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1" t="s">
        <v>173</v>
      </c>
      <c r="AT216" s="231" t="s">
        <v>169</v>
      </c>
      <c r="AU216" s="231" t="s">
        <v>84</v>
      </c>
      <c r="AY216" s="16" t="s">
        <v>167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6" t="s">
        <v>84</v>
      </c>
      <c r="BK216" s="232">
        <f>ROUND(I216*H216,2)</f>
        <v>0</v>
      </c>
      <c r="BL216" s="16" t="s">
        <v>173</v>
      </c>
      <c r="BM216" s="231" t="s">
        <v>784</v>
      </c>
    </row>
    <row r="217" spans="1:65" s="2" customFormat="1" ht="14.4" customHeight="1">
      <c r="A217" s="37"/>
      <c r="B217" s="38"/>
      <c r="C217" s="219" t="s">
        <v>549</v>
      </c>
      <c r="D217" s="219" t="s">
        <v>169</v>
      </c>
      <c r="E217" s="220" t="s">
        <v>785</v>
      </c>
      <c r="F217" s="221" t="s">
        <v>786</v>
      </c>
      <c r="G217" s="222" t="s">
        <v>181</v>
      </c>
      <c r="H217" s="223">
        <v>2</v>
      </c>
      <c r="I217" s="224"/>
      <c r="J217" s="225">
        <f>ROUND(I217*H217,2)</f>
        <v>0</v>
      </c>
      <c r="K217" s="226"/>
      <c r="L217" s="43"/>
      <c r="M217" s="227" t="s">
        <v>1</v>
      </c>
      <c r="N217" s="228" t="s">
        <v>41</v>
      </c>
      <c r="O217" s="90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1" t="s">
        <v>173</v>
      </c>
      <c r="AT217" s="231" t="s">
        <v>169</v>
      </c>
      <c r="AU217" s="231" t="s">
        <v>84</v>
      </c>
      <c r="AY217" s="16" t="s">
        <v>167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6" t="s">
        <v>84</v>
      </c>
      <c r="BK217" s="232">
        <f>ROUND(I217*H217,2)</f>
        <v>0</v>
      </c>
      <c r="BL217" s="16" t="s">
        <v>173</v>
      </c>
      <c r="BM217" s="231" t="s">
        <v>787</v>
      </c>
    </row>
    <row r="218" spans="1:65" s="2" customFormat="1" ht="14.4" customHeight="1">
      <c r="A218" s="37"/>
      <c r="B218" s="38"/>
      <c r="C218" s="219" t="s">
        <v>556</v>
      </c>
      <c r="D218" s="219" t="s">
        <v>169</v>
      </c>
      <c r="E218" s="220" t="s">
        <v>788</v>
      </c>
      <c r="F218" s="221" t="s">
        <v>789</v>
      </c>
      <c r="G218" s="222" t="s">
        <v>639</v>
      </c>
      <c r="H218" s="272"/>
      <c r="I218" s="224"/>
      <c r="J218" s="225">
        <f>ROUND(I218*H218,2)</f>
        <v>0</v>
      </c>
      <c r="K218" s="226"/>
      <c r="L218" s="43"/>
      <c r="M218" s="227" t="s">
        <v>1</v>
      </c>
      <c r="N218" s="228" t="s">
        <v>41</v>
      </c>
      <c r="O218" s="90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1" t="s">
        <v>173</v>
      </c>
      <c r="AT218" s="231" t="s">
        <v>169</v>
      </c>
      <c r="AU218" s="231" t="s">
        <v>84</v>
      </c>
      <c r="AY218" s="16" t="s">
        <v>167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6" t="s">
        <v>84</v>
      </c>
      <c r="BK218" s="232">
        <f>ROUND(I218*H218,2)</f>
        <v>0</v>
      </c>
      <c r="BL218" s="16" t="s">
        <v>173</v>
      </c>
      <c r="BM218" s="231" t="s">
        <v>790</v>
      </c>
    </row>
    <row r="219" spans="1:63" s="12" customFormat="1" ht="25.9" customHeight="1">
      <c r="A219" s="12"/>
      <c r="B219" s="203"/>
      <c r="C219" s="204"/>
      <c r="D219" s="205" t="s">
        <v>75</v>
      </c>
      <c r="E219" s="206" t="s">
        <v>791</v>
      </c>
      <c r="F219" s="206" t="s">
        <v>792</v>
      </c>
      <c r="G219" s="204"/>
      <c r="H219" s="204"/>
      <c r="I219" s="207"/>
      <c r="J219" s="208">
        <f>BK219</f>
        <v>0</v>
      </c>
      <c r="K219" s="204"/>
      <c r="L219" s="209"/>
      <c r="M219" s="210"/>
      <c r="N219" s="211"/>
      <c r="O219" s="211"/>
      <c r="P219" s="212">
        <f>SUM(P220:P223)</f>
        <v>0</v>
      </c>
      <c r="Q219" s="211"/>
      <c r="R219" s="212">
        <f>SUM(R220:R223)</f>
        <v>0</v>
      </c>
      <c r="S219" s="211"/>
      <c r="T219" s="213">
        <f>SUM(T220:T223)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4" t="s">
        <v>84</v>
      </c>
      <c r="AT219" s="215" t="s">
        <v>75</v>
      </c>
      <c r="AU219" s="215" t="s">
        <v>76</v>
      </c>
      <c r="AY219" s="214" t="s">
        <v>167</v>
      </c>
      <c r="BK219" s="216">
        <f>SUM(BK220:BK223)</f>
        <v>0</v>
      </c>
    </row>
    <row r="220" spans="1:65" s="2" customFormat="1" ht="14.4" customHeight="1">
      <c r="A220" s="37"/>
      <c r="B220" s="38"/>
      <c r="C220" s="219" t="s">
        <v>561</v>
      </c>
      <c r="D220" s="219" t="s">
        <v>169</v>
      </c>
      <c r="E220" s="220" t="s">
        <v>793</v>
      </c>
      <c r="F220" s="221" t="s">
        <v>794</v>
      </c>
      <c r="G220" s="222" t="s">
        <v>626</v>
      </c>
      <c r="H220" s="223">
        <v>2</v>
      </c>
      <c r="I220" s="224"/>
      <c r="J220" s="225">
        <f>ROUND(I220*H220,2)</f>
        <v>0</v>
      </c>
      <c r="K220" s="226"/>
      <c r="L220" s="43"/>
      <c r="M220" s="227" t="s">
        <v>1</v>
      </c>
      <c r="N220" s="228" t="s">
        <v>41</v>
      </c>
      <c r="O220" s="90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1" t="s">
        <v>173</v>
      </c>
      <c r="AT220" s="231" t="s">
        <v>169</v>
      </c>
      <c r="AU220" s="231" t="s">
        <v>84</v>
      </c>
      <c r="AY220" s="16" t="s">
        <v>167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6" t="s">
        <v>84</v>
      </c>
      <c r="BK220" s="232">
        <f>ROUND(I220*H220,2)</f>
        <v>0</v>
      </c>
      <c r="BL220" s="16" t="s">
        <v>173</v>
      </c>
      <c r="BM220" s="231" t="s">
        <v>795</v>
      </c>
    </row>
    <row r="221" spans="1:65" s="2" customFormat="1" ht="14.4" customHeight="1">
      <c r="A221" s="37"/>
      <c r="B221" s="38"/>
      <c r="C221" s="219" t="s">
        <v>566</v>
      </c>
      <c r="D221" s="219" t="s">
        <v>169</v>
      </c>
      <c r="E221" s="220" t="s">
        <v>796</v>
      </c>
      <c r="F221" s="221" t="s">
        <v>797</v>
      </c>
      <c r="G221" s="222" t="s">
        <v>798</v>
      </c>
      <c r="H221" s="223">
        <v>4</v>
      </c>
      <c r="I221" s="224"/>
      <c r="J221" s="225">
        <f>ROUND(I221*H221,2)</f>
        <v>0</v>
      </c>
      <c r="K221" s="226"/>
      <c r="L221" s="43"/>
      <c r="M221" s="227" t="s">
        <v>1</v>
      </c>
      <c r="N221" s="228" t="s">
        <v>41</v>
      </c>
      <c r="O221" s="90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1" t="s">
        <v>173</v>
      </c>
      <c r="AT221" s="231" t="s">
        <v>169</v>
      </c>
      <c r="AU221" s="231" t="s">
        <v>84</v>
      </c>
      <c r="AY221" s="16" t="s">
        <v>167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6" t="s">
        <v>84</v>
      </c>
      <c r="BK221" s="232">
        <f>ROUND(I221*H221,2)</f>
        <v>0</v>
      </c>
      <c r="BL221" s="16" t="s">
        <v>173</v>
      </c>
      <c r="BM221" s="231" t="s">
        <v>799</v>
      </c>
    </row>
    <row r="222" spans="1:65" s="2" customFormat="1" ht="14.4" customHeight="1">
      <c r="A222" s="37"/>
      <c r="B222" s="38"/>
      <c r="C222" s="219" t="s">
        <v>570</v>
      </c>
      <c r="D222" s="219" t="s">
        <v>169</v>
      </c>
      <c r="E222" s="220" t="s">
        <v>800</v>
      </c>
      <c r="F222" s="221" t="s">
        <v>801</v>
      </c>
      <c r="G222" s="222" t="s">
        <v>798</v>
      </c>
      <c r="H222" s="223">
        <v>4</v>
      </c>
      <c r="I222" s="224"/>
      <c r="J222" s="225">
        <f>ROUND(I222*H222,2)</f>
        <v>0</v>
      </c>
      <c r="K222" s="226"/>
      <c r="L222" s="43"/>
      <c r="M222" s="227" t="s">
        <v>1</v>
      </c>
      <c r="N222" s="228" t="s">
        <v>41</v>
      </c>
      <c r="O222" s="90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1" t="s">
        <v>173</v>
      </c>
      <c r="AT222" s="231" t="s">
        <v>169</v>
      </c>
      <c r="AU222" s="231" t="s">
        <v>84</v>
      </c>
      <c r="AY222" s="16" t="s">
        <v>167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6" t="s">
        <v>84</v>
      </c>
      <c r="BK222" s="232">
        <f>ROUND(I222*H222,2)</f>
        <v>0</v>
      </c>
      <c r="BL222" s="16" t="s">
        <v>173</v>
      </c>
      <c r="BM222" s="231" t="s">
        <v>802</v>
      </c>
    </row>
    <row r="223" spans="1:65" s="2" customFormat="1" ht="14.4" customHeight="1">
      <c r="A223" s="37"/>
      <c r="B223" s="38"/>
      <c r="C223" s="219" t="s">
        <v>575</v>
      </c>
      <c r="D223" s="219" t="s">
        <v>169</v>
      </c>
      <c r="E223" s="220" t="s">
        <v>803</v>
      </c>
      <c r="F223" s="221" t="s">
        <v>804</v>
      </c>
      <c r="G223" s="222" t="s">
        <v>798</v>
      </c>
      <c r="H223" s="223">
        <v>10</v>
      </c>
      <c r="I223" s="224"/>
      <c r="J223" s="225">
        <f>ROUND(I223*H223,2)</f>
        <v>0</v>
      </c>
      <c r="K223" s="226"/>
      <c r="L223" s="43"/>
      <c r="M223" s="227" t="s">
        <v>1</v>
      </c>
      <c r="N223" s="228" t="s">
        <v>41</v>
      </c>
      <c r="O223" s="90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1" t="s">
        <v>173</v>
      </c>
      <c r="AT223" s="231" t="s">
        <v>169</v>
      </c>
      <c r="AU223" s="231" t="s">
        <v>84</v>
      </c>
      <c r="AY223" s="16" t="s">
        <v>167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6" t="s">
        <v>84</v>
      </c>
      <c r="BK223" s="232">
        <f>ROUND(I223*H223,2)</f>
        <v>0</v>
      </c>
      <c r="BL223" s="16" t="s">
        <v>173</v>
      </c>
      <c r="BM223" s="231" t="s">
        <v>805</v>
      </c>
    </row>
    <row r="224" spans="1:63" s="12" customFormat="1" ht="25.9" customHeight="1">
      <c r="A224" s="12"/>
      <c r="B224" s="203"/>
      <c r="C224" s="204"/>
      <c r="D224" s="205" t="s">
        <v>75</v>
      </c>
      <c r="E224" s="206" t="s">
        <v>90</v>
      </c>
      <c r="F224" s="206" t="s">
        <v>91</v>
      </c>
      <c r="G224" s="204"/>
      <c r="H224" s="204"/>
      <c r="I224" s="207"/>
      <c r="J224" s="208">
        <f>BK224</f>
        <v>0</v>
      </c>
      <c r="K224" s="204"/>
      <c r="L224" s="209"/>
      <c r="M224" s="210"/>
      <c r="N224" s="211"/>
      <c r="O224" s="211"/>
      <c r="P224" s="212">
        <f>P225+P228+P230+P233</f>
        <v>0</v>
      </c>
      <c r="Q224" s="211"/>
      <c r="R224" s="212">
        <f>R225+R228+R230+R233</f>
        <v>0</v>
      </c>
      <c r="S224" s="211"/>
      <c r="T224" s="213">
        <f>T225+T228+T230+T233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4" t="s">
        <v>104</v>
      </c>
      <c r="AT224" s="215" t="s">
        <v>75</v>
      </c>
      <c r="AU224" s="215" t="s">
        <v>76</v>
      </c>
      <c r="AY224" s="214" t="s">
        <v>167</v>
      </c>
      <c r="BK224" s="216">
        <f>BK225+BK228+BK230+BK233</f>
        <v>0</v>
      </c>
    </row>
    <row r="225" spans="1:63" s="12" customFormat="1" ht="22.8" customHeight="1">
      <c r="A225" s="12"/>
      <c r="B225" s="203"/>
      <c r="C225" s="204"/>
      <c r="D225" s="205" t="s">
        <v>75</v>
      </c>
      <c r="E225" s="217" t="s">
        <v>806</v>
      </c>
      <c r="F225" s="217" t="s">
        <v>807</v>
      </c>
      <c r="G225" s="204"/>
      <c r="H225" s="204"/>
      <c r="I225" s="207"/>
      <c r="J225" s="218">
        <f>BK225</f>
        <v>0</v>
      </c>
      <c r="K225" s="204"/>
      <c r="L225" s="209"/>
      <c r="M225" s="210"/>
      <c r="N225" s="211"/>
      <c r="O225" s="211"/>
      <c r="P225" s="212">
        <f>SUM(P226:P227)</f>
        <v>0</v>
      </c>
      <c r="Q225" s="211"/>
      <c r="R225" s="212">
        <f>SUM(R226:R227)</f>
        <v>0</v>
      </c>
      <c r="S225" s="211"/>
      <c r="T225" s="213">
        <f>SUM(T226:T227)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4" t="s">
        <v>104</v>
      </c>
      <c r="AT225" s="215" t="s">
        <v>75</v>
      </c>
      <c r="AU225" s="215" t="s">
        <v>84</v>
      </c>
      <c r="AY225" s="214" t="s">
        <v>167</v>
      </c>
      <c r="BK225" s="216">
        <f>SUM(BK226:BK227)</f>
        <v>0</v>
      </c>
    </row>
    <row r="226" spans="1:65" s="2" customFormat="1" ht="14.4" customHeight="1">
      <c r="A226" s="37"/>
      <c r="B226" s="38"/>
      <c r="C226" s="219" t="s">
        <v>581</v>
      </c>
      <c r="D226" s="219" t="s">
        <v>169</v>
      </c>
      <c r="E226" s="220" t="s">
        <v>808</v>
      </c>
      <c r="F226" s="221" t="s">
        <v>809</v>
      </c>
      <c r="G226" s="222" t="s">
        <v>810</v>
      </c>
      <c r="H226" s="223">
        <v>1</v>
      </c>
      <c r="I226" s="224"/>
      <c r="J226" s="225">
        <f>ROUND(I226*H226,2)</f>
        <v>0</v>
      </c>
      <c r="K226" s="226"/>
      <c r="L226" s="43"/>
      <c r="M226" s="227" t="s">
        <v>1</v>
      </c>
      <c r="N226" s="228" t="s">
        <v>41</v>
      </c>
      <c r="O226" s="90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1" t="s">
        <v>811</v>
      </c>
      <c r="AT226" s="231" t="s">
        <v>169</v>
      </c>
      <c r="AU226" s="231" t="s">
        <v>86</v>
      </c>
      <c r="AY226" s="16" t="s">
        <v>167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6" t="s">
        <v>84</v>
      </c>
      <c r="BK226" s="232">
        <f>ROUND(I226*H226,2)</f>
        <v>0</v>
      </c>
      <c r="BL226" s="16" t="s">
        <v>811</v>
      </c>
      <c r="BM226" s="231" t="s">
        <v>812</v>
      </c>
    </row>
    <row r="227" spans="1:65" s="2" customFormat="1" ht="14.4" customHeight="1">
      <c r="A227" s="37"/>
      <c r="B227" s="38"/>
      <c r="C227" s="219" t="s">
        <v>586</v>
      </c>
      <c r="D227" s="219" t="s">
        <v>169</v>
      </c>
      <c r="E227" s="220" t="s">
        <v>813</v>
      </c>
      <c r="F227" s="221" t="s">
        <v>814</v>
      </c>
      <c r="G227" s="222" t="s">
        <v>810</v>
      </c>
      <c r="H227" s="223">
        <v>1</v>
      </c>
      <c r="I227" s="224"/>
      <c r="J227" s="225">
        <f>ROUND(I227*H227,2)</f>
        <v>0</v>
      </c>
      <c r="K227" s="226"/>
      <c r="L227" s="43"/>
      <c r="M227" s="227" t="s">
        <v>1</v>
      </c>
      <c r="N227" s="228" t="s">
        <v>41</v>
      </c>
      <c r="O227" s="90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1" t="s">
        <v>811</v>
      </c>
      <c r="AT227" s="231" t="s">
        <v>169</v>
      </c>
      <c r="AU227" s="231" t="s">
        <v>86</v>
      </c>
      <c r="AY227" s="16" t="s">
        <v>167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6" t="s">
        <v>84</v>
      </c>
      <c r="BK227" s="232">
        <f>ROUND(I227*H227,2)</f>
        <v>0</v>
      </c>
      <c r="BL227" s="16" t="s">
        <v>811</v>
      </c>
      <c r="BM227" s="231" t="s">
        <v>815</v>
      </c>
    </row>
    <row r="228" spans="1:63" s="12" customFormat="1" ht="22.8" customHeight="1">
      <c r="A228" s="12"/>
      <c r="B228" s="203"/>
      <c r="C228" s="204"/>
      <c r="D228" s="205" t="s">
        <v>75</v>
      </c>
      <c r="E228" s="217" t="s">
        <v>816</v>
      </c>
      <c r="F228" s="217" t="s">
        <v>817</v>
      </c>
      <c r="G228" s="204"/>
      <c r="H228" s="204"/>
      <c r="I228" s="207"/>
      <c r="J228" s="218">
        <f>BK228</f>
        <v>0</v>
      </c>
      <c r="K228" s="204"/>
      <c r="L228" s="209"/>
      <c r="M228" s="210"/>
      <c r="N228" s="211"/>
      <c r="O228" s="211"/>
      <c r="P228" s="212">
        <f>P229</f>
        <v>0</v>
      </c>
      <c r="Q228" s="211"/>
      <c r="R228" s="212">
        <f>R229</f>
        <v>0</v>
      </c>
      <c r="S228" s="211"/>
      <c r="T228" s="213">
        <f>T229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4" t="s">
        <v>104</v>
      </c>
      <c r="AT228" s="215" t="s">
        <v>75</v>
      </c>
      <c r="AU228" s="215" t="s">
        <v>84</v>
      </c>
      <c r="AY228" s="214" t="s">
        <v>167</v>
      </c>
      <c r="BK228" s="216">
        <f>BK229</f>
        <v>0</v>
      </c>
    </row>
    <row r="229" spans="1:65" s="2" customFormat="1" ht="14.4" customHeight="1">
      <c r="A229" s="37"/>
      <c r="B229" s="38"/>
      <c r="C229" s="219" t="s">
        <v>592</v>
      </c>
      <c r="D229" s="219" t="s">
        <v>169</v>
      </c>
      <c r="E229" s="220" t="s">
        <v>818</v>
      </c>
      <c r="F229" s="221" t="s">
        <v>817</v>
      </c>
      <c r="G229" s="222" t="s">
        <v>639</v>
      </c>
      <c r="H229" s="272"/>
      <c r="I229" s="224"/>
      <c r="J229" s="225">
        <f>ROUND(I229*H229,2)</f>
        <v>0</v>
      </c>
      <c r="K229" s="226"/>
      <c r="L229" s="43"/>
      <c r="M229" s="227" t="s">
        <v>1</v>
      </c>
      <c r="N229" s="228" t="s">
        <v>41</v>
      </c>
      <c r="O229" s="90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1" t="s">
        <v>811</v>
      </c>
      <c r="AT229" s="231" t="s">
        <v>169</v>
      </c>
      <c r="AU229" s="231" t="s">
        <v>86</v>
      </c>
      <c r="AY229" s="16" t="s">
        <v>167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6" t="s">
        <v>84</v>
      </c>
      <c r="BK229" s="232">
        <f>ROUND(I229*H229,2)</f>
        <v>0</v>
      </c>
      <c r="BL229" s="16" t="s">
        <v>811</v>
      </c>
      <c r="BM229" s="231" t="s">
        <v>819</v>
      </c>
    </row>
    <row r="230" spans="1:63" s="12" customFormat="1" ht="22.8" customHeight="1">
      <c r="A230" s="12"/>
      <c r="B230" s="203"/>
      <c r="C230" s="204"/>
      <c r="D230" s="205" t="s">
        <v>75</v>
      </c>
      <c r="E230" s="217" t="s">
        <v>820</v>
      </c>
      <c r="F230" s="217" t="s">
        <v>821</v>
      </c>
      <c r="G230" s="204"/>
      <c r="H230" s="204"/>
      <c r="I230" s="207"/>
      <c r="J230" s="218">
        <f>BK230</f>
        <v>0</v>
      </c>
      <c r="K230" s="204"/>
      <c r="L230" s="209"/>
      <c r="M230" s="210"/>
      <c r="N230" s="211"/>
      <c r="O230" s="211"/>
      <c r="P230" s="212">
        <f>SUM(P231:P232)</f>
        <v>0</v>
      </c>
      <c r="Q230" s="211"/>
      <c r="R230" s="212">
        <f>SUM(R231:R232)</f>
        <v>0</v>
      </c>
      <c r="S230" s="211"/>
      <c r="T230" s="213">
        <f>SUM(T231:T232)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4" t="s">
        <v>104</v>
      </c>
      <c r="AT230" s="215" t="s">
        <v>75</v>
      </c>
      <c r="AU230" s="215" t="s">
        <v>84</v>
      </c>
      <c r="AY230" s="214" t="s">
        <v>167</v>
      </c>
      <c r="BK230" s="216">
        <f>SUM(BK231:BK232)</f>
        <v>0</v>
      </c>
    </row>
    <row r="231" spans="1:65" s="2" customFormat="1" ht="14.4" customHeight="1">
      <c r="A231" s="37"/>
      <c r="B231" s="38"/>
      <c r="C231" s="219" t="s">
        <v>599</v>
      </c>
      <c r="D231" s="219" t="s">
        <v>169</v>
      </c>
      <c r="E231" s="220" t="s">
        <v>822</v>
      </c>
      <c r="F231" s="221" t="s">
        <v>823</v>
      </c>
      <c r="G231" s="222" t="s">
        <v>810</v>
      </c>
      <c r="H231" s="223">
        <v>1</v>
      </c>
      <c r="I231" s="224"/>
      <c r="J231" s="225">
        <f>ROUND(I231*H231,2)</f>
        <v>0</v>
      </c>
      <c r="K231" s="226"/>
      <c r="L231" s="43"/>
      <c r="M231" s="227" t="s">
        <v>1</v>
      </c>
      <c r="N231" s="228" t="s">
        <v>41</v>
      </c>
      <c r="O231" s="90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1" t="s">
        <v>811</v>
      </c>
      <c r="AT231" s="231" t="s">
        <v>169</v>
      </c>
      <c r="AU231" s="231" t="s">
        <v>86</v>
      </c>
      <c r="AY231" s="16" t="s">
        <v>167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6" t="s">
        <v>84</v>
      </c>
      <c r="BK231" s="232">
        <f>ROUND(I231*H231,2)</f>
        <v>0</v>
      </c>
      <c r="BL231" s="16" t="s">
        <v>811</v>
      </c>
      <c r="BM231" s="231" t="s">
        <v>824</v>
      </c>
    </row>
    <row r="232" spans="1:65" s="2" customFormat="1" ht="14.4" customHeight="1">
      <c r="A232" s="37"/>
      <c r="B232" s="38"/>
      <c r="C232" s="219" t="s">
        <v>603</v>
      </c>
      <c r="D232" s="219" t="s">
        <v>169</v>
      </c>
      <c r="E232" s="220" t="s">
        <v>825</v>
      </c>
      <c r="F232" s="221" t="s">
        <v>826</v>
      </c>
      <c r="G232" s="222" t="s">
        <v>810</v>
      </c>
      <c r="H232" s="223">
        <v>1</v>
      </c>
      <c r="I232" s="224"/>
      <c r="J232" s="225">
        <f>ROUND(I232*H232,2)</f>
        <v>0</v>
      </c>
      <c r="K232" s="226"/>
      <c r="L232" s="43"/>
      <c r="M232" s="227" t="s">
        <v>1</v>
      </c>
      <c r="N232" s="228" t="s">
        <v>41</v>
      </c>
      <c r="O232" s="90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1" t="s">
        <v>811</v>
      </c>
      <c r="AT232" s="231" t="s">
        <v>169</v>
      </c>
      <c r="AU232" s="231" t="s">
        <v>86</v>
      </c>
      <c r="AY232" s="16" t="s">
        <v>167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6" t="s">
        <v>84</v>
      </c>
      <c r="BK232" s="232">
        <f>ROUND(I232*H232,2)</f>
        <v>0</v>
      </c>
      <c r="BL232" s="16" t="s">
        <v>811</v>
      </c>
      <c r="BM232" s="231" t="s">
        <v>827</v>
      </c>
    </row>
    <row r="233" spans="1:63" s="12" customFormat="1" ht="22.8" customHeight="1">
      <c r="A233" s="12"/>
      <c r="B233" s="203"/>
      <c r="C233" s="204"/>
      <c r="D233" s="205" t="s">
        <v>75</v>
      </c>
      <c r="E233" s="217" t="s">
        <v>828</v>
      </c>
      <c r="F233" s="217" t="s">
        <v>829</v>
      </c>
      <c r="G233" s="204"/>
      <c r="H233" s="204"/>
      <c r="I233" s="207"/>
      <c r="J233" s="218">
        <f>BK233</f>
        <v>0</v>
      </c>
      <c r="K233" s="204"/>
      <c r="L233" s="209"/>
      <c r="M233" s="210"/>
      <c r="N233" s="211"/>
      <c r="O233" s="211"/>
      <c r="P233" s="212">
        <f>P234</f>
        <v>0</v>
      </c>
      <c r="Q233" s="211"/>
      <c r="R233" s="212">
        <f>R234</f>
        <v>0</v>
      </c>
      <c r="S233" s="211"/>
      <c r="T233" s="213">
        <f>T234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4" t="s">
        <v>104</v>
      </c>
      <c r="AT233" s="215" t="s">
        <v>75</v>
      </c>
      <c r="AU233" s="215" t="s">
        <v>84</v>
      </c>
      <c r="AY233" s="214" t="s">
        <v>167</v>
      </c>
      <c r="BK233" s="216">
        <f>BK234</f>
        <v>0</v>
      </c>
    </row>
    <row r="234" spans="1:65" s="2" customFormat="1" ht="14.4" customHeight="1">
      <c r="A234" s="37"/>
      <c r="B234" s="38"/>
      <c r="C234" s="219" t="s">
        <v>710</v>
      </c>
      <c r="D234" s="219" t="s">
        <v>169</v>
      </c>
      <c r="E234" s="220" t="s">
        <v>830</v>
      </c>
      <c r="F234" s="221" t="s">
        <v>831</v>
      </c>
      <c r="G234" s="222" t="s">
        <v>810</v>
      </c>
      <c r="H234" s="223">
        <v>1</v>
      </c>
      <c r="I234" s="224"/>
      <c r="J234" s="225">
        <f>ROUND(I234*H234,2)</f>
        <v>0</v>
      </c>
      <c r="K234" s="226"/>
      <c r="L234" s="43"/>
      <c r="M234" s="274" t="s">
        <v>1</v>
      </c>
      <c r="N234" s="275" t="s">
        <v>41</v>
      </c>
      <c r="O234" s="269"/>
      <c r="P234" s="270">
        <f>O234*H234</f>
        <v>0</v>
      </c>
      <c r="Q234" s="270">
        <v>0</v>
      </c>
      <c r="R234" s="270">
        <f>Q234*H234</f>
        <v>0</v>
      </c>
      <c r="S234" s="270">
        <v>0</v>
      </c>
      <c r="T234" s="27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1" t="s">
        <v>811</v>
      </c>
      <c r="AT234" s="231" t="s">
        <v>169</v>
      </c>
      <c r="AU234" s="231" t="s">
        <v>86</v>
      </c>
      <c r="AY234" s="16" t="s">
        <v>167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6" t="s">
        <v>84</v>
      </c>
      <c r="BK234" s="232">
        <f>ROUND(I234*H234,2)</f>
        <v>0</v>
      </c>
      <c r="BL234" s="16" t="s">
        <v>811</v>
      </c>
      <c r="BM234" s="231" t="s">
        <v>832</v>
      </c>
    </row>
    <row r="235" spans="1:31" s="2" customFormat="1" ht="6.95" customHeight="1">
      <c r="A235" s="37"/>
      <c r="B235" s="65"/>
      <c r="C235" s="66"/>
      <c r="D235" s="66"/>
      <c r="E235" s="66"/>
      <c r="F235" s="66"/>
      <c r="G235" s="66"/>
      <c r="H235" s="66"/>
      <c r="I235" s="66"/>
      <c r="J235" s="66"/>
      <c r="K235" s="66"/>
      <c r="L235" s="43"/>
      <c r="M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</row>
  </sheetData>
  <sheetProtection password="CC35" sheet="1" objects="1" scenarios="1" formatColumns="0" formatRows="0" autoFilter="0"/>
  <autoFilter ref="C127:K234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97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Úpravy parkoviště, zastávka MAD a přechod pro chodce v ulici U Tvrze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105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617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5. 3. 2021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ROUND((SUM(BE122:BE134)),2)</f>
        <v>0</v>
      </c>
      <c r="G33" s="37"/>
      <c r="H33" s="37"/>
      <c r="I33" s="155">
        <v>0.21</v>
      </c>
      <c r="J33" s="154">
        <f>ROUND(((SUM(BE122:BE134))*I33),2)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ROUND((SUM(BF122:BF134)),2)</f>
        <v>0</v>
      </c>
      <c r="G34" s="37"/>
      <c r="H34" s="37"/>
      <c r="I34" s="155">
        <v>0.15</v>
      </c>
      <c r="J34" s="154">
        <f>ROUND(((SUM(BF122:BF134))*I34),2)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ROUND((SUM(BG122:BG134)),2)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ROUND((SUM(BH122:BH134)),2)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ROUND((SUM(BI122:BI134)),2)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Úpravy parkoviště, zastávka MAD a přechod pro chodce v ulici U Tvrze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VRN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Děčín</v>
      </c>
      <c r="G89" s="39"/>
      <c r="H89" s="39"/>
      <c r="I89" s="31" t="s">
        <v>22</v>
      </c>
      <c r="J89" s="78" t="str">
        <f>IF(J12="","",J12)</f>
        <v>5. 3. 2021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DĚČÍN</v>
      </c>
      <c r="G91" s="39"/>
      <c r="H91" s="39"/>
      <c r="I91" s="31" t="s">
        <v>30</v>
      </c>
      <c r="J91" s="35" t="str">
        <f>E21</f>
        <v>Ing. Vladimír Polda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Jan Duben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137</v>
      </c>
      <c r="D94" s="176"/>
      <c r="E94" s="176"/>
      <c r="F94" s="176"/>
      <c r="G94" s="176"/>
      <c r="H94" s="176"/>
      <c r="I94" s="176"/>
      <c r="J94" s="177" t="s">
        <v>138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139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140</v>
      </c>
    </row>
    <row r="97" spans="1:31" s="9" customFormat="1" ht="24.95" customHeight="1">
      <c r="A97" s="9"/>
      <c r="B97" s="179"/>
      <c r="C97" s="180"/>
      <c r="D97" s="181" t="s">
        <v>617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618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619</v>
      </c>
      <c r="E99" s="188"/>
      <c r="F99" s="188"/>
      <c r="G99" s="188"/>
      <c r="H99" s="188"/>
      <c r="I99" s="188"/>
      <c r="J99" s="189">
        <f>J127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620</v>
      </c>
      <c r="E100" s="188"/>
      <c r="F100" s="188"/>
      <c r="G100" s="188"/>
      <c r="H100" s="188"/>
      <c r="I100" s="188"/>
      <c r="J100" s="189">
        <f>J129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833</v>
      </c>
      <c r="E101" s="188"/>
      <c r="F101" s="188"/>
      <c r="G101" s="188"/>
      <c r="H101" s="188"/>
      <c r="I101" s="188"/>
      <c r="J101" s="189">
        <f>J131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621</v>
      </c>
      <c r="E102" s="188"/>
      <c r="F102" s="188"/>
      <c r="G102" s="188"/>
      <c r="H102" s="188"/>
      <c r="I102" s="188"/>
      <c r="J102" s="189">
        <f>J133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152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74" t="str">
        <f>E7</f>
        <v>Úpravy parkoviště, zastávka MAD a přechod pro chodce v ulici U Tvrze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105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VRN - Vedlejší rozpočtové náklady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Děčín</v>
      </c>
      <c r="G116" s="39"/>
      <c r="H116" s="39"/>
      <c r="I116" s="31" t="s">
        <v>22</v>
      </c>
      <c r="J116" s="78" t="str">
        <f>IF(J12="","",J12)</f>
        <v>5. 3. 2021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>STATUTÁRNÍ MĚSTO DĚČÍN</v>
      </c>
      <c r="G118" s="39"/>
      <c r="H118" s="39"/>
      <c r="I118" s="31" t="s">
        <v>30</v>
      </c>
      <c r="J118" s="35" t="str">
        <f>E21</f>
        <v>Ing. Vladimír Polda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31" t="s">
        <v>33</v>
      </c>
      <c r="J119" s="35" t="str">
        <f>E24</f>
        <v>Ing. Jan Duben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1"/>
      <c r="B121" s="192"/>
      <c r="C121" s="193" t="s">
        <v>153</v>
      </c>
      <c r="D121" s="194" t="s">
        <v>61</v>
      </c>
      <c r="E121" s="194" t="s">
        <v>57</v>
      </c>
      <c r="F121" s="194" t="s">
        <v>58</v>
      </c>
      <c r="G121" s="194" t="s">
        <v>154</v>
      </c>
      <c r="H121" s="194" t="s">
        <v>155</v>
      </c>
      <c r="I121" s="194" t="s">
        <v>156</v>
      </c>
      <c r="J121" s="195" t="s">
        <v>138</v>
      </c>
      <c r="K121" s="196" t="s">
        <v>157</v>
      </c>
      <c r="L121" s="197"/>
      <c r="M121" s="99" t="s">
        <v>1</v>
      </c>
      <c r="N121" s="100" t="s">
        <v>40</v>
      </c>
      <c r="O121" s="100" t="s">
        <v>158</v>
      </c>
      <c r="P121" s="100" t="s">
        <v>159</v>
      </c>
      <c r="Q121" s="100" t="s">
        <v>160</v>
      </c>
      <c r="R121" s="100" t="s">
        <v>161</v>
      </c>
      <c r="S121" s="100" t="s">
        <v>162</v>
      </c>
      <c r="T121" s="101" t="s">
        <v>163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7"/>
      <c r="B122" s="38"/>
      <c r="C122" s="106" t="s">
        <v>164</v>
      </c>
      <c r="D122" s="39"/>
      <c r="E122" s="39"/>
      <c r="F122" s="39"/>
      <c r="G122" s="39"/>
      <c r="H122" s="39"/>
      <c r="I122" s="39"/>
      <c r="J122" s="198">
        <f>BK122</f>
        <v>0</v>
      </c>
      <c r="K122" s="39"/>
      <c r="L122" s="43"/>
      <c r="M122" s="102"/>
      <c r="N122" s="199"/>
      <c r="O122" s="103"/>
      <c r="P122" s="200">
        <f>P123</f>
        <v>0</v>
      </c>
      <c r="Q122" s="103"/>
      <c r="R122" s="200">
        <f>R123</f>
        <v>0</v>
      </c>
      <c r="S122" s="103"/>
      <c r="T122" s="201">
        <f>T123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75</v>
      </c>
      <c r="AU122" s="16" t="s">
        <v>140</v>
      </c>
      <c r="BK122" s="202">
        <f>BK123</f>
        <v>0</v>
      </c>
    </row>
    <row r="123" spans="1:63" s="12" customFormat="1" ht="25.9" customHeight="1">
      <c r="A123" s="12"/>
      <c r="B123" s="203"/>
      <c r="C123" s="204"/>
      <c r="D123" s="205" t="s">
        <v>75</v>
      </c>
      <c r="E123" s="206" t="s">
        <v>90</v>
      </c>
      <c r="F123" s="206" t="s">
        <v>91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P124+P127+P129+P131+P133</f>
        <v>0</v>
      </c>
      <c r="Q123" s="211"/>
      <c r="R123" s="212">
        <f>R124+R127+R129+R131+R133</f>
        <v>0</v>
      </c>
      <c r="S123" s="211"/>
      <c r="T123" s="213">
        <f>T124+T127+T129+T131+T133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104</v>
      </c>
      <c r="AT123" s="215" t="s">
        <v>75</v>
      </c>
      <c r="AU123" s="215" t="s">
        <v>76</v>
      </c>
      <c r="AY123" s="214" t="s">
        <v>167</v>
      </c>
      <c r="BK123" s="216">
        <f>BK124+BK127+BK129+BK131+BK133</f>
        <v>0</v>
      </c>
    </row>
    <row r="124" spans="1:63" s="12" customFormat="1" ht="22.8" customHeight="1">
      <c r="A124" s="12"/>
      <c r="B124" s="203"/>
      <c r="C124" s="204"/>
      <c r="D124" s="205" t="s">
        <v>75</v>
      </c>
      <c r="E124" s="217" t="s">
        <v>806</v>
      </c>
      <c r="F124" s="217" t="s">
        <v>807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SUM(P125:P126)</f>
        <v>0</v>
      </c>
      <c r="Q124" s="211"/>
      <c r="R124" s="212">
        <f>SUM(R125:R126)</f>
        <v>0</v>
      </c>
      <c r="S124" s="211"/>
      <c r="T124" s="213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104</v>
      </c>
      <c r="AT124" s="215" t="s">
        <v>75</v>
      </c>
      <c r="AU124" s="215" t="s">
        <v>84</v>
      </c>
      <c r="AY124" s="214" t="s">
        <v>167</v>
      </c>
      <c r="BK124" s="216">
        <f>SUM(BK125:BK126)</f>
        <v>0</v>
      </c>
    </row>
    <row r="125" spans="1:65" s="2" customFormat="1" ht="14.4" customHeight="1">
      <c r="A125" s="37"/>
      <c r="B125" s="38"/>
      <c r="C125" s="219" t="s">
        <v>84</v>
      </c>
      <c r="D125" s="219" t="s">
        <v>169</v>
      </c>
      <c r="E125" s="220" t="s">
        <v>834</v>
      </c>
      <c r="F125" s="221" t="s">
        <v>835</v>
      </c>
      <c r="G125" s="222" t="s">
        <v>810</v>
      </c>
      <c r="H125" s="223">
        <v>1</v>
      </c>
      <c r="I125" s="224"/>
      <c r="J125" s="225">
        <f>ROUND(I125*H125,2)</f>
        <v>0</v>
      </c>
      <c r="K125" s="226"/>
      <c r="L125" s="43"/>
      <c r="M125" s="227" t="s">
        <v>1</v>
      </c>
      <c r="N125" s="228" t="s">
        <v>41</v>
      </c>
      <c r="O125" s="90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1" t="s">
        <v>811</v>
      </c>
      <c r="AT125" s="231" t="s">
        <v>169</v>
      </c>
      <c r="AU125" s="231" t="s">
        <v>86</v>
      </c>
      <c r="AY125" s="16" t="s">
        <v>167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6" t="s">
        <v>84</v>
      </c>
      <c r="BK125" s="232">
        <f>ROUND(I125*H125,2)</f>
        <v>0</v>
      </c>
      <c r="BL125" s="16" t="s">
        <v>811</v>
      </c>
      <c r="BM125" s="231" t="s">
        <v>836</v>
      </c>
    </row>
    <row r="126" spans="1:65" s="2" customFormat="1" ht="14.4" customHeight="1">
      <c r="A126" s="37"/>
      <c r="B126" s="38"/>
      <c r="C126" s="219" t="s">
        <v>86</v>
      </c>
      <c r="D126" s="219" t="s">
        <v>169</v>
      </c>
      <c r="E126" s="220" t="s">
        <v>813</v>
      </c>
      <c r="F126" s="221" t="s">
        <v>814</v>
      </c>
      <c r="G126" s="222" t="s">
        <v>810</v>
      </c>
      <c r="H126" s="223">
        <v>1</v>
      </c>
      <c r="I126" s="224"/>
      <c r="J126" s="225">
        <f>ROUND(I126*H126,2)</f>
        <v>0</v>
      </c>
      <c r="K126" s="226"/>
      <c r="L126" s="43"/>
      <c r="M126" s="227" t="s">
        <v>1</v>
      </c>
      <c r="N126" s="228" t="s">
        <v>41</v>
      </c>
      <c r="O126" s="90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1" t="s">
        <v>811</v>
      </c>
      <c r="AT126" s="231" t="s">
        <v>169</v>
      </c>
      <c r="AU126" s="231" t="s">
        <v>86</v>
      </c>
      <c r="AY126" s="16" t="s">
        <v>167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6" t="s">
        <v>84</v>
      </c>
      <c r="BK126" s="232">
        <f>ROUND(I126*H126,2)</f>
        <v>0</v>
      </c>
      <c r="BL126" s="16" t="s">
        <v>811</v>
      </c>
      <c r="BM126" s="231" t="s">
        <v>837</v>
      </c>
    </row>
    <row r="127" spans="1:63" s="12" customFormat="1" ht="22.8" customHeight="1">
      <c r="A127" s="12"/>
      <c r="B127" s="203"/>
      <c r="C127" s="204"/>
      <c r="D127" s="205" t="s">
        <v>75</v>
      </c>
      <c r="E127" s="217" t="s">
        <v>816</v>
      </c>
      <c r="F127" s="217" t="s">
        <v>817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P128</f>
        <v>0</v>
      </c>
      <c r="Q127" s="211"/>
      <c r="R127" s="212">
        <f>R128</f>
        <v>0</v>
      </c>
      <c r="S127" s="211"/>
      <c r="T127" s="213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104</v>
      </c>
      <c r="AT127" s="215" t="s">
        <v>75</v>
      </c>
      <c r="AU127" s="215" t="s">
        <v>84</v>
      </c>
      <c r="AY127" s="214" t="s">
        <v>167</v>
      </c>
      <c r="BK127" s="216">
        <f>BK128</f>
        <v>0</v>
      </c>
    </row>
    <row r="128" spans="1:65" s="2" customFormat="1" ht="14.4" customHeight="1">
      <c r="A128" s="37"/>
      <c r="B128" s="38"/>
      <c r="C128" s="219" t="s">
        <v>178</v>
      </c>
      <c r="D128" s="219" t="s">
        <v>169</v>
      </c>
      <c r="E128" s="220" t="s">
        <v>818</v>
      </c>
      <c r="F128" s="221" t="s">
        <v>817</v>
      </c>
      <c r="G128" s="222" t="s">
        <v>810</v>
      </c>
      <c r="H128" s="223">
        <v>1</v>
      </c>
      <c r="I128" s="224"/>
      <c r="J128" s="225">
        <f>ROUND(I128*H128,2)</f>
        <v>0</v>
      </c>
      <c r="K128" s="226"/>
      <c r="L128" s="43"/>
      <c r="M128" s="227" t="s">
        <v>1</v>
      </c>
      <c r="N128" s="228" t="s">
        <v>41</v>
      </c>
      <c r="O128" s="90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1" t="s">
        <v>811</v>
      </c>
      <c r="AT128" s="231" t="s">
        <v>169</v>
      </c>
      <c r="AU128" s="231" t="s">
        <v>86</v>
      </c>
      <c r="AY128" s="16" t="s">
        <v>167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6" t="s">
        <v>84</v>
      </c>
      <c r="BK128" s="232">
        <f>ROUND(I128*H128,2)</f>
        <v>0</v>
      </c>
      <c r="BL128" s="16" t="s">
        <v>811</v>
      </c>
      <c r="BM128" s="231" t="s">
        <v>838</v>
      </c>
    </row>
    <row r="129" spans="1:63" s="12" customFormat="1" ht="22.8" customHeight="1">
      <c r="A129" s="12"/>
      <c r="B129" s="203"/>
      <c r="C129" s="204"/>
      <c r="D129" s="205" t="s">
        <v>75</v>
      </c>
      <c r="E129" s="217" t="s">
        <v>820</v>
      </c>
      <c r="F129" s="217" t="s">
        <v>821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P130</f>
        <v>0</v>
      </c>
      <c r="Q129" s="211"/>
      <c r="R129" s="212">
        <f>R130</f>
        <v>0</v>
      </c>
      <c r="S129" s="211"/>
      <c r="T129" s="213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104</v>
      </c>
      <c r="AT129" s="215" t="s">
        <v>75</v>
      </c>
      <c r="AU129" s="215" t="s">
        <v>84</v>
      </c>
      <c r="AY129" s="214" t="s">
        <v>167</v>
      </c>
      <c r="BK129" s="216">
        <f>BK130</f>
        <v>0</v>
      </c>
    </row>
    <row r="130" spans="1:65" s="2" customFormat="1" ht="14.4" customHeight="1">
      <c r="A130" s="37"/>
      <c r="B130" s="38"/>
      <c r="C130" s="219" t="s">
        <v>173</v>
      </c>
      <c r="D130" s="219" t="s">
        <v>169</v>
      </c>
      <c r="E130" s="220" t="s">
        <v>839</v>
      </c>
      <c r="F130" s="221" t="s">
        <v>840</v>
      </c>
      <c r="G130" s="222" t="s">
        <v>810</v>
      </c>
      <c r="H130" s="223">
        <v>1</v>
      </c>
      <c r="I130" s="224"/>
      <c r="J130" s="225">
        <f>ROUND(I130*H130,2)</f>
        <v>0</v>
      </c>
      <c r="K130" s="226"/>
      <c r="L130" s="43"/>
      <c r="M130" s="227" t="s">
        <v>1</v>
      </c>
      <c r="N130" s="228" t="s">
        <v>41</v>
      </c>
      <c r="O130" s="90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1" t="s">
        <v>811</v>
      </c>
      <c r="AT130" s="231" t="s">
        <v>169</v>
      </c>
      <c r="AU130" s="231" t="s">
        <v>86</v>
      </c>
      <c r="AY130" s="16" t="s">
        <v>167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6" t="s">
        <v>84</v>
      </c>
      <c r="BK130" s="232">
        <f>ROUND(I130*H130,2)</f>
        <v>0</v>
      </c>
      <c r="BL130" s="16" t="s">
        <v>811</v>
      </c>
      <c r="BM130" s="231" t="s">
        <v>841</v>
      </c>
    </row>
    <row r="131" spans="1:63" s="12" customFormat="1" ht="22.8" customHeight="1">
      <c r="A131" s="12"/>
      <c r="B131" s="203"/>
      <c r="C131" s="204"/>
      <c r="D131" s="205" t="s">
        <v>75</v>
      </c>
      <c r="E131" s="217" t="s">
        <v>842</v>
      </c>
      <c r="F131" s="217" t="s">
        <v>843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P132</f>
        <v>0</v>
      </c>
      <c r="Q131" s="211"/>
      <c r="R131" s="212">
        <f>R132</f>
        <v>0</v>
      </c>
      <c r="S131" s="211"/>
      <c r="T131" s="213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104</v>
      </c>
      <c r="AT131" s="215" t="s">
        <v>75</v>
      </c>
      <c r="AU131" s="215" t="s">
        <v>84</v>
      </c>
      <c r="AY131" s="214" t="s">
        <v>167</v>
      </c>
      <c r="BK131" s="216">
        <f>BK132</f>
        <v>0</v>
      </c>
    </row>
    <row r="132" spans="1:65" s="2" customFormat="1" ht="14.4" customHeight="1">
      <c r="A132" s="37"/>
      <c r="B132" s="38"/>
      <c r="C132" s="219" t="s">
        <v>104</v>
      </c>
      <c r="D132" s="219" t="s">
        <v>169</v>
      </c>
      <c r="E132" s="220" t="s">
        <v>844</v>
      </c>
      <c r="F132" s="221" t="s">
        <v>843</v>
      </c>
      <c r="G132" s="222" t="s">
        <v>810</v>
      </c>
      <c r="H132" s="223">
        <v>1</v>
      </c>
      <c r="I132" s="224"/>
      <c r="J132" s="225">
        <f>ROUND(I132*H132,2)</f>
        <v>0</v>
      </c>
      <c r="K132" s="226"/>
      <c r="L132" s="43"/>
      <c r="M132" s="227" t="s">
        <v>1</v>
      </c>
      <c r="N132" s="228" t="s">
        <v>41</v>
      </c>
      <c r="O132" s="90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1" t="s">
        <v>811</v>
      </c>
      <c r="AT132" s="231" t="s">
        <v>169</v>
      </c>
      <c r="AU132" s="231" t="s">
        <v>86</v>
      </c>
      <c r="AY132" s="16" t="s">
        <v>167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6" t="s">
        <v>84</v>
      </c>
      <c r="BK132" s="232">
        <f>ROUND(I132*H132,2)</f>
        <v>0</v>
      </c>
      <c r="BL132" s="16" t="s">
        <v>811</v>
      </c>
      <c r="BM132" s="231" t="s">
        <v>845</v>
      </c>
    </row>
    <row r="133" spans="1:63" s="12" customFormat="1" ht="22.8" customHeight="1">
      <c r="A133" s="12"/>
      <c r="B133" s="203"/>
      <c r="C133" s="204"/>
      <c r="D133" s="205" t="s">
        <v>75</v>
      </c>
      <c r="E133" s="217" t="s">
        <v>828</v>
      </c>
      <c r="F133" s="217" t="s">
        <v>829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P134</f>
        <v>0</v>
      </c>
      <c r="Q133" s="211"/>
      <c r="R133" s="212">
        <f>R134</f>
        <v>0</v>
      </c>
      <c r="S133" s="211"/>
      <c r="T133" s="213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104</v>
      </c>
      <c r="AT133" s="215" t="s">
        <v>75</v>
      </c>
      <c r="AU133" s="215" t="s">
        <v>84</v>
      </c>
      <c r="AY133" s="214" t="s">
        <v>167</v>
      </c>
      <c r="BK133" s="216">
        <f>BK134</f>
        <v>0</v>
      </c>
    </row>
    <row r="134" spans="1:65" s="2" customFormat="1" ht="14.4" customHeight="1">
      <c r="A134" s="37"/>
      <c r="B134" s="38"/>
      <c r="C134" s="219" t="s">
        <v>193</v>
      </c>
      <c r="D134" s="219" t="s">
        <v>169</v>
      </c>
      <c r="E134" s="220" t="s">
        <v>846</v>
      </c>
      <c r="F134" s="221" t="s">
        <v>847</v>
      </c>
      <c r="G134" s="222" t="s">
        <v>810</v>
      </c>
      <c r="H134" s="223">
        <v>1</v>
      </c>
      <c r="I134" s="224"/>
      <c r="J134" s="225">
        <f>ROUND(I134*H134,2)</f>
        <v>0</v>
      </c>
      <c r="K134" s="226"/>
      <c r="L134" s="43"/>
      <c r="M134" s="274" t="s">
        <v>1</v>
      </c>
      <c r="N134" s="275" t="s">
        <v>41</v>
      </c>
      <c r="O134" s="269"/>
      <c r="P134" s="270">
        <f>O134*H134</f>
        <v>0</v>
      </c>
      <c r="Q134" s="270">
        <v>0</v>
      </c>
      <c r="R134" s="270">
        <f>Q134*H134</f>
        <v>0</v>
      </c>
      <c r="S134" s="270">
        <v>0</v>
      </c>
      <c r="T134" s="27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1" t="s">
        <v>811</v>
      </c>
      <c r="AT134" s="231" t="s">
        <v>169</v>
      </c>
      <c r="AU134" s="231" t="s">
        <v>86</v>
      </c>
      <c r="AY134" s="16" t="s">
        <v>167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6" t="s">
        <v>84</v>
      </c>
      <c r="BK134" s="232">
        <f>ROUND(I134*H134,2)</f>
        <v>0</v>
      </c>
      <c r="BL134" s="16" t="s">
        <v>811</v>
      </c>
      <c r="BM134" s="231" t="s">
        <v>848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1:K13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6"/>
      <c r="C3" s="137"/>
      <c r="D3" s="137"/>
      <c r="E3" s="137"/>
      <c r="F3" s="137"/>
      <c r="G3" s="137"/>
      <c r="H3" s="19"/>
    </row>
    <row r="4" spans="2:8" s="1" customFormat="1" ht="24.95" customHeight="1">
      <c r="B4" s="19"/>
      <c r="C4" s="138" t="s">
        <v>849</v>
      </c>
      <c r="H4" s="19"/>
    </row>
    <row r="5" spans="2:8" s="1" customFormat="1" ht="12" customHeight="1">
      <c r="B5" s="19"/>
      <c r="C5" s="276" t="s">
        <v>13</v>
      </c>
      <c r="D5" s="147" t="s">
        <v>14</v>
      </c>
      <c r="E5" s="1"/>
      <c r="F5" s="1"/>
      <c r="H5" s="19"/>
    </row>
    <row r="6" spans="2:8" s="1" customFormat="1" ht="36.95" customHeight="1">
      <c r="B6" s="19"/>
      <c r="C6" s="277" t="s">
        <v>16</v>
      </c>
      <c r="D6" s="278" t="s">
        <v>17</v>
      </c>
      <c r="E6" s="1"/>
      <c r="F6" s="1"/>
      <c r="H6" s="19"/>
    </row>
    <row r="7" spans="2:8" s="1" customFormat="1" ht="16.5" customHeight="1">
      <c r="B7" s="19"/>
      <c r="C7" s="140" t="s">
        <v>22</v>
      </c>
      <c r="D7" s="144" t="str">
        <f>'Rekapitulace stavby'!AN8</f>
        <v>5. 3. 2021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91"/>
      <c r="B9" s="279"/>
      <c r="C9" s="280" t="s">
        <v>57</v>
      </c>
      <c r="D9" s="281" t="s">
        <v>58</v>
      </c>
      <c r="E9" s="281" t="s">
        <v>154</v>
      </c>
      <c r="F9" s="282" t="s">
        <v>850</v>
      </c>
      <c r="G9" s="191"/>
      <c r="H9" s="279"/>
    </row>
    <row r="10" spans="1:8" s="2" customFormat="1" ht="26.4" customHeight="1">
      <c r="A10" s="37"/>
      <c r="B10" s="43"/>
      <c r="C10" s="283" t="s">
        <v>14</v>
      </c>
      <c r="D10" s="283" t="s">
        <v>17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84" t="s">
        <v>95</v>
      </c>
      <c r="D11" s="285" t="s">
        <v>1</v>
      </c>
      <c r="E11" s="286" t="s">
        <v>1</v>
      </c>
      <c r="F11" s="287">
        <v>40</v>
      </c>
      <c r="G11" s="37"/>
      <c r="H11" s="43"/>
    </row>
    <row r="12" spans="1:8" s="2" customFormat="1" ht="16.8" customHeight="1">
      <c r="A12" s="37"/>
      <c r="B12" s="43"/>
      <c r="C12" s="288" t="s">
        <v>95</v>
      </c>
      <c r="D12" s="288" t="s">
        <v>197</v>
      </c>
      <c r="E12" s="16" t="s">
        <v>1</v>
      </c>
      <c r="F12" s="289">
        <v>40</v>
      </c>
      <c r="G12" s="37"/>
      <c r="H12" s="43"/>
    </row>
    <row r="13" spans="1:8" s="2" customFormat="1" ht="16.8" customHeight="1">
      <c r="A13" s="37"/>
      <c r="B13" s="43"/>
      <c r="C13" s="284" t="s">
        <v>851</v>
      </c>
      <c r="D13" s="285" t="s">
        <v>1</v>
      </c>
      <c r="E13" s="286" t="s">
        <v>1</v>
      </c>
      <c r="F13" s="287">
        <v>42</v>
      </c>
      <c r="G13" s="37"/>
      <c r="H13" s="43"/>
    </row>
    <row r="14" spans="1:8" s="2" customFormat="1" ht="16.8" customHeight="1">
      <c r="A14" s="37"/>
      <c r="B14" s="43"/>
      <c r="C14" s="284" t="s">
        <v>98</v>
      </c>
      <c r="D14" s="285" t="s">
        <v>1</v>
      </c>
      <c r="E14" s="286" t="s">
        <v>1</v>
      </c>
      <c r="F14" s="287">
        <v>52</v>
      </c>
      <c r="G14" s="37"/>
      <c r="H14" s="43"/>
    </row>
    <row r="15" spans="1:8" s="2" customFormat="1" ht="16.8" customHeight="1">
      <c r="A15" s="37"/>
      <c r="B15" s="43"/>
      <c r="C15" s="288" t="s">
        <v>98</v>
      </c>
      <c r="D15" s="288" t="s">
        <v>198</v>
      </c>
      <c r="E15" s="16" t="s">
        <v>1</v>
      </c>
      <c r="F15" s="289">
        <v>52</v>
      </c>
      <c r="G15" s="37"/>
      <c r="H15" s="43"/>
    </row>
    <row r="16" spans="1:8" s="2" customFormat="1" ht="16.8" customHeight="1">
      <c r="A16" s="37"/>
      <c r="B16" s="43"/>
      <c r="C16" s="284" t="s">
        <v>93</v>
      </c>
      <c r="D16" s="285" t="s">
        <v>1</v>
      </c>
      <c r="E16" s="286" t="s">
        <v>1</v>
      </c>
      <c r="F16" s="287">
        <v>25</v>
      </c>
      <c r="G16" s="37"/>
      <c r="H16" s="43"/>
    </row>
    <row r="17" spans="1:8" s="2" customFormat="1" ht="16.8" customHeight="1">
      <c r="A17" s="37"/>
      <c r="B17" s="43"/>
      <c r="C17" s="288" t="s">
        <v>93</v>
      </c>
      <c r="D17" s="288" t="s">
        <v>184</v>
      </c>
      <c r="E17" s="16" t="s">
        <v>1</v>
      </c>
      <c r="F17" s="289">
        <v>25</v>
      </c>
      <c r="G17" s="37"/>
      <c r="H17" s="43"/>
    </row>
    <row r="18" spans="1:8" s="2" customFormat="1" ht="16.8" customHeight="1">
      <c r="A18" s="37"/>
      <c r="B18" s="43"/>
      <c r="C18" s="284" t="s">
        <v>100</v>
      </c>
      <c r="D18" s="285" t="s">
        <v>1</v>
      </c>
      <c r="E18" s="286" t="s">
        <v>1</v>
      </c>
      <c r="F18" s="287">
        <v>7</v>
      </c>
      <c r="G18" s="37"/>
      <c r="H18" s="43"/>
    </row>
    <row r="19" spans="1:8" s="2" customFormat="1" ht="16.8" customHeight="1">
      <c r="A19" s="37"/>
      <c r="B19" s="43"/>
      <c r="C19" s="288" t="s">
        <v>100</v>
      </c>
      <c r="D19" s="288" t="s">
        <v>214</v>
      </c>
      <c r="E19" s="16" t="s">
        <v>1</v>
      </c>
      <c r="F19" s="289">
        <v>7</v>
      </c>
      <c r="G19" s="37"/>
      <c r="H19" s="43"/>
    </row>
    <row r="20" spans="1:8" s="2" customFormat="1" ht="16.8" customHeight="1">
      <c r="A20" s="37"/>
      <c r="B20" s="43"/>
      <c r="C20" s="284" t="s">
        <v>852</v>
      </c>
      <c r="D20" s="285" t="s">
        <v>1</v>
      </c>
      <c r="E20" s="286" t="s">
        <v>1</v>
      </c>
      <c r="F20" s="287">
        <v>22</v>
      </c>
      <c r="G20" s="37"/>
      <c r="H20" s="43"/>
    </row>
    <row r="21" spans="1:8" s="2" customFormat="1" ht="16.8" customHeight="1">
      <c r="A21" s="37"/>
      <c r="B21" s="43"/>
      <c r="C21" s="284" t="s">
        <v>102</v>
      </c>
      <c r="D21" s="285" t="s">
        <v>1</v>
      </c>
      <c r="E21" s="286" t="s">
        <v>1</v>
      </c>
      <c r="F21" s="287">
        <v>15</v>
      </c>
      <c r="G21" s="37"/>
      <c r="H21" s="43"/>
    </row>
    <row r="22" spans="1:8" s="2" customFormat="1" ht="16.8" customHeight="1">
      <c r="A22" s="37"/>
      <c r="B22" s="43"/>
      <c r="C22" s="288" t="s">
        <v>102</v>
      </c>
      <c r="D22" s="288" t="s">
        <v>199</v>
      </c>
      <c r="E22" s="16" t="s">
        <v>1</v>
      </c>
      <c r="F22" s="289">
        <v>15</v>
      </c>
      <c r="G22" s="37"/>
      <c r="H22" s="43"/>
    </row>
    <row r="23" spans="1:8" s="2" customFormat="1" ht="16.8" customHeight="1">
      <c r="A23" s="37"/>
      <c r="B23" s="43"/>
      <c r="C23" s="284" t="s">
        <v>103</v>
      </c>
      <c r="D23" s="285" t="s">
        <v>1</v>
      </c>
      <c r="E23" s="286" t="s">
        <v>1</v>
      </c>
      <c r="F23" s="287">
        <v>5</v>
      </c>
      <c r="G23" s="37"/>
      <c r="H23" s="43"/>
    </row>
    <row r="24" spans="1:8" s="2" customFormat="1" ht="16.8" customHeight="1">
      <c r="A24" s="37"/>
      <c r="B24" s="43"/>
      <c r="C24" s="288" t="s">
        <v>103</v>
      </c>
      <c r="D24" s="288" t="s">
        <v>200</v>
      </c>
      <c r="E24" s="16" t="s">
        <v>1</v>
      </c>
      <c r="F24" s="289">
        <v>5</v>
      </c>
      <c r="G24" s="37"/>
      <c r="H24" s="43"/>
    </row>
    <row r="25" spans="1:8" s="2" customFormat="1" ht="16.8" customHeight="1">
      <c r="A25" s="37"/>
      <c r="B25" s="43"/>
      <c r="C25" s="284" t="s">
        <v>112</v>
      </c>
      <c r="D25" s="285" t="s">
        <v>1</v>
      </c>
      <c r="E25" s="286" t="s">
        <v>1</v>
      </c>
      <c r="F25" s="287">
        <v>35.86</v>
      </c>
      <c r="G25" s="37"/>
      <c r="H25" s="43"/>
    </row>
    <row r="26" spans="1:8" s="2" customFormat="1" ht="16.8" customHeight="1">
      <c r="A26" s="37"/>
      <c r="B26" s="43"/>
      <c r="C26" s="288" t="s">
        <v>1</v>
      </c>
      <c r="D26" s="288" t="s">
        <v>244</v>
      </c>
      <c r="E26" s="16" t="s">
        <v>1</v>
      </c>
      <c r="F26" s="289">
        <v>27.72</v>
      </c>
      <c r="G26" s="37"/>
      <c r="H26" s="43"/>
    </row>
    <row r="27" spans="1:8" s="2" customFormat="1" ht="16.8" customHeight="1">
      <c r="A27" s="37"/>
      <c r="B27" s="43"/>
      <c r="C27" s="288" t="s">
        <v>1</v>
      </c>
      <c r="D27" s="288" t="s">
        <v>245</v>
      </c>
      <c r="E27" s="16" t="s">
        <v>1</v>
      </c>
      <c r="F27" s="289">
        <v>8.14</v>
      </c>
      <c r="G27" s="37"/>
      <c r="H27" s="43"/>
    </row>
    <row r="28" spans="1:8" s="2" customFormat="1" ht="16.8" customHeight="1">
      <c r="A28" s="37"/>
      <c r="B28" s="43"/>
      <c r="C28" s="288" t="s">
        <v>112</v>
      </c>
      <c r="D28" s="288" t="s">
        <v>201</v>
      </c>
      <c r="E28" s="16" t="s">
        <v>1</v>
      </c>
      <c r="F28" s="289">
        <v>35.86</v>
      </c>
      <c r="G28" s="37"/>
      <c r="H28" s="43"/>
    </row>
    <row r="29" spans="1:8" s="2" customFormat="1" ht="16.8" customHeight="1">
      <c r="A29" s="37"/>
      <c r="B29" s="43"/>
      <c r="C29" s="284" t="s">
        <v>118</v>
      </c>
      <c r="D29" s="285" t="s">
        <v>1</v>
      </c>
      <c r="E29" s="286" t="s">
        <v>1</v>
      </c>
      <c r="F29" s="287">
        <v>38.333</v>
      </c>
      <c r="G29" s="37"/>
      <c r="H29" s="43"/>
    </row>
    <row r="30" spans="1:8" s="2" customFormat="1" ht="16.8" customHeight="1">
      <c r="A30" s="37"/>
      <c r="B30" s="43"/>
      <c r="C30" s="288" t="s">
        <v>118</v>
      </c>
      <c r="D30" s="288" t="s">
        <v>269</v>
      </c>
      <c r="E30" s="16" t="s">
        <v>1</v>
      </c>
      <c r="F30" s="289">
        <v>38.333</v>
      </c>
      <c r="G30" s="37"/>
      <c r="H30" s="43"/>
    </row>
    <row r="31" spans="1:8" s="2" customFormat="1" ht="16.8" customHeight="1">
      <c r="A31" s="37"/>
      <c r="B31" s="43"/>
      <c r="C31" s="284" t="s">
        <v>111</v>
      </c>
      <c r="D31" s="285" t="s">
        <v>1</v>
      </c>
      <c r="E31" s="286" t="s">
        <v>1</v>
      </c>
      <c r="F31" s="287">
        <v>40</v>
      </c>
      <c r="G31" s="37"/>
      <c r="H31" s="43"/>
    </row>
    <row r="32" spans="1:8" s="2" customFormat="1" ht="16.8" customHeight="1">
      <c r="A32" s="37"/>
      <c r="B32" s="43"/>
      <c r="C32" s="288" t="s">
        <v>111</v>
      </c>
      <c r="D32" s="288" t="s">
        <v>239</v>
      </c>
      <c r="E32" s="16" t="s">
        <v>1</v>
      </c>
      <c r="F32" s="289">
        <v>40</v>
      </c>
      <c r="G32" s="37"/>
      <c r="H32" s="43"/>
    </row>
    <row r="33" spans="1:8" s="2" customFormat="1" ht="16.8" customHeight="1">
      <c r="A33" s="37"/>
      <c r="B33" s="43"/>
      <c r="C33" s="284" t="s">
        <v>114</v>
      </c>
      <c r="D33" s="285" t="s">
        <v>1</v>
      </c>
      <c r="E33" s="286" t="s">
        <v>1</v>
      </c>
      <c r="F33" s="287">
        <v>4.225</v>
      </c>
      <c r="G33" s="37"/>
      <c r="H33" s="43"/>
    </row>
    <row r="34" spans="1:8" s="2" customFormat="1" ht="16.8" customHeight="1">
      <c r="A34" s="37"/>
      <c r="B34" s="43"/>
      <c r="C34" s="288" t="s">
        <v>114</v>
      </c>
      <c r="D34" s="288" t="s">
        <v>250</v>
      </c>
      <c r="E34" s="16" t="s">
        <v>1</v>
      </c>
      <c r="F34" s="289">
        <v>4.225</v>
      </c>
      <c r="G34" s="37"/>
      <c r="H34" s="43"/>
    </row>
    <row r="35" spans="1:8" s="2" customFormat="1" ht="16.8" customHeight="1">
      <c r="A35" s="37"/>
      <c r="B35" s="43"/>
      <c r="C35" s="284" t="s">
        <v>122</v>
      </c>
      <c r="D35" s="285" t="s">
        <v>1</v>
      </c>
      <c r="E35" s="286" t="s">
        <v>1</v>
      </c>
      <c r="F35" s="287">
        <v>74</v>
      </c>
      <c r="G35" s="37"/>
      <c r="H35" s="43"/>
    </row>
    <row r="36" spans="1:8" s="2" customFormat="1" ht="16.8" customHeight="1">
      <c r="A36" s="37"/>
      <c r="B36" s="43"/>
      <c r="C36" s="288" t="s">
        <v>122</v>
      </c>
      <c r="D36" s="288" t="s">
        <v>123</v>
      </c>
      <c r="E36" s="16" t="s">
        <v>1</v>
      </c>
      <c r="F36" s="289">
        <v>74</v>
      </c>
      <c r="G36" s="37"/>
      <c r="H36" s="43"/>
    </row>
    <row r="37" spans="1:8" s="2" customFormat="1" ht="16.8" customHeight="1">
      <c r="A37" s="37"/>
      <c r="B37" s="43"/>
      <c r="C37" s="284" t="s">
        <v>124</v>
      </c>
      <c r="D37" s="285" t="s">
        <v>1</v>
      </c>
      <c r="E37" s="286" t="s">
        <v>1</v>
      </c>
      <c r="F37" s="287">
        <v>97</v>
      </c>
      <c r="G37" s="37"/>
      <c r="H37" s="43"/>
    </row>
    <row r="38" spans="1:8" s="2" customFormat="1" ht="16.8" customHeight="1">
      <c r="A38" s="37"/>
      <c r="B38" s="43"/>
      <c r="C38" s="288" t="s">
        <v>124</v>
      </c>
      <c r="D38" s="288" t="s">
        <v>125</v>
      </c>
      <c r="E38" s="16" t="s">
        <v>1</v>
      </c>
      <c r="F38" s="289">
        <v>97</v>
      </c>
      <c r="G38" s="37"/>
      <c r="H38" s="43"/>
    </row>
    <row r="39" spans="1:8" s="2" customFormat="1" ht="16.8" customHeight="1">
      <c r="A39" s="37"/>
      <c r="B39" s="43"/>
      <c r="C39" s="284" t="s">
        <v>382</v>
      </c>
      <c r="D39" s="285" t="s">
        <v>1</v>
      </c>
      <c r="E39" s="286" t="s">
        <v>1</v>
      </c>
      <c r="F39" s="287">
        <v>18</v>
      </c>
      <c r="G39" s="37"/>
      <c r="H39" s="43"/>
    </row>
    <row r="40" spans="1:8" s="2" customFormat="1" ht="16.8" customHeight="1">
      <c r="A40" s="37"/>
      <c r="B40" s="43"/>
      <c r="C40" s="288" t="s">
        <v>382</v>
      </c>
      <c r="D40" s="288" t="s">
        <v>383</v>
      </c>
      <c r="E40" s="16" t="s">
        <v>1</v>
      </c>
      <c r="F40" s="289">
        <v>18</v>
      </c>
      <c r="G40" s="37"/>
      <c r="H40" s="43"/>
    </row>
    <row r="41" spans="1:8" s="2" customFormat="1" ht="16.8" customHeight="1">
      <c r="A41" s="37"/>
      <c r="B41" s="43"/>
      <c r="C41" s="284" t="s">
        <v>127</v>
      </c>
      <c r="D41" s="285" t="s">
        <v>1</v>
      </c>
      <c r="E41" s="286" t="s">
        <v>1</v>
      </c>
      <c r="F41" s="287">
        <v>7</v>
      </c>
      <c r="G41" s="37"/>
      <c r="H41" s="43"/>
    </row>
    <row r="42" spans="1:8" s="2" customFormat="1" ht="16.8" customHeight="1">
      <c r="A42" s="37"/>
      <c r="B42" s="43"/>
      <c r="C42" s="288" t="s">
        <v>127</v>
      </c>
      <c r="D42" s="288" t="s">
        <v>384</v>
      </c>
      <c r="E42" s="16" t="s">
        <v>1</v>
      </c>
      <c r="F42" s="289">
        <v>7</v>
      </c>
      <c r="G42" s="37"/>
      <c r="H42" s="43"/>
    </row>
    <row r="43" spans="1:8" s="2" customFormat="1" ht="16.8" customHeight="1">
      <c r="A43" s="37"/>
      <c r="B43" s="43"/>
      <c r="C43" s="284" t="s">
        <v>120</v>
      </c>
      <c r="D43" s="285" t="s">
        <v>1</v>
      </c>
      <c r="E43" s="286" t="s">
        <v>1</v>
      </c>
      <c r="F43" s="287">
        <v>53</v>
      </c>
      <c r="G43" s="37"/>
      <c r="H43" s="43"/>
    </row>
    <row r="44" spans="1:8" s="2" customFormat="1" ht="16.8" customHeight="1">
      <c r="A44" s="37"/>
      <c r="B44" s="43"/>
      <c r="C44" s="288" t="s">
        <v>120</v>
      </c>
      <c r="D44" s="288" t="s">
        <v>121</v>
      </c>
      <c r="E44" s="16" t="s">
        <v>1</v>
      </c>
      <c r="F44" s="289">
        <v>53</v>
      </c>
      <c r="G44" s="37"/>
      <c r="H44" s="43"/>
    </row>
    <row r="45" spans="1:8" s="2" customFormat="1" ht="16.8" customHeight="1">
      <c r="A45" s="37"/>
      <c r="B45" s="43"/>
      <c r="C45" s="284" t="s">
        <v>126</v>
      </c>
      <c r="D45" s="285" t="s">
        <v>1</v>
      </c>
      <c r="E45" s="286" t="s">
        <v>1</v>
      </c>
      <c r="F45" s="287">
        <v>21</v>
      </c>
      <c r="G45" s="37"/>
      <c r="H45" s="43"/>
    </row>
    <row r="46" spans="1:8" s="2" customFormat="1" ht="16.8" customHeight="1">
      <c r="A46" s="37"/>
      <c r="B46" s="43"/>
      <c r="C46" s="288" t="s">
        <v>126</v>
      </c>
      <c r="D46" s="288" t="s">
        <v>7</v>
      </c>
      <c r="E46" s="16" t="s">
        <v>1</v>
      </c>
      <c r="F46" s="289">
        <v>21</v>
      </c>
      <c r="G46" s="37"/>
      <c r="H46" s="43"/>
    </row>
    <row r="47" spans="1:8" s="2" customFormat="1" ht="16.8" customHeight="1">
      <c r="A47" s="37"/>
      <c r="B47" s="43"/>
      <c r="C47" s="284" t="s">
        <v>106</v>
      </c>
      <c r="D47" s="285" t="s">
        <v>1</v>
      </c>
      <c r="E47" s="286" t="s">
        <v>1</v>
      </c>
      <c r="F47" s="287">
        <v>22</v>
      </c>
      <c r="G47" s="37"/>
      <c r="H47" s="43"/>
    </row>
    <row r="48" spans="1:8" s="2" customFormat="1" ht="16.8" customHeight="1">
      <c r="A48" s="37"/>
      <c r="B48" s="43"/>
      <c r="C48" s="288" t="s">
        <v>106</v>
      </c>
      <c r="D48" s="288" t="s">
        <v>223</v>
      </c>
      <c r="E48" s="16" t="s">
        <v>1</v>
      </c>
      <c r="F48" s="289">
        <v>22</v>
      </c>
      <c r="G48" s="37"/>
      <c r="H48" s="43"/>
    </row>
    <row r="49" spans="1:8" s="2" customFormat="1" ht="16.8" customHeight="1">
      <c r="A49" s="37"/>
      <c r="B49" s="43"/>
      <c r="C49" s="284" t="s">
        <v>109</v>
      </c>
      <c r="D49" s="285" t="s">
        <v>1</v>
      </c>
      <c r="E49" s="286" t="s">
        <v>1</v>
      </c>
      <c r="F49" s="287">
        <v>35</v>
      </c>
      <c r="G49" s="37"/>
      <c r="H49" s="43"/>
    </row>
    <row r="50" spans="1:8" s="2" customFormat="1" ht="16.8" customHeight="1">
      <c r="A50" s="37"/>
      <c r="B50" s="43"/>
      <c r="C50" s="288" t="s">
        <v>109</v>
      </c>
      <c r="D50" s="288" t="s">
        <v>228</v>
      </c>
      <c r="E50" s="16" t="s">
        <v>1</v>
      </c>
      <c r="F50" s="289">
        <v>35</v>
      </c>
      <c r="G50" s="37"/>
      <c r="H50" s="43"/>
    </row>
    <row r="51" spans="1:8" s="2" customFormat="1" ht="16.8" customHeight="1">
      <c r="A51" s="37"/>
      <c r="B51" s="43"/>
      <c r="C51" s="284" t="s">
        <v>134</v>
      </c>
      <c r="D51" s="285" t="s">
        <v>1</v>
      </c>
      <c r="E51" s="286" t="s">
        <v>1</v>
      </c>
      <c r="F51" s="287">
        <v>28.435</v>
      </c>
      <c r="G51" s="37"/>
      <c r="H51" s="43"/>
    </row>
    <row r="52" spans="1:8" s="2" customFormat="1" ht="16.8" customHeight="1">
      <c r="A52" s="37"/>
      <c r="B52" s="43"/>
      <c r="C52" s="288" t="s">
        <v>134</v>
      </c>
      <c r="D52" s="288" t="s">
        <v>580</v>
      </c>
      <c r="E52" s="16" t="s">
        <v>1</v>
      </c>
      <c r="F52" s="289">
        <v>28.435</v>
      </c>
      <c r="G52" s="37"/>
      <c r="H52" s="43"/>
    </row>
    <row r="53" spans="1:8" s="2" customFormat="1" ht="16.8" customHeight="1">
      <c r="A53" s="37"/>
      <c r="B53" s="43"/>
      <c r="C53" s="284" t="s">
        <v>128</v>
      </c>
      <c r="D53" s="285" t="s">
        <v>1</v>
      </c>
      <c r="E53" s="286" t="s">
        <v>1</v>
      </c>
      <c r="F53" s="287">
        <v>8.83</v>
      </c>
      <c r="G53" s="37"/>
      <c r="H53" s="43"/>
    </row>
    <row r="54" spans="1:8" s="2" customFormat="1" ht="16.8" customHeight="1">
      <c r="A54" s="37"/>
      <c r="B54" s="43"/>
      <c r="C54" s="288" t="s">
        <v>128</v>
      </c>
      <c r="D54" s="288" t="s">
        <v>579</v>
      </c>
      <c r="E54" s="16" t="s">
        <v>1</v>
      </c>
      <c r="F54" s="289">
        <v>8.83</v>
      </c>
      <c r="G54" s="37"/>
      <c r="H54" s="43"/>
    </row>
    <row r="55" spans="1:8" s="2" customFormat="1" ht="16.8" customHeight="1">
      <c r="A55" s="37"/>
      <c r="B55" s="43"/>
      <c r="C55" s="284" t="s">
        <v>130</v>
      </c>
      <c r="D55" s="285" t="s">
        <v>1</v>
      </c>
      <c r="E55" s="286" t="s">
        <v>1</v>
      </c>
      <c r="F55" s="287">
        <v>81.94</v>
      </c>
      <c r="G55" s="37"/>
      <c r="H55" s="43"/>
    </row>
    <row r="56" spans="1:8" s="2" customFormat="1" ht="16.8" customHeight="1">
      <c r="A56" s="37"/>
      <c r="B56" s="43"/>
      <c r="C56" s="288" t="s">
        <v>130</v>
      </c>
      <c r="D56" s="288" t="s">
        <v>589</v>
      </c>
      <c r="E56" s="16" t="s">
        <v>1</v>
      </c>
      <c r="F56" s="289">
        <v>81.94</v>
      </c>
      <c r="G56" s="37"/>
      <c r="H56" s="43"/>
    </row>
    <row r="57" spans="1:8" s="2" customFormat="1" ht="16.8" customHeight="1">
      <c r="A57" s="37"/>
      <c r="B57" s="43"/>
      <c r="C57" s="284" t="s">
        <v>132</v>
      </c>
      <c r="D57" s="285" t="s">
        <v>1</v>
      </c>
      <c r="E57" s="286" t="s">
        <v>1</v>
      </c>
      <c r="F57" s="287">
        <v>41.076</v>
      </c>
      <c r="G57" s="37"/>
      <c r="H57" s="43"/>
    </row>
    <row r="58" spans="1:8" s="2" customFormat="1" ht="16.8" customHeight="1">
      <c r="A58" s="37"/>
      <c r="B58" s="43"/>
      <c r="C58" s="288" t="s">
        <v>132</v>
      </c>
      <c r="D58" s="288" t="s">
        <v>585</v>
      </c>
      <c r="E58" s="16" t="s">
        <v>1</v>
      </c>
      <c r="F58" s="289">
        <v>41.076</v>
      </c>
      <c r="G58" s="37"/>
      <c r="H58" s="43"/>
    </row>
    <row r="59" spans="1:8" s="2" customFormat="1" ht="16.8" customHeight="1">
      <c r="A59" s="37"/>
      <c r="B59" s="43"/>
      <c r="C59" s="284" t="s">
        <v>116</v>
      </c>
      <c r="D59" s="285" t="s">
        <v>1</v>
      </c>
      <c r="E59" s="286" t="s">
        <v>1</v>
      </c>
      <c r="F59" s="287">
        <v>1.752</v>
      </c>
      <c r="G59" s="37"/>
      <c r="H59" s="43"/>
    </row>
    <row r="60" spans="1:8" s="2" customFormat="1" ht="16.8" customHeight="1">
      <c r="A60" s="37"/>
      <c r="B60" s="43"/>
      <c r="C60" s="288" t="s">
        <v>116</v>
      </c>
      <c r="D60" s="288" t="s">
        <v>282</v>
      </c>
      <c r="E60" s="16" t="s">
        <v>1</v>
      </c>
      <c r="F60" s="289">
        <v>1.752</v>
      </c>
      <c r="G60" s="37"/>
      <c r="H60" s="43"/>
    </row>
    <row r="61" spans="1:8" s="2" customFormat="1" ht="26.4" customHeight="1">
      <c r="A61" s="37"/>
      <c r="B61" s="43"/>
      <c r="C61" s="283" t="s">
        <v>853</v>
      </c>
      <c r="D61" s="283" t="s">
        <v>82</v>
      </c>
      <c r="E61" s="37"/>
      <c r="F61" s="37"/>
      <c r="G61" s="37"/>
      <c r="H61" s="43"/>
    </row>
    <row r="62" spans="1:8" s="2" customFormat="1" ht="16.8" customHeight="1">
      <c r="A62" s="37"/>
      <c r="B62" s="43"/>
      <c r="C62" s="284" t="s">
        <v>95</v>
      </c>
      <c r="D62" s="285" t="s">
        <v>1</v>
      </c>
      <c r="E62" s="286" t="s">
        <v>1</v>
      </c>
      <c r="F62" s="287">
        <v>40</v>
      </c>
      <c r="G62" s="37"/>
      <c r="H62" s="43"/>
    </row>
    <row r="63" spans="1:8" s="2" customFormat="1" ht="16.8" customHeight="1">
      <c r="A63" s="37"/>
      <c r="B63" s="43"/>
      <c r="C63" s="288" t="s">
        <v>95</v>
      </c>
      <c r="D63" s="288" t="s">
        <v>197</v>
      </c>
      <c r="E63" s="16" t="s">
        <v>1</v>
      </c>
      <c r="F63" s="289">
        <v>40</v>
      </c>
      <c r="G63" s="37"/>
      <c r="H63" s="43"/>
    </row>
    <row r="64" spans="1:8" s="2" customFormat="1" ht="16.8" customHeight="1">
      <c r="A64" s="37"/>
      <c r="B64" s="43"/>
      <c r="C64" s="290" t="s">
        <v>854</v>
      </c>
      <c r="D64" s="37"/>
      <c r="E64" s="37"/>
      <c r="F64" s="37"/>
      <c r="G64" s="37"/>
      <c r="H64" s="43"/>
    </row>
    <row r="65" spans="1:8" s="2" customFormat="1" ht="16.8" customHeight="1">
      <c r="A65" s="37"/>
      <c r="B65" s="43"/>
      <c r="C65" s="288" t="s">
        <v>194</v>
      </c>
      <c r="D65" s="288" t="s">
        <v>195</v>
      </c>
      <c r="E65" s="16" t="s">
        <v>181</v>
      </c>
      <c r="F65" s="289">
        <v>112</v>
      </c>
      <c r="G65" s="37"/>
      <c r="H65" s="43"/>
    </row>
    <row r="66" spans="1:8" s="2" customFormat="1" ht="16.8" customHeight="1">
      <c r="A66" s="37"/>
      <c r="B66" s="43"/>
      <c r="C66" s="288" t="s">
        <v>189</v>
      </c>
      <c r="D66" s="288" t="s">
        <v>190</v>
      </c>
      <c r="E66" s="16" t="s">
        <v>181</v>
      </c>
      <c r="F66" s="289">
        <v>164</v>
      </c>
      <c r="G66" s="37"/>
      <c r="H66" s="43"/>
    </row>
    <row r="67" spans="1:8" s="2" customFormat="1" ht="16.8" customHeight="1">
      <c r="A67" s="37"/>
      <c r="B67" s="43"/>
      <c r="C67" s="284" t="s">
        <v>98</v>
      </c>
      <c r="D67" s="285" t="s">
        <v>1</v>
      </c>
      <c r="E67" s="286" t="s">
        <v>1</v>
      </c>
      <c r="F67" s="287">
        <v>52</v>
      </c>
      <c r="G67" s="37"/>
      <c r="H67" s="43"/>
    </row>
    <row r="68" spans="1:8" s="2" customFormat="1" ht="16.8" customHeight="1">
      <c r="A68" s="37"/>
      <c r="B68" s="43"/>
      <c r="C68" s="288" t="s">
        <v>98</v>
      </c>
      <c r="D68" s="288" t="s">
        <v>198</v>
      </c>
      <c r="E68" s="16" t="s">
        <v>1</v>
      </c>
      <c r="F68" s="289">
        <v>52</v>
      </c>
      <c r="G68" s="37"/>
      <c r="H68" s="43"/>
    </row>
    <row r="69" spans="1:8" s="2" customFormat="1" ht="16.8" customHeight="1">
      <c r="A69" s="37"/>
      <c r="B69" s="43"/>
      <c r="C69" s="290" t="s">
        <v>854</v>
      </c>
      <c r="D69" s="37"/>
      <c r="E69" s="37"/>
      <c r="F69" s="37"/>
      <c r="G69" s="37"/>
      <c r="H69" s="43"/>
    </row>
    <row r="70" spans="1:8" s="2" customFormat="1" ht="16.8" customHeight="1">
      <c r="A70" s="37"/>
      <c r="B70" s="43"/>
      <c r="C70" s="288" t="s">
        <v>194</v>
      </c>
      <c r="D70" s="288" t="s">
        <v>195</v>
      </c>
      <c r="E70" s="16" t="s">
        <v>181</v>
      </c>
      <c r="F70" s="289">
        <v>112</v>
      </c>
      <c r="G70" s="37"/>
      <c r="H70" s="43"/>
    </row>
    <row r="71" spans="1:8" s="2" customFormat="1" ht="16.8" customHeight="1">
      <c r="A71" s="37"/>
      <c r="B71" s="43"/>
      <c r="C71" s="288" t="s">
        <v>189</v>
      </c>
      <c r="D71" s="288" t="s">
        <v>190</v>
      </c>
      <c r="E71" s="16" t="s">
        <v>181</v>
      </c>
      <c r="F71" s="289">
        <v>164</v>
      </c>
      <c r="G71" s="37"/>
      <c r="H71" s="43"/>
    </row>
    <row r="72" spans="1:8" s="2" customFormat="1" ht="16.8" customHeight="1">
      <c r="A72" s="37"/>
      <c r="B72" s="43"/>
      <c r="C72" s="284" t="s">
        <v>93</v>
      </c>
      <c r="D72" s="285" t="s">
        <v>1</v>
      </c>
      <c r="E72" s="286" t="s">
        <v>1</v>
      </c>
      <c r="F72" s="287">
        <v>25</v>
      </c>
      <c r="G72" s="37"/>
      <c r="H72" s="43"/>
    </row>
    <row r="73" spans="1:8" s="2" customFormat="1" ht="16.8" customHeight="1">
      <c r="A73" s="37"/>
      <c r="B73" s="43"/>
      <c r="C73" s="288" t="s">
        <v>93</v>
      </c>
      <c r="D73" s="288" t="s">
        <v>184</v>
      </c>
      <c r="E73" s="16" t="s">
        <v>1</v>
      </c>
      <c r="F73" s="289">
        <v>25</v>
      </c>
      <c r="G73" s="37"/>
      <c r="H73" s="43"/>
    </row>
    <row r="74" spans="1:8" s="2" customFormat="1" ht="16.8" customHeight="1">
      <c r="A74" s="37"/>
      <c r="B74" s="43"/>
      <c r="C74" s="290" t="s">
        <v>854</v>
      </c>
      <c r="D74" s="37"/>
      <c r="E74" s="37"/>
      <c r="F74" s="37"/>
      <c r="G74" s="37"/>
      <c r="H74" s="43"/>
    </row>
    <row r="75" spans="1:8" s="2" customFormat="1" ht="16.8" customHeight="1">
      <c r="A75" s="37"/>
      <c r="B75" s="43"/>
      <c r="C75" s="288" t="s">
        <v>179</v>
      </c>
      <c r="D75" s="288" t="s">
        <v>180</v>
      </c>
      <c r="E75" s="16" t="s">
        <v>181</v>
      </c>
      <c r="F75" s="289">
        <v>25</v>
      </c>
      <c r="G75" s="37"/>
      <c r="H75" s="43"/>
    </row>
    <row r="76" spans="1:8" s="2" customFormat="1" ht="16.8" customHeight="1">
      <c r="A76" s="37"/>
      <c r="B76" s="43"/>
      <c r="C76" s="288" t="s">
        <v>189</v>
      </c>
      <c r="D76" s="288" t="s">
        <v>190</v>
      </c>
      <c r="E76" s="16" t="s">
        <v>181</v>
      </c>
      <c r="F76" s="289">
        <v>164</v>
      </c>
      <c r="G76" s="37"/>
      <c r="H76" s="43"/>
    </row>
    <row r="77" spans="1:8" s="2" customFormat="1" ht="16.8" customHeight="1">
      <c r="A77" s="37"/>
      <c r="B77" s="43"/>
      <c r="C77" s="284" t="s">
        <v>100</v>
      </c>
      <c r="D77" s="285" t="s">
        <v>1</v>
      </c>
      <c r="E77" s="286" t="s">
        <v>1</v>
      </c>
      <c r="F77" s="287">
        <v>7</v>
      </c>
      <c r="G77" s="37"/>
      <c r="H77" s="43"/>
    </row>
    <row r="78" spans="1:8" s="2" customFormat="1" ht="16.8" customHeight="1">
      <c r="A78" s="37"/>
      <c r="B78" s="43"/>
      <c r="C78" s="288" t="s">
        <v>100</v>
      </c>
      <c r="D78" s="288" t="s">
        <v>214</v>
      </c>
      <c r="E78" s="16" t="s">
        <v>1</v>
      </c>
      <c r="F78" s="289">
        <v>7</v>
      </c>
      <c r="G78" s="37"/>
      <c r="H78" s="43"/>
    </row>
    <row r="79" spans="1:8" s="2" customFormat="1" ht="16.8" customHeight="1">
      <c r="A79" s="37"/>
      <c r="B79" s="43"/>
      <c r="C79" s="290" t="s">
        <v>854</v>
      </c>
      <c r="D79" s="37"/>
      <c r="E79" s="37"/>
      <c r="F79" s="37"/>
      <c r="G79" s="37"/>
      <c r="H79" s="43"/>
    </row>
    <row r="80" spans="1:8" s="2" customFormat="1" ht="16.8" customHeight="1">
      <c r="A80" s="37"/>
      <c r="B80" s="43"/>
      <c r="C80" s="288" t="s">
        <v>211</v>
      </c>
      <c r="D80" s="288" t="s">
        <v>212</v>
      </c>
      <c r="E80" s="16" t="s">
        <v>181</v>
      </c>
      <c r="F80" s="289">
        <v>7</v>
      </c>
      <c r="G80" s="37"/>
      <c r="H80" s="43"/>
    </row>
    <row r="81" spans="1:8" s="2" customFormat="1" ht="16.8" customHeight="1">
      <c r="A81" s="37"/>
      <c r="B81" s="43"/>
      <c r="C81" s="288" t="s">
        <v>189</v>
      </c>
      <c r="D81" s="288" t="s">
        <v>190</v>
      </c>
      <c r="E81" s="16" t="s">
        <v>181</v>
      </c>
      <c r="F81" s="289">
        <v>164</v>
      </c>
      <c r="G81" s="37"/>
      <c r="H81" s="43"/>
    </row>
    <row r="82" spans="1:8" s="2" customFormat="1" ht="16.8" customHeight="1">
      <c r="A82" s="37"/>
      <c r="B82" s="43"/>
      <c r="C82" s="288" t="s">
        <v>207</v>
      </c>
      <c r="D82" s="288" t="s">
        <v>208</v>
      </c>
      <c r="E82" s="16" t="s">
        <v>181</v>
      </c>
      <c r="F82" s="289">
        <v>7</v>
      </c>
      <c r="G82" s="37"/>
      <c r="H82" s="43"/>
    </row>
    <row r="83" spans="1:8" s="2" customFormat="1" ht="16.8" customHeight="1">
      <c r="A83" s="37"/>
      <c r="B83" s="43"/>
      <c r="C83" s="284" t="s">
        <v>102</v>
      </c>
      <c r="D83" s="285" t="s">
        <v>1</v>
      </c>
      <c r="E83" s="286" t="s">
        <v>1</v>
      </c>
      <c r="F83" s="287">
        <v>15</v>
      </c>
      <c r="G83" s="37"/>
      <c r="H83" s="43"/>
    </row>
    <row r="84" spans="1:8" s="2" customFormat="1" ht="16.8" customHeight="1">
      <c r="A84" s="37"/>
      <c r="B84" s="43"/>
      <c r="C84" s="288" t="s">
        <v>102</v>
      </c>
      <c r="D84" s="288" t="s">
        <v>199</v>
      </c>
      <c r="E84" s="16" t="s">
        <v>1</v>
      </c>
      <c r="F84" s="289">
        <v>15</v>
      </c>
      <c r="G84" s="37"/>
      <c r="H84" s="43"/>
    </row>
    <row r="85" spans="1:8" s="2" customFormat="1" ht="16.8" customHeight="1">
      <c r="A85" s="37"/>
      <c r="B85" s="43"/>
      <c r="C85" s="290" t="s">
        <v>854</v>
      </c>
      <c r="D85" s="37"/>
      <c r="E85" s="37"/>
      <c r="F85" s="37"/>
      <c r="G85" s="37"/>
      <c r="H85" s="43"/>
    </row>
    <row r="86" spans="1:8" s="2" customFormat="1" ht="16.8" customHeight="1">
      <c r="A86" s="37"/>
      <c r="B86" s="43"/>
      <c r="C86" s="288" t="s">
        <v>194</v>
      </c>
      <c r="D86" s="288" t="s">
        <v>195</v>
      </c>
      <c r="E86" s="16" t="s">
        <v>181</v>
      </c>
      <c r="F86" s="289">
        <v>112</v>
      </c>
      <c r="G86" s="37"/>
      <c r="H86" s="43"/>
    </row>
    <row r="87" spans="1:8" s="2" customFormat="1" ht="16.8" customHeight="1">
      <c r="A87" s="37"/>
      <c r="B87" s="43"/>
      <c r="C87" s="288" t="s">
        <v>202</v>
      </c>
      <c r="D87" s="288" t="s">
        <v>203</v>
      </c>
      <c r="E87" s="16" t="s">
        <v>181</v>
      </c>
      <c r="F87" s="289">
        <v>20</v>
      </c>
      <c r="G87" s="37"/>
      <c r="H87" s="43"/>
    </row>
    <row r="88" spans="1:8" s="2" customFormat="1" ht="16.8" customHeight="1">
      <c r="A88" s="37"/>
      <c r="B88" s="43"/>
      <c r="C88" s="284" t="s">
        <v>103</v>
      </c>
      <c r="D88" s="285" t="s">
        <v>1</v>
      </c>
      <c r="E88" s="286" t="s">
        <v>1</v>
      </c>
      <c r="F88" s="287">
        <v>5</v>
      </c>
      <c r="G88" s="37"/>
      <c r="H88" s="43"/>
    </row>
    <row r="89" spans="1:8" s="2" customFormat="1" ht="16.8" customHeight="1">
      <c r="A89" s="37"/>
      <c r="B89" s="43"/>
      <c r="C89" s="288" t="s">
        <v>103</v>
      </c>
      <c r="D89" s="288" t="s">
        <v>200</v>
      </c>
      <c r="E89" s="16" t="s">
        <v>1</v>
      </c>
      <c r="F89" s="289">
        <v>5</v>
      </c>
      <c r="G89" s="37"/>
      <c r="H89" s="43"/>
    </row>
    <row r="90" spans="1:8" s="2" customFormat="1" ht="16.8" customHeight="1">
      <c r="A90" s="37"/>
      <c r="B90" s="43"/>
      <c r="C90" s="290" t="s">
        <v>854</v>
      </c>
      <c r="D90" s="37"/>
      <c r="E90" s="37"/>
      <c r="F90" s="37"/>
      <c r="G90" s="37"/>
      <c r="H90" s="43"/>
    </row>
    <row r="91" spans="1:8" s="2" customFormat="1" ht="16.8" customHeight="1">
      <c r="A91" s="37"/>
      <c r="B91" s="43"/>
      <c r="C91" s="288" t="s">
        <v>194</v>
      </c>
      <c r="D91" s="288" t="s">
        <v>195</v>
      </c>
      <c r="E91" s="16" t="s">
        <v>181</v>
      </c>
      <c r="F91" s="289">
        <v>112</v>
      </c>
      <c r="G91" s="37"/>
      <c r="H91" s="43"/>
    </row>
    <row r="92" spans="1:8" s="2" customFormat="1" ht="16.8" customHeight="1">
      <c r="A92" s="37"/>
      <c r="B92" s="43"/>
      <c r="C92" s="288" t="s">
        <v>202</v>
      </c>
      <c r="D92" s="288" t="s">
        <v>203</v>
      </c>
      <c r="E92" s="16" t="s">
        <v>181</v>
      </c>
      <c r="F92" s="289">
        <v>20</v>
      </c>
      <c r="G92" s="37"/>
      <c r="H92" s="43"/>
    </row>
    <row r="93" spans="1:8" s="2" customFormat="1" ht="16.8" customHeight="1">
      <c r="A93" s="37"/>
      <c r="B93" s="43"/>
      <c r="C93" s="284" t="s">
        <v>112</v>
      </c>
      <c r="D93" s="285" t="s">
        <v>1</v>
      </c>
      <c r="E93" s="286" t="s">
        <v>1</v>
      </c>
      <c r="F93" s="287">
        <v>35.86</v>
      </c>
      <c r="G93" s="37"/>
      <c r="H93" s="43"/>
    </row>
    <row r="94" spans="1:8" s="2" customFormat="1" ht="16.8" customHeight="1">
      <c r="A94" s="37"/>
      <c r="B94" s="43"/>
      <c r="C94" s="288" t="s">
        <v>1</v>
      </c>
      <c r="D94" s="288" t="s">
        <v>244</v>
      </c>
      <c r="E94" s="16" t="s">
        <v>1</v>
      </c>
      <c r="F94" s="289">
        <v>27.72</v>
      </c>
      <c r="G94" s="37"/>
      <c r="H94" s="43"/>
    </row>
    <row r="95" spans="1:8" s="2" customFormat="1" ht="16.8" customHeight="1">
      <c r="A95" s="37"/>
      <c r="B95" s="43"/>
      <c r="C95" s="288" t="s">
        <v>1</v>
      </c>
      <c r="D95" s="288" t="s">
        <v>245</v>
      </c>
      <c r="E95" s="16" t="s">
        <v>1</v>
      </c>
      <c r="F95" s="289">
        <v>8.14</v>
      </c>
      <c r="G95" s="37"/>
      <c r="H95" s="43"/>
    </row>
    <row r="96" spans="1:8" s="2" customFormat="1" ht="16.8" customHeight="1">
      <c r="A96" s="37"/>
      <c r="B96" s="43"/>
      <c r="C96" s="288" t="s">
        <v>112</v>
      </c>
      <c r="D96" s="288" t="s">
        <v>201</v>
      </c>
      <c r="E96" s="16" t="s">
        <v>1</v>
      </c>
      <c r="F96" s="289">
        <v>35.86</v>
      </c>
      <c r="G96" s="37"/>
      <c r="H96" s="43"/>
    </row>
    <row r="97" spans="1:8" s="2" customFormat="1" ht="16.8" customHeight="1">
      <c r="A97" s="37"/>
      <c r="B97" s="43"/>
      <c r="C97" s="290" t="s">
        <v>854</v>
      </c>
      <c r="D97" s="37"/>
      <c r="E97" s="37"/>
      <c r="F97" s="37"/>
      <c r="G97" s="37"/>
      <c r="H97" s="43"/>
    </row>
    <row r="98" spans="1:8" s="2" customFormat="1" ht="12">
      <c r="A98" s="37"/>
      <c r="B98" s="43"/>
      <c r="C98" s="288" t="s">
        <v>240</v>
      </c>
      <c r="D98" s="288" t="s">
        <v>241</v>
      </c>
      <c r="E98" s="16" t="s">
        <v>242</v>
      </c>
      <c r="F98" s="289">
        <v>35.86</v>
      </c>
      <c r="G98" s="37"/>
      <c r="H98" s="43"/>
    </row>
    <row r="99" spans="1:8" s="2" customFormat="1" ht="12">
      <c r="A99" s="37"/>
      <c r="B99" s="43"/>
      <c r="C99" s="288" t="s">
        <v>266</v>
      </c>
      <c r="D99" s="288" t="s">
        <v>267</v>
      </c>
      <c r="E99" s="16" t="s">
        <v>242</v>
      </c>
      <c r="F99" s="289">
        <v>38.333</v>
      </c>
      <c r="G99" s="37"/>
      <c r="H99" s="43"/>
    </row>
    <row r="100" spans="1:8" s="2" customFormat="1" ht="16.8" customHeight="1">
      <c r="A100" s="37"/>
      <c r="B100" s="43"/>
      <c r="C100" s="284" t="s">
        <v>118</v>
      </c>
      <c r="D100" s="285" t="s">
        <v>1</v>
      </c>
      <c r="E100" s="286" t="s">
        <v>1</v>
      </c>
      <c r="F100" s="287">
        <v>38.333</v>
      </c>
      <c r="G100" s="37"/>
      <c r="H100" s="43"/>
    </row>
    <row r="101" spans="1:8" s="2" customFormat="1" ht="16.8" customHeight="1">
      <c r="A101" s="37"/>
      <c r="B101" s="43"/>
      <c r="C101" s="288" t="s">
        <v>118</v>
      </c>
      <c r="D101" s="288" t="s">
        <v>269</v>
      </c>
      <c r="E101" s="16" t="s">
        <v>1</v>
      </c>
      <c r="F101" s="289">
        <v>38.333</v>
      </c>
      <c r="G101" s="37"/>
      <c r="H101" s="43"/>
    </row>
    <row r="102" spans="1:8" s="2" customFormat="1" ht="16.8" customHeight="1">
      <c r="A102" s="37"/>
      <c r="B102" s="43"/>
      <c r="C102" s="290" t="s">
        <v>854</v>
      </c>
      <c r="D102" s="37"/>
      <c r="E102" s="37"/>
      <c r="F102" s="37"/>
      <c r="G102" s="37"/>
      <c r="H102" s="43"/>
    </row>
    <row r="103" spans="1:8" s="2" customFormat="1" ht="12">
      <c r="A103" s="37"/>
      <c r="B103" s="43"/>
      <c r="C103" s="288" t="s">
        <v>266</v>
      </c>
      <c r="D103" s="288" t="s">
        <v>267</v>
      </c>
      <c r="E103" s="16" t="s">
        <v>242</v>
      </c>
      <c r="F103" s="289">
        <v>38.333</v>
      </c>
      <c r="G103" s="37"/>
      <c r="H103" s="43"/>
    </row>
    <row r="104" spans="1:8" s="2" customFormat="1" ht="16.8" customHeight="1">
      <c r="A104" s="37"/>
      <c r="B104" s="43"/>
      <c r="C104" s="288" t="s">
        <v>270</v>
      </c>
      <c r="D104" s="288" t="s">
        <v>271</v>
      </c>
      <c r="E104" s="16" t="s">
        <v>272</v>
      </c>
      <c r="F104" s="289">
        <v>70.916</v>
      </c>
      <c r="G104" s="37"/>
      <c r="H104" s="43"/>
    </row>
    <row r="105" spans="1:8" s="2" customFormat="1" ht="16.8" customHeight="1">
      <c r="A105" s="37"/>
      <c r="B105" s="43"/>
      <c r="C105" s="288" t="s">
        <v>275</v>
      </c>
      <c r="D105" s="288" t="s">
        <v>276</v>
      </c>
      <c r="E105" s="16" t="s">
        <v>242</v>
      </c>
      <c r="F105" s="289">
        <v>38.333</v>
      </c>
      <c r="G105" s="37"/>
      <c r="H105" s="43"/>
    </row>
    <row r="106" spans="1:8" s="2" customFormat="1" ht="16.8" customHeight="1">
      <c r="A106" s="37"/>
      <c r="B106" s="43"/>
      <c r="C106" s="284" t="s">
        <v>111</v>
      </c>
      <c r="D106" s="285" t="s">
        <v>1</v>
      </c>
      <c r="E106" s="286" t="s">
        <v>1</v>
      </c>
      <c r="F106" s="287">
        <v>40</v>
      </c>
      <c r="G106" s="37"/>
      <c r="H106" s="43"/>
    </row>
    <row r="107" spans="1:8" s="2" customFormat="1" ht="16.8" customHeight="1">
      <c r="A107" s="37"/>
      <c r="B107" s="43"/>
      <c r="C107" s="288" t="s">
        <v>111</v>
      </c>
      <c r="D107" s="288" t="s">
        <v>239</v>
      </c>
      <c r="E107" s="16" t="s">
        <v>1</v>
      </c>
      <c r="F107" s="289">
        <v>40</v>
      </c>
      <c r="G107" s="37"/>
      <c r="H107" s="43"/>
    </row>
    <row r="108" spans="1:8" s="2" customFormat="1" ht="16.8" customHeight="1">
      <c r="A108" s="37"/>
      <c r="B108" s="43"/>
      <c r="C108" s="284" t="s">
        <v>114</v>
      </c>
      <c r="D108" s="285" t="s">
        <v>1</v>
      </c>
      <c r="E108" s="286" t="s">
        <v>1</v>
      </c>
      <c r="F108" s="287">
        <v>4.225</v>
      </c>
      <c r="G108" s="37"/>
      <c r="H108" s="43"/>
    </row>
    <row r="109" spans="1:8" s="2" customFormat="1" ht="16.8" customHeight="1">
      <c r="A109" s="37"/>
      <c r="B109" s="43"/>
      <c r="C109" s="288" t="s">
        <v>114</v>
      </c>
      <c r="D109" s="288" t="s">
        <v>250</v>
      </c>
      <c r="E109" s="16" t="s">
        <v>1</v>
      </c>
      <c r="F109" s="289">
        <v>4.225</v>
      </c>
      <c r="G109" s="37"/>
      <c r="H109" s="43"/>
    </row>
    <row r="110" spans="1:8" s="2" customFormat="1" ht="16.8" customHeight="1">
      <c r="A110" s="37"/>
      <c r="B110" s="43"/>
      <c r="C110" s="290" t="s">
        <v>854</v>
      </c>
      <c r="D110" s="37"/>
      <c r="E110" s="37"/>
      <c r="F110" s="37"/>
      <c r="G110" s="37"/>
      <c r="H110" s="43"/>
    </row>
    <row r="111" spans="1:8" s="2" customFormat="1" ht="16.8" customHeight="1">
      <c r="A111" s="37"/>
      <c r="B111" s="43"/>
      <c r="C111" s="288" t="s">
        <v>247</v>
      </c>
      <c r="D111" s="288" t="s">
        <v>248</v>
      </c>
      <c r="E111" s="16" t="s">
        <v>242</v>
      </c>
      <c r="F111" s="289">
        <v>4.225</v>
      </c>
      <c r="G111" s="37"/>
      <c r="H111" s="43"/>
    </row>
    <row r="112" spans="1:8" s="2" customFormat="1" ht="12">
      <c r="A112" s="37"/>
      <c r="B112" s="43"/>
      <c r="C112" s="288" t="s">
        <v>266</v>
      </c>
      <c r="D112" s="288" t="s">
        <v>267</v>
      </c>
      <c r="E112" s="16" t="s">
        <v>242</v>
      </c>
      <c r="F112" s="289">
        <v>38.333</v>
      </c>
      <c r="G112" s="37"/>
      <c r="H112" s="43"/>
    </row>
    <row r="113" spans="1:8" s="2" customFormat="1" ht="16.8" customHeight="1">
      <c r="A113" s="37"/>
      <c r="B113" s="43"/>
      <c r="C113" s="284" t="s">
        <v>122</v>
      </c>
      <c r="D113" s="285" t="s">
        <v>1</v>
      </c>
      <c r="E113" s="286" t="s">
        <v>1</v>
      </c>
      <c r="F113" s="287">
        <v>74</v>
      </c>
      <c r="G113" s="37"/>
      <c r="H113" s="43"/>
    </row>
    <row r="114" spans="1:8" s="2" customFormat="1" ht="16.8" customHeight="1">
      <c r="A114" s="37"/>
      <c r="B114" s="43"/>
      <c r="C114" s="288" t="s">
        <v>122</v>
      </c>
      <c r="D114" s="288" t="s">
        <v>123</v>
      </c>
      <c r="E114" s="16" t="s">
        <v>1</v>
      </c>
      <c r="F114" s="289">
        <v>74</v>
      </c>
      <c r="G114" s="37"/>
      <c r="H114" s="43"/>
    </row>
    <row r="115" spans="1:8" s="2" customFormat="1" ht="16.8" customHeight="1">
      <c r="A115" s="37"/>
      <c r="B115" s="43"/>
      <c r="C115" s="290" t="s">
        <v>854</v>
      </c>
      <c r="D115" s="37"/>
      <c r="E115" s="37"/>
      <c r="F115" s="37"/>
      <c r="G115" s="37"/>
      <c r="H115" s="43"/>
    </row>
    <row r="116" spans="1:8" s="2" customFormat="1" ht="16.8" customHeight="1">
      <c r="A116" s="37"/>
      <c r="B116" s="43"/>
      <c r="C116" s="288" t="s">
        <v>537</v>
      </c>
      <c r="D116" s="288" t="s">
        <v>538</v>
      </c>
      <c r="E116" s="16" t="s">
        <v>181</v>
      </c>
      <c r="F116" s="289">
        <v>74</v>
      </c>
      <c r="G116" s="37"/>
      <c r="H116" s="43"/>
    </row>
    <row r="117" spans="1:8" s="2" customFormat="1" ht="16.8" customHeight="1">
      <c r="A117" s="37"/>
      <c r="B117" s="43"/>
      <c r="C117" s="288" t="s">
        <v>309</v>
      </c>
      <c r="D117" s="288" t="s">
        <v>310</v>
      </c>
      <c r="E117" s="16" t="s">
        <v>242</v>
      </c>
      <c r="F117" s="289">
        <v>14.8</v>
      </c>
      <c r="G117" s="37"/>
      <c r="H117" s="43"/>
    </row>
    <row r="118" spans="1:8" s="2" customFormat="1" ht="16.8" customHeight="1">
      <c r="A118" s="37"/>
      <c r="B118" s="43"/>
      <c r="C118" s="288" t="s">
        <v>314</v>
      </c>
      <c r="D118" s="288" t="s">
        <v>315</v>
      </c>
      <c r="E118" s="16" t="s">
        <v>272</v>
      </c>
      <c r="F118" s="289">
        <v>1.169</v>
      </c>
      <c r="G118" s="37"/>
      <c r="H118" s="43"/>
    </row>
    <row r="119" spans="1:8" s="2" customFormat="1" ht="16.8" customHeight="1">
      <c r="A119" s="37"/>
      <c r="B119" s="43"/>
      <c r="C119" s="288" t="s">
        <v>334</v>
      </c>
      <c r="D119" s="288" t="s">
        <v>335</v>
      </c>
      <c r="E119" s="16" t="s">
        <v>181</v>
      </c>
      <c r="F119" s="289">
        <v>74</v>
      </c>
      <c r="G119" s="37"/>
      <c r="H119" s="43"/>
    </row>
    <row r="120" spans="1:8" s="2" customFormat="1" ht="16.8" customHeight="1">
      <c r="A120" s="37"/>
      <c r="B120" s="43"/>
      <c r="C120" s="288" t="s">
        <v>370</v>
      </c>
      <c r="D120" s="288" t="s">
        <v>371</v>
      </c>
      <c r="E120" s="16" t="s">
        <v>181</v>
      </c>
      <c r="F120" s="289">
        <v>74</v>
      </c>
      <c r="G120" s="37"/>
      <c r="H120" s="43"/>
    </row>
    <row r="121" spans="1:8" s="2" customFormat="1" ht="16.8" customHeight="1">
      <c r="A121" s="37"/>
      <c r="B121" s="43"/>
      <c r="C121" s="284" t="s">
        <v>124</v>
      </c>
      <c r="D121" s="285" t="s">
        <v>1</v>
      </c>
      <c r="E121" s="286" t="s">
        <v>1</v>
      </c>
      <c r="F121" s="287">
        <v>97</v>
      </c>
      <c r="G121" s="37"/>
      <c r="H121" s="43"/>
    </row>
    <row r="122" spans="1:8" s="2" customFormat="1" ht="16.8" customHeight="1">
      <c r="A122" s="37"/>
      <c r="B122" s="43"/>
      <c r="C122" s="288" t="s">
        <v>124</v>
      </c>
      <c r="D122" s="288" t="s">
        <v>125</v>
      </c>
      <c r="E122" s="16" t="s">
        <v>1</v>
      </c>
      <c r="F122" s="289">
        <v>97</v>
      </c>
      <c r="G122" s="37"/>
      <c r="H122" s="43"/>
    </row>
    <row r="123" spans="1:8" s="2" customFormat="1" ht="16.8" customHeight="1">
      <c r="A123" s="37"/>
      <c r="B123" s="43"/>
      <c r="C123" s="290" t="s">
        <v>854</v>
      </c>
      <c r="D123" s="37"/>
      <c r="E123" s="37"/>
      <c r="F123" s="37"/>
      <c r="G123" s="37"/>
      <c r="H123" s="43"/>
    </row>
    <row r="124" spans="1:8" s="2" customFormat="1" ht="16.8" customHeight="1">
      <c r="A124" s="37"/>
      <c r="B124" s="43"/>
      <c r="C124" s="288" t="s">
        <v>330</v>
      </c>
      <c r="D124" s="288" t="s">
        <v>331</v>
      </c>
      <c r="E124" s="16" t="s">
        <v>181</v>
      </c>
      <c r="F124" s="289">
        <v>97</v>
      </c>
      <c r="G124" s="37"/>
      <c r="H124" s="43"/>
    </row>
    <row r="125" spans="1:8" s="2" customFormat="1" ht="16.8" customHeight="1">
      <c r="A125" s="37"/>
      <c r="B125" s="43"/>
      <c r="C125" s="288" t="s">
        <v>326</v>
      </c>
      <c r="D125" s="288" t="s">
        <v>327</v>
      </c>
      <c r="E125" s="16" t="s">
        <v>181</v>
      </c>
      <c r="F125" s="289">
        <v>97</v>
      </c>
      <c r="G125" s="37"/>
      <c r="H125" s="43"/>
    </row>
    <row r="126" spans="1:8" s="2" customFormat="1" ht="16.8" customHeight="1">
      <c r="A126" s="37"/>
      <c r="B126" s="43"/>
      <c r="C126" s="288" t="s">
        <v>379</v>
      </c>
      <c r="D126" s="288" t="s">
        <v>380</v>
      </c>
      <c r="E126" s="16" t="s">
        <v>181</v>
      </c>
      <c r="F126" s="289">
        <v>122</v>
      </c>
      <c r="G126" s="37"/>
      <c r="H126" s="43"/>
    </row>
    <row r="127" spans="1:8" s="2" customFormat="1" ht="16.8" customHeight="1">
      <c r="A127" s="37"/>
      <c r="B127" s="43"/>
      <c r="C127" s="284" t="s">
        <v>382</v>
      </c>
      <c r="D127" s="285" t="s">
        <v>1</v>
      </c>
      <c r="E127" s="286" t="s">
        <v>1</v>
      </c>
      <c r="F127" s="287">
        <v>18</v>
      </c>
      <c r="G127" s="37"/>
      <c r="H127" s="43"/>
    </row>
    <row r="128" spans="1:8" s="2" customFormat="1" ht="16.8" customHeight="1">
      <c r="A128" s="37"/>
      <c r="B128" s="43"/>
      <c r="C128" s="288" t="s">
        <v>382</v>
      </c>
      <c r="D128" s="288" t="s">
        <v>383</v>
      </c>
      <c r="E128" s="16" t="s">
        <v>1</v>
      </c>
      <c r="F128" s="289">
        <v>18</v>
      </c>
      <c r="G128" s="37"/>
      <c r="H128" s="43"/>
    </row>
    <row r="129" spans="1:8" s="2" customFormat="1" ht="16.8" customHeight="1">
      <c r="A129" s="37"/>
      <c r="B129" s="43"/>
      <c r="C129" s="284" t="s">
        <v>127</v>
      </c>
      <c r="D129" s="285" t="s">
        <v>1</v>
      </c>
      <c r="E129" s="286" t="s">
        <v>1</v>
      </c>
      <c r="F129" s="287">
        <v>7</v>
      </c>
      <c r="G129" s="37"/>
      <c r="H129" s="43"/>
    </row>
    <row r="130" spans="1:8" s="2" customFormat="1" ht="16.8" customHeight="1">
      <c r="A130" s="37"/>
      <c r="B130" s="43"/>
      <c r="C130" s="288" t="s">
        <v>127</v>
      </c>
      <c r="D130" s="288" t="s">
        <v>384</v>
      </c>
      <c r="E130" s="16" t="s">
        <v>1</v>
      </c>
      <c r="F130" s="289">
        <v>7</v>
      </c>
      <c r="G130" s="37"/>
      <c r="H130" s="43"/>
    </row>
    <row r="131" spans="1:8" s="2" customFormat="1" ht="16.8" customHeight="1">
      <c r="A131" s="37"/>
      <c r="B131" s="43"/>
      <c r="C131" s="290" t="s">
        <v>854</v>
      </c>
      <c r="D131" s="37"/>
      <c r="E131" s="37"/>
      <c r="F131" s="37"/>
      <c r="G131" s="37"/>
      <c r="H131" s="43"/>
    </row>
    <row r="132" spans="1:8" s="2" customFormat="1" ht="16.8" customHeight="1">
      <c r="A132" s="37"/>
      <c r="B132" s="43"/>
      <c r="C132" s="288" t="s">
        <v>379</v>
      </c>
      <c r="D132" s="288" t="s">
        <v>380</v>
      </c>
      <c r="E132" s="16" t="s">
        <v>181</v>
      </c>
      <c r="F132" s="289">
        <v>122</v>
      </c>
      <c r="G132" s="37"/>
      <c r="H132" s="43"/>
    </row>
    <row r="133" spans="1:8" s="2" customFormat="1" ht="16.8" customHeight="1">
      <c r="A133" s="37"/>
      <c r="B133" s="43"/>
      <c r="C133" s="288" t="s">
        <v>391</v>
      </c>
      <c r="D133" s="288" t="s">
        <v>392</v>
      </c>
      <c r="E133" s="16" t="s">
        <v>181</v>
      </c>
      <c r="F133" s="289">
        <v>24</v>
      </c>
      <c r="G133" s="37"/>
      <c r="H133" s="43"/>
    </row>
    <row r="134" spans="1:8" s="2" customFormat="1" ht="16.8" customHeight="1">
      <c r="A134" s="37"/>
      <c r="B134" s="43"/>
      <c r="C134" s="284" t="s">
        <v>120</v>
      </c>
      <c r="D134" s="285" t="s">
        <v>1</v>
      </c>
      <c r="E134" s="286" t="s">
        <v>1</v>
      </c>
      <c r="F134" s="287">
        <v>53</v>
      </c>
      <c r="G134" s="37"/>
      <c r="H134" s="43"/>
    </row>
    <row r="135" spans="1:8" s="2" customFormat="1" ht="16.8" customHeight="1">
      <c r="A135" s="37"/>
      <c r="B135" s="43"/>
      <c r="C135" s="288" t="s">
        <v>120</v>
      </c>
      <c r="D135" s="288" t="s">
        <v>121</v>
      </c>
      <c r="E135" s="16" t="s">
        <v>1</v>
      </c>
      <c r="F135" s="289">
        <v>53</v>
      </c>
      <c r="G135" s="37"/>
      <c r="H135" s="43"/>
    </row>
    <row r="136" spans="1:8" s="2" customFormat="1" ht="16.8" customHeight="1">
      <c r="A136" s="37"/>
      <c r="B136" s="43"/>
      <c r="C136" s="290" t="s">
        <v>854</v>
      </c>
      <c r="D136" s="37"/>
      <c r="E136" s="37"/>
      <c r="F136" s="37"/>
      <c r="G136" s="37"/>
      <c r="H136" s="43"/>
    </row>
    <row r="137" spans="1:8" s="2" customFormat="1" ht="16.8" customHeight="1">
      <c r="A137" s="37"/>
      <c r="B137" s="43"/>
      <c r="C137" s="288" t="s">
        <v>294</v>
      </c>
      <c r="D137" s="288" t="s">
        <v>295</v>
      </c>
      <c r="E137" s="16" t="s">
        <v>181</v>
      </c>
      <c r="F137" s="289">
        <v>53</v>
      </c>
      <c r="G137" s="37"/>
      <c r="H137" s="43"/>
    </row>
    <row r="138" spans="1:8" s="2" customFormat="1" ht="16.8" customHeight="1">
      <c r="A138" s="37"/>
      <c r="B138" s="43"/>
      <c r="C138" s="288" t="s">
        <v>298</v>
      </c>
      <c r="D138" s="288" t="s">
        <v>299</v>
      </c>
      <c r="E138" s="16" t="s">
        <v>181</v>
      </c>
      <c r="F138" s="289">
        <v>53</v>
      </c>
      <c r="G138" s="37"/>
      <c r="H138" s="43"/>
    </row>
    <row r="139" spans="1:8" s="2" customFormat="1" ht="16.8" customHeight="1">
      <c r="A139" s="37"/>
      <c r="B139" s="43"/>
      <c r="C139" s="284" t="s">
        <v>126</v>
      </c>
      <c r="D139" s="285" t="s">
        <v>1</v>
      </c>
      <c r="E139" s="286" t="s">
        <v>1</v>
      </c>
      <c r="F139" s="287">
        <v>21</v>
      </c>
      <c r="G139" s="37"/>
      <c r="H139" s="43"/>
    </row>
    <row r="140" spans="1:8" s="2" customFormat="1" ht="16.8" customHeight="1">
      <c r="A140" s="37"/>
      <c r="B140" s="43"/>
      <c r="C140" s="288" t="s">
        <v>126</v>
      </c>
      <c r="D140" s="288" t="s">
        <v>7</v>
      </c>
      <c r="E140" s="16" t="s">
        <v>1</v>
      </c>
      <c r="F140" s="289">
        <v>21</v>
      </c>
      <c r="G140" s="37"/>
      <c r="H140" s="43"/>
    </row>
    <row r="141" spans="1:8" s="2" customFormat="1" ht="16.8" customHeight="1">
      <c r="A141" s="37"/>
      <c r="B141" s="43"/>
      <c r="C141" s="290" t="s">
        <v>854</v>
      </c>
      <c r="D141" s="37"/>
      <c r="E141" s="37"/>
      <c r="F141" s="37"/>
      <c r="G141" s="37"/>
      <c r="H141" s="43"/>
    </row>
    <row r="142" spans="1:8" s="2" customFormat="1" ht="12">
      <c r="A142" s="37"/>
      <c r="B142" s="43"/>
      <c r="C142" s="288" t="s">
        <v>341</v>
      </c>
      <c r="D142" s="288" t="s">
        <v>342</v>
      </c>
      <c r="E142" s="16" t="s">
        <v>181</v>
      </c>
      <c r="F142" s="289">
        <v>21</v>
      </c>
      <c r="G142" s="37"/>
      <c r="H142" s="43"/>
    </row>
    <row r="143" spans="1:8" s="2" customFormat="1" ht="12">
      <c r="A143" s="37"/>
      <c r="B143" s="43"/>
      <c r="C143" s="288" t="s">
        <v>353</v>
      </c>
      <c r="D143" s="288" t="s">
        <v>354</v>
      </c>
      <c r="E143" s="16" t="s">
        <v>181</v>
      </c>
      <c r="F143" s="289">
        <v>56</v>
      </c>
      <c r="G143" s="37"/>
      <c r="H143" s="43"/>
    </row>
    <row r="144" spans="1:8" s="2" customFormat="1" ht="12">
      <c r="A144" s="37"/>
      <c r="B144" s="43"/>
      <c r="C144" s="288" t="s">
        <v>357</v>
      </c>
      <c r="D144" s="288" t="s">
        <v>358</v>
      </c>
      <c r="E144" s="16" t="s">
        <v>181</v>
      </c>
      <c r="F144" s="289">
        <v>56</v>
      </c>
      <c r="G144" s="37"/>
      <c r="H144" s="43"/>
    </row>
    <row r="145" spans="1:8" s="2" customFormat="1" ht="16.8" customHeight="1">
      <c r="A145" s="37"/>
      <c r="B145" s="43"/>
      <c r="C145" s="288" t="s">
        <v>365</v>
      </c>
      <c r="D145" s="288" t="s">
        <v>366</v>
      </c>
      <c r="E145" s="16" t="s">
        <v>181</v>
      </c>
      <c r="F145" s="289">
        <v>112</v>
      </c>
      <c r="G145" s="37"/>
      <c r="H145" s="43"/>
    </row>
    <row r="146" spans="1:8" s="2" customFormat="1" ht="16.8" customHeight="1">
      <c r="A146" s="37"/>
      <c r="B146" s="43"/>
      <c r="C146" s="284" t="s">
        <v>106</v>
      </c>
      <c r="D146" s="285" t="s">
        <v>1</v>
      </c>
      <c r="E146" s="286" t="s">
        <v>1</v>
      </c>
      <c r="F146" s="287">
        <v>22</v>
      </c>
      <c r="G146" s="37"/>
      <c r="H146" s="43"/>
    </row>
    <row r="147" spans="1:8" s="2" customFormat="1" ht="16.8" customHeight="1">
      <c r="A147" s="37"/>
      <c r="B147" s="43"/>
      <c r="C147" s="288" t="s">
        <v>106</v>
      </c>
      <c r="D147" s="288" t="s">
        <v>223</v>
      </c>
      <c r="E147" s="16" t="s">
        <v>1</v>
      </c>
      <c r="F147" s="289">
        <v>22</v>
      </c>
      <c r="G147" s="37"/>
      <c r="H147" s="43"/>
    </row>
    <row r="148" spans="1:8" s="2" customFormat="1" ht="16.8" customHeight="1">
      <c r="A148" s="37"/>
      <c r="B148" s="43"/>
      <c r="C148" s="290" t="s">
        <v>854</v>
      </c>
      <c r="D148" s="37"/>
      <c r="E148" s="37"/>
      <c r="F148" s="37"/>
      <c r="G148" s="37"/>
      <c r="H148" s="43"/>
    </row>
    <row r="149" spans="1:8" s="2" customFormat="1" ht="16.8" customHeight="1">
      <c r="A149" s="37"/>
      <c r="B149" s="43"/>
      <c r="C149" s="288" t="s">
        <v>220</v>
      </c>
      <c r="D149" s="288" t="s">
        <v>221</v>
      </c>
      <c r="E149" s="16" t="s">
        <v>181</v>
      </c>
      <c r="F149" s="289">
        <v>22</v>
      </c>
      <c r="G149" s="37"/>
      <c r="H149" s="43"/>
    </row>
    <row r="150" spans="1:8" s="2" customFormat="1" ht="16.8" customHeight="1">
      <c r="A150" s="37"/>
      <c r="B150" s="43"/>
      <c r="C150" s="288" t="s">
        <v>216</v>
      </c>
      <c r="D150" s="288" t="s">
        <v>217</v>
      </c>
      <c r="E150" s="16" t="s">
        <v>181</v>
      </c>
      <c r="F150" s="289">
        <v>22</v>
      </c>
      <c r="G150" s="37"/>
      <c r="H150" s="43"/>
    </row>
    <row r="151" spans="1:8" s="2" customFormat="1" ht="16.8" customHeight="1">
      <c r="A151" s="37"/>
      <c r="B151" s="43"/>
      <c r="C151" s="288" t="s">
        <v>337</v>
      </c>
      <c r="D151" s="288" t="s">
        <v>338</v>
      </c>
      <c r="E151" s="16" t="s">
        <v>181</v>
      </c>
      <c r="F151" s="289">
        <v>22</v>
      </c>
      <c r="G151" s="37"/>
      <c r="H151" s="43"/>
    </row>
    <row r="152" spans="1:8" s="2" customFormat="1" ht="12">
      <c r="A152" s="37"/>
      <c r="B152" s="43"/>
      <c r="C152" s="288" t="s">
        <v>349</v>
      </c>
      <c r="D152" s="288" t="s">
        <v>350</v>
      </c>
      <c r="E152" s="16" t="s">
        <v>181</v>
      </c>
      <c r="F152" s="289">
        <v>22</v>
      </c>
      <c r="G152" s="37"/>
      <c r="H152" s="43"/>
    </row>
    <row r="153" spans="1:8" s="2" customFormat="1" ht="16.8" customHeight="1">
      <c r="A153" s="37"/>
      <c r="B153" s="43"/>
      <c r="C153" s="284" t="s">
        <v>109</v>
      </c>
      <c r="D153" s="285" t="s">
        <v>1</v>
      </c>
      <c r="E153" s="286" t="s">
        <v>1</v>
      </c>
      <c r="F153" s="287">
        <v>35</v>
      </c>
      <c r="G153" s="37"/>
      <c r="H153" s="43"/>
    </row>
    <row r="154" spans="1:8" s="2" customFormat="1" ht="16.8" customHeight="1">
      <c r="A154" s="37"/>
      <c r="B154" s="43"/>
      <c r="C154" s="288" t="s">
        <v>109</v>
      </c>
      <c r="D154" s="288" t="s">
        <v>228</v>
      </c>
      <c r="E154" s="16" t="s">
        <v>1</v>
      </c>
      <c r="F154" s="289">
        <v>35</v>
      </c>
      <c r="G154" s="37"/>
      <c r="H154" s="43"/>
    </row>
    <row r="155" spans="1:8" s="2" customFormat="1" ht="16.8" customHeight="1">
      <c r="A155" s="37"/>
      <c r="B155" s="43"/>
      <c r="C155" s="290" t="s">
        <v>854</v>
      </c>
      <c r="D155" s="37"/>
      <c r="E155" s="37"/>
      <c r="F155" s="37"/>
      <c r="G155" s="37"/>
      <c r="H155" s="43"/>
    </row>
    <row r="156" spans="1:8" s="2" customFormat="1" ht="16.8" customHeight="1">
      <c r="A156" s="37"/>
      <c r="B156" s="43"/>
      <c r="C156" s="288" t="s">
        <v>225</v>
      </c>
      <c r="D156" s="288" t="s">
        <v>226</v>
      </c>
      <c r="E156" s="16" t="s">
        <v>181</v>
      </c>
      <c r="F156" s="289">
        <v>35</v>
      </c>
      <c r="G156" s="37"/>
      <c r="H156" s="43"/>
    </row>
    <row r="157" spans="1:8" s="2" customFormat="1" ht="12">
      <c r="A157" s="37"/>
      <c r="B157" s="43"/>
      <c r="C157" s="288" t="s">
        <v>345</v>
      </c>
      <c r="D157" s="288" t="s">
        <v>346</v>
      </c>
      <c r="E157" s="16" t="s">
        <v>181</v>
      </c>
      <c r="F157" s="289">
        <v>35</v>
      </c>
      <c r="G157" s="37"/>
      <c r="H157" s="43"/>
    </row>
    <row r="158" spans="1:8" s="2" customFormat="1" ht="12">
      <c r="A158" s="37"/>
      <c r="B158" s="43"/>
      <c r="C158" s="288" t="s">
        <v>353</v>
      </c>
      <c r="D158" s="288" t="s">
        <v>354</v>
      </c>
      <c r="E158" s="16" t="s">
        <v>181</v>
      </c>
      <c r="F158" s="289">
        <v>56</v>
      </c>
      <c r="G158" s="37"/>
      <c r="H158" s="43"/>
    </row>
    <row r="159" spans="1:8" s="2" customFormat="1" ht="12">
      <c r="A159" s="37"/>
      <c r="B159" s="43"/>
      <c r="C159" s="288" t="s">
        <v>357</v>
      </c>
      <c r="D159" s="288" t="s">
        <v>358</v>
      </c>
      <c r="E159" s="16" t="s">
        <v>181</v>
      </c>
      <c r="F159" s="289">
        <v>56</v>
      </c>
      <c r="G159" s="37"/>
      <c r="H159" s="43"/>
    </row>
    <row r="160" spans="1:8" s="2" customFormat="1" ht="16.8" customHeight="1">
      <c r="A160" s="37"/>
      <c r="B160" s="43"/>
      <c r="C160" s="288" t="s">
        <v>361</v>
      </c>
      <c r="D160" s="288" t="s">
        <v>362</v>
      </c>
      <c r="E160" s="16" t="s">
        <v>181</v>
      </c>
      <c r="F160" s="289">
        <v>35</v>
      </c>
      <c r="G160" s="37"/>
      <c r="H160" s="43"/>
    </row>
    <row r="161" spans="1:8" s="2" customFormat="1" ht="16.8" customHeight="1">
      <c r="A161" s="37"/>
      <c r="B161" s="43"/>
      <c r="C161" s="288" t="s">
        <v>365</v>
      </c>
      <c r="D161" s="288" t="s">
        <v>366</v>
      </c>
      <c r="E161" s="16" t="s">
        <v>181</v>
      </c>
      <c r="F161" s="289">
        <v>112</v>
      </c>
      <c r="G161" s="37"/>
      <c r="H161" s="43"/>
    </row>
    <row r="162" spans="1:8" s="2" customFormat="1" ht="16.8" customHeight="1">
      <c r="A162" s="37"/>
      <c r="B162" s="43"/>
      <c r="C162" s="284" t="s">
        <v>134</v>
      </c>
      <c r="D162" s="285" t="s">
        <v>1</v>
      </c>
      <c r="E162" s="286" t="s">
        <v>1</v>
      </c>
      <c r="F162" s="287">
        <v>28.435</v>
      </c>
      <c r="G162" s="37"/>
      <c r="H162" s="43"/>
    </row>
    <row r="163" spans="1:8" s="2" customFormat="1" ht="16.8" customHeight="1">
      <c r="A163" s="37"/>
      <c r="B163" s="43"/>
      <c r="C163" s="288" t="s">
        <v>134</v>
      </c>
      <c r="D163" s="288" t="s">
        <v>580</v>
      </c>
      <c r="E163" s="16" t="s">
        <v>1</v>
      </c>
      <c r="F163" s="289">
        <v>28.435</v>
      </c>
      <c r="G163" s="37"/>
      <c r="H163" s="43"/>
    </row>
    <row r="164" spans="1:8" s="2" customFormat="1" ht="16.8" customHeight="1">
      <c r="A164" s="37"/>
      <c r="B164" s="43"/>
      <c r="C164" s="290" t="s">
        <v>854</v>
      </c>
      <c r="D164" s="37"/>
      <c r="E164" s="37"/>
      <c r="F164" s="37"/>
      <c r="G164" s="37"/>
      <c r="H164" s="43"/>
    </row>
    <row r="165" spans="1:8" s="2" customFormat="1" ht="12">
      <c r="A165" s="37"/>
      <c r="B165" s="43"/>
      <c r="C165" s="288" t="s">
        <v>576</v>
      </c>
      <c r="D165" s="288" t="s">
        <v>577</v>
      </c>
      <c r="E165" s="16" t="s">
        <v>272</v>
      </c>
      <c r="F165" s="289">
        <v>37.265</v>
      </c>
      <c r="G165" s="37"/>
      <c r="H165" s="43"/>
    </row>
    <row r="166" spans="1:8" s="2" customFormat="1" ht="16.8" customHeight="1">
      <c r="A166" s="37"/>
      <c r="B166" s="43"/>
      <c r="C166" s="288" t="s">
        <v>567</v>
      </c>
      <c r="D166" s="288" t="s">
        <v>568</v>
      </c>
      <c r="E166" s="16" t="s">
        <v>272</v>
      </c>
      <c r="F166" s="289">
        <v>28.435</v>
      </c>
      <c r="G166" s="37"/>
      <c r="H166" s="43"/>
    </row>
    <row r="167" spans="1:8" s="2" customFormat="1" ht="16.8" customHeight="1">
      <c r="A167" s="37"/>
      <c r="B167" s="43"/>
      <c r="C167" s="288" t="s">
        <v>571</v>
      </c>
      <c r="D167" s="288" t="s">
        <v>572</v>
      </c>
      <c r="E167" s="16" t="s">
        <v>272</v>
      </c>
      <c r="F167" s="289">
        <v>199.045</v>
      </c>
      <c r="G167" s="37"/>
      <c r="H167" s="43"/>
    </row>
    <row r="168" spans="1:8" s="2" customFormat="1" ht="16.8" customHeight="1">
      <c r="A168" s="37"/>
      <c r="B168" s="43"/>
      <c r="C168" s="284" t="s">
        <v>128</v>
      </c>
      <c r="D168" s="285" t="s">
        <v>1</v>
      </c>
      <c r="E168" s="286" t="s">
        <v>1</v>
      </c>
      <c r="F168" s="287">
        <v>8.83</v>
      </c>
      <c r="G168" s="37"/>
      <c r="H168" s="43"/>
    </row>
    <row r="169" spans="1:8" s="2" customFormat="1" ht="16.8" customHeight="1">
      <c r="A169" s="37"/>
      <c r="B169" s="43"/>
      <c r="C169" s="288" t="s">
        <v>128</v>
      </c>
      <c r="D169" s="288" t="s">
        <v>579</v>
      </c>
      <c r="E169" s="16" t="s">
        <v>1</v>
      </c>
      <c r="F169" s="289">
        <v>8.83</v>
      </c>
      <c r="G169" s="37"/>
      <c r="H169" s="43"/>
    </row>
    <row r="170" spans="1:8" s="2" customFormat="1" ht="16.8" customHeight="1">
      <c r="A170" s="37"/>
      <c r="B170" s="43"/>
      <c r="C170" s="290" t="s">
        <v>854</v>
      </c>
      <c r="D170" s="37"/>
      <c r="E170" s="37"/>
      <c r="F170" s="37"/>
      <c r="G170" s="37"/>
      <c r="H170" s="43"/>
    </row>
    <row r="171" spans="1:8" s="2" customFormat="1" ht="12">
      <c r="A171" s="37"/>
      <c r="B171" s="43"/>
      <c r="C171" s="288" t="s">
        <v>576</v>
      </c>
      <c r="D171" s="288" t="s">
        <v>577</v>
      </c>
      <c r="E171" s="16" t="s">
        <v>272</v>
      </c>
      <c r="F171" s="289">
        <v>37.265</v>
      </c>
      <c r="G171" s="37"/>
      <c r="H171" s="43"/>
    </row>
    <row r="172" spans="1:8" s="2" customFormat="1" ht="16.8" customHeight="1">
      <c r="A172" s="37"/>
      <c r="B172" s="43"/>
      <c r="C172" s="288" t="s">
        <v>557</v>
      </c>
      <c r="D172" s="288" t="s">
        <v>558</v>
      </c>
      <c r="E172" s="16" t="s">
        <v>272</v>
      </c>
      <c r="F172" s="289">
        <v>131.846</v>
      </c>
      <c r="G172" s="37"/>
      <c r="H172" s="43"/>
    </row>
    <row r="173" spans="1:8" s="2" customFormat="1" ht="16.8" customHeight="1">
      <c r="A173" s="37"/>
      <c r="B173" s="43"/>
      <c r="C173" s="288" t="s">
        <v>562</v>
      </c>
      <c r="D173" s="288" t="s">
        <v>563</v>
      </c>
      <c r="E173" s="16" t="s">
        <v>272</v>
      </c>
      <c r="F173" s="289">
        <v>922.922</v>
      </c>
      <c r="G173" s="37"/>
      <c r="H173" s="43"/>
    </row>
    <row r="174" spans="1:8" s="2" customFormat="1" ht="16.8" customHeight="1">
      <c r="A174" s="37"/>
      <c r="B174" s="43"/>
      <c r="C174" s="284" t="s">
        <v>130</v>
      </c>
      <c r="D174" s="285" t="s">
        <v>1</v>
      </c>
      <c r="E174" s="286" t="s">
        <v>1</v>
      </c>
      <c r="F174" s="287">
        <v>81.94</v>
      </c>
      <c r="G174" s="37"/>
      <c r="H174" s="43"/>
    </row>
    <row r="175" spans="1:8" s="2" customFormat="1" ht="16.8" customHeight="1">
      <c r="A175" s="37"/>
      <c r="B175" s="43"/>
      <c r="C175" s="288" t="s">
        <v>130</v>
      </c>
      <c r="D175" s="288" t="s">
        <v>589</v>
      </c>
      <c r="E175" s="16" t="s">
        <v>1</v>
      </c>
      <c r="F175" s="289">
        <v>81.94</v>
      </c>
      <c r="G175" s="37"/>
      <c r="H175" s="43"/>
    </row>
    <row r="176" spans="1:8" s="2" customFormat="1" ht="16.8" customHeight="1">
      <c r="A176" s="37"/>
      <c r="B176" s="43"/>
      <c r="C176" s="290" t="s">
        <v>854</v>
      </c>
      <c r="D176" s="37"/>
      <c r="E176" s="37"/>
      <c r="F176" s="37"/>
      <c r="G176" s="37"/>
      <c r="H176" s="43"/>
    </row>
    <row r="177" spans="1:8" s="2" customFormat="1" ht="16.8" customHeight="1">
      <c r="A177" s="37"/>
      <c r="B177" s="43"/>
      <c r="C177" s="288" t="s">
        <v>587</v>
      </c>
      <c r="D177" s="288" t="s">
        <v>271</v>
      </c>
      <c r="E177" s="16" t="s">
        <v>272</v>
      </c>
      <c r="F177" s="289">
        <v>81.94</v>
      </c>
      <c r="G177" s="37"/>
      <c r="H177" s="43"/>
    </row>
    <row r="178" spans="1:8" s="2" customFormat="1" ht="16.8" customHeight="1">
      <c r="A178" s="37"/>
      <c r="B178" s="43"/>
      <c r="C178" s="288" t="s">
        <v>557</v>
      </c>
      <c r="D178" s="288" t="s">
        <v>558</v>
      </c>
      <c r="E178" s="16" t="s">
        <v>272</v>
      </c>
      <c r="F178" s="289">
        <v>131.846</v>
      </c>
      <c r="G178" s="37"/>
      <c r="H178" s="43"/>
    </row>
    <row r="179" spans="1:8" s="2" customFormat="1" ht="16.8" customHeight="1">
      <c r="A179" s="37"/>
      <c r="B179" s="43"/>
      <c r="C179" s="288" t="s">
        <v>562</v>
      </c>
      <c r="D179" s="288" t="s">
        <v>563</v>
      </c>
      <c r="E179" s="16" t="s">
        <v>272</v>
      </c>
      <c r="F179" s="289">
        <v>922.922</v>
      </c>
      <c r="G179" s="37"/>
      <c r="H179" s="43"/>
    </row>
    <row r="180" spans="1:8" s="2" customFormat="1" ht="16.8" customHeight="1">
      <c r="A180" s="37"/>
      <c r="B180" s="43"/>
      <c r="C180" s="284" t="s">
        <v>132</v>
      </c>
      <c r="D180" s="285" t="s">
        <v>1</v>
      </c>
      <c r="E180" s="286" t="s">
        <v>1</v>
      </c>
      <c r="F180" s="287">
        <v>41.076</v>
      </c>
      <c r="G180" s="37"/>
      <c r="H180" s="43"/>
    </row>
    <row r="181" spans="1:8" s="2" customFormat="1" ht="16.8" customHeight="1">
      <c r="A181" s="37"/>
      <c r="B181" s="43"/>
      <c r="C181" s="288" t="s">
        <v>132</v>
      </c>
      <c r="D181" s="288" t="s">
        <v>585</v>
      </c>
      <c r="E181" s="16" t="s">
        <v>1</v>
      </c>
      <c r="F181" s="289">
        <v>41.076</v>
      </c>
      <c r="G181" s="37"/>
      <c r="H181" s="43"/>
    </row>
    <row r="182" spans="1:8" s="2" customFormat="1" ht="16.8" customHeight="1">
      <c r="A182" s="37"/>
      <c r="B182" s="43"/>
      <c r="C182" s="290" t="s">
        <v>854</v>
      </c>
      <c r="D182" s="37"/>
      <c r="E182" s="37"/>
      <c r="F182" s="37"/>
      <c r="G182" s="37"/>
      <c r="H182" s="43"/>
    </row>
    <row r="183" spans="1:8" s="2" customFormat="1" ht="12">
      <c r="A183" s="37"/>
      <c r="B183" s="43"/>
      <c r="C183" s="288" t="s">
        <v>582</v>
      </c>
      <c r="D183" s="288" t="s">
        <v>583</v>
      </c>
      <c r="E183" s="16" t="s">
        <v>272</v>
      </c>
      <c r="F183" s="289">
        <v>41.076</v>
      </c>
      <c r="G183" s="37"/>
      <c r="H183" s="43"/>
    </row>
    <row r="184" spans="1:8" s="2" customFormat="1" ht="16.8" customHeight="1">
      <c r="A184" s="37"/>
      <c r="B184" s="43"/>
      <c r="C184" s="288" t="s">
        <v>557</v>
      </c>
      <c r="D184" s="288" t="s">
        <v>558</v>
      </c>
      <c r="E184" s="16" t="s">
        <v>272</v>
      </c>
      <c r="F184" s="289">
        <v>131.846</v>
      </c>
      <c r="G184" s="37"/>
      <c r="H184" s="43"/>
    </row>
    <row r="185" spans="1:8" s="2" customFormat="1" ht="16.8" customHeight="1">
      <c r="A185" s="37"/>
      <c r="B185" s="43"/>
      <c r="C185" s="288" t="s">
        <v>562</v>
      </c>
      <c r="D185" s="288" t="s">
        <v>563</v>
      </c>
      <c r="E185" s="16" t="s">
        <v>272</v>
      </c>
      <c r="F185" s="289">
        <v>922.922</v>
      </c>
      <c r="G185" s="37"/>
      <c r="H185" s="43"/>
    </row>
    <row r="186" spans="1:8" s="2" customFormat="1" ht="16.8" customHeight="1">
      <c r="A186" s="37"/>
      <c r="B186" s="43"/>
      <c r="C186" s="284" t="s">
        <v>116</v>
      </c>
      <c r="D186" s="285" t="s">
        <v>1</v>
      </c>
      <c r="E186" s="286" t="s">
        <v>1</v>
      </c>
      <c r="F186" s="287">
        <v>1.752</v>
      </c>
      <c r="G186" s="37"/>
      <c r="H186" s="43"/>
    </row>
    <row r="187" spans="1:8" s="2" customFormat="1" ht="16.8" customHeight="1">
      <c r="A187" s="37"/>
      <c r="B187" s="43"/>
      <c r="C187" s="288" t="s">
        <v>116</v>
      </c>
      <c r="D187" s="288" t="s">
        <v>282</v>
      </c>
      <c r="E187" s="16" t="s">
        <v>1</v>
      </c>
      <c r="F187" s="289">
        <v>1.752</v>
      </c>
      <c r="G187" s="37"/>
      <c r="H187" s="43"/>
    </row>
    <row r="188" spans="1:8" s="2" customFormat="1" ht="16.8" customHeight="1">
      <c r="A188" s="37"/>
      <c r="B188" s="43"/>
      <c r="C188" s="290" t="s">
        <v>854</v>
      </c>
      <c r="D188" s="37"/>
      <c r="E188" s="37"/>
      <c r="F188" s="37"/>
      <c r="G188" s="37"/>
      <c r="H188" s="43"/>
    </row>
    <row r="189" spans="1:8" s="2" customFormat="1" ht="16.8" customHeight="1">
      <c r="A189" s="37"/>
      <c r="B189" s="43"/>
      <c r="C189" s="288" t="s">
        <v>279</v>
      </c>
      <c r="D189" s="288" t="s">
        <v>280</v>
      </c>
      <c r="E189" s="16" t="s">
        <v>242</v>
      </c>
      <c r="F189" s="289">
        <v>1.752</v>
      </c>
      <c r="G189" s="37"/>
      <c r="H189" s="43"/>
    </row>
    <row r="190" spans="1:8" s="2" customFormat="1" ht="12">
      <c r="A190" s="37"/>
      <c r="B190" s="43"/>
      <c r="C190" s="288" t="s">
        <v>266</v>
      </c>
      <c r="D190" s="288" t="s">
        <v>267</v>
      </c>
      <c r="E190" s="16" t="s">
        <v>242</v>
      </c>
      <c r="F190" s="289">
        <v>38.333</v>
      </c>
      <c r="G190" s="37"/>
      <c r="H190" s="43"/>
    </row>
    <row r="191" spans="1:8" s="2" customFormat="1" ht="7.4" customHeight="1">
      <c r="A191" s="37"/>
      <c r="B191" s="170"/>
      <c r="C191" s="171"/>
      <c r="D191" s="171"/>
      <c r="E191" s="171"/>
      <c r="F191" s="171"/>
      <c r="G191" s="171"/>
      <c r="H191" s="43"/>
    </row>
    <row r="192" spans="1:8" s="2" customFormat="1" ht="12">
      <c r="A192" s="37"/>
      <c r="B192" s="37"/>
      <c r="C192" s="37"/>
      <c r="D192" s="37"/>
      <c r="E192" s="37"/>
      <c r="F192" s="37"/>
      <c r="G192" s="37"/>
      <c r="H192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Jan Duben</cp:lastModifiedBy>
  <dcterms:created xsi:type="dcterms:W3CDTF">2021-03-10T05:46:47Z</dcterms:created>
  <dcterms:modified xsi:type="dcterms:W3CDTF">2021-03-10T05:46:56Z</dcterms:modified>
  <cp:category/>
  <cp:version/>
  <cp:contentType/>
  <cp:contentStatus/>
</cp:coreProperties>
</file>