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Zateplení a oprav..." sheetId="2" r:id="rId2"/>
    <sheet name="SO 02 - Oprava fasády obj...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01 - Zateplení a oprav...'!$C$96:$K$248</definedName>
    <definedName name="_xlnm.Print_Area" localSheetId="1">'SO 01 - Zateplení a oprav...'!$C$4:$J$39,'SO 01 - Zateplení a oprav...'!$C$45:$J$78,'SO 01 - Zateplení a oprav...'!$C$84:$K$248</definedName>
    <definedName name="_xlnm.Print_Titles" localSheetId="1">'SO 01 - Zateplení a oprav...'!$96:$96</definedName>
    <definedName name="_xlnm._FilterDatabase" localSheetId="2" hidden="1">'SO 02 - Oprava fasády obj...'!$C$84:$K$264</definedName>
    <definedName name="_xlnm.Print_Area" localSheetId="2">'SO 02 - Oprava fasády obj...'!$C$4:$J$39,'SO 02 - Oprava fasády obj...'!$C$45:$J$66,'SO 02 - Oprava fasády obj...'!$C$72:$K$264</definedName>
    <definedName name="_xlnm.Print_Titles" localSheetId="2">'SO 02 - Oprava fasády obj...'!$84:$84</definedName>
    <definedName name="_xlnm.Print_Area" localSheetId="3">'Seznam figur'!$C$4:$G$16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56"/>
  <c i="3" r="J35"/>
  <c i="1" r="AX56"/>
  <c i="3"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T201"/>
  <c r="R202"/>
  <c r="R201"/>
  <c r="P202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78"/>
  <c r="BH178"/>
  <c r="BG178"/>
  <c r="BF178"/>
  <c r="T178"/>
  <c r="R178"/>
  <c r="P178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08"/>
  <c r="BH108"/>
  <c r="BG108"/>
  <c r="BF108"/>
  <c r="T108"/>
  <c r="R108"/>
  <c r="P108"/>
  <c r="BI101"/>
  <c r="BH101"/>
  <c r="BG101"/>
  <c r="BF101"/>
  <c r="T101"/>
  <c r="R101"/>
  <c r="P101"/>
  <c r="BI94"/>
  <c r="BH94"/>
  <c r="BG94"/>
  <c r="BF94"/>
  <c r="T94"/>
  <c r="R94"/>
  <c r="P94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82"/>
  <c r="J17"/>
  <c r="J12"/>
  <c r="J79"/>
  <c r="E7"/>
  <c r="E48"/>
  <c i="2" r="J37"/>
  <c r="J36"/>
  <c i="1" r="AY55"/>
  <c i="2" r="J35"/>
  <c i="1" r="AX55"/>
  <c i="2" r="BI248"/>
  <c r="BH248"/>
  <c r="BG248"/>
  <c r="BF248"/>
  <c r="T248"/>
  <c r="T247"/>
  <c r="T246"/>
  <c r="R248"/>
  <c r="R247"/>
  <c r="R246"/>
  <c r="P248"/>
  <c r="P247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T192"/>
  <c r="R193"/>
  <c r="R192"/>
  <c r="P193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5"/>
  <c r="BH135"/>
  <c r="BG135"/>
  <c r="BF135"/>
  <c r="T135"/>
  <c r="R135"/>
  <c r="P135"/>
  <c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J93"/>
  <c r="F93"/>
  <c r="F91"/>
  <c r="E89"/>
  <c r="J54"/>
  <c r="F54"/>
  <c r="F52"/>
  <c r="E50"/>
  <c r="J24"/>
  <c r="E24"/>
  <c r="J55"/>
  <c r="J23"/>
  <c r="J18"/>
  <c r="E18"/>
  <c r="F55"/>
  <c r="J17"/>
  <c r="J12"/>
  <c r="J52"/>
  <c r="E7"/>
  <c r="E87"/>
  <c i="1" r="L50"/>
  <c r="AM50"/>
  <c r="AM49"/>
  <c r="L49"/>
  <c r="AM47"/>
  <c r="L47"/>
  <c r="L45"/>
  <c r="L44"/>
  <c i="3" r="J264"/>
  <c r="BK256"/>
  <c r="J254"/>
  <c r="BK213"/>
  <c r="J211"/>
  <c r="BK205"/>
  <c r="BK200"/>
  <c r="BK197"/>
  <c r="BK187"/>
  <c r="BK184"/>
  <c r="BK126"/>
  <c r="J123"/>
  <c r="J113"/>
  <c r="J101"/>
  <c r="J88"/>
  <c i="2" r="J248"/>
  <c r="BK245"/>
  <c r="J244"/>
  <c r="J243"/>
  <c r="J241"/>
  <c r="J239"/>
  <c r="J237"/>
  <c r="BK236"/>
  <c r="J234"/>
  <c r="J228"/>
  <c r="J226"/>
  <c r="J224"/>
  <c r="BK218"/>
  <c r="BK216"/>
  <c r="BK214"/>
  <c r="BK211"/>
  <c r="BK209"/>
  <c r="BK207"/>
  <c r="BK206"/>
  <c r="BK204"/>
  <c r="BK203"/>
  <c r="BK202"/>
  <c r="BK201"/>
  <c r="BK200"/>
  <c r="BK199"/>
  <c r="J199"/>
  <c r="BK196"/>
  <c r="BK193"/>
  <c r="BK191"/>
  <c r="BK190"/>
  <c r="BK188"/>
  <c r="J185"/>
  <c r="BK175"/>
  <c r="J171"/>
  <c r="BK167"/>
  <c r="BK160"/>
  <c r="BK150"/>
  <c r="J142"/>
  <c r="BK135"/>
  <c r="BK128"/>
  <c r="BK126"/>
  <c r="J122"/>
  <c r="J116"/>
  <c r="J113"/>
  <c r="J109"/>
  <c r="J107"/>
  <c r="BK103"/>
  <c r="BK100"/>
  <c i="3" r="BK264"/>
  <c r="BK260"/>
  <c r="J256"/>
  <c r="BK254"/>
  <c r="J213"/>
  <c r="BK211"/>
  <c r="J205"/>
  <c r="J200"/>
  <c r="BK199"/>
  <c r="J189"/>
  <c r="BK185"/>
  <c r="BK178"/>
  <c r="J124"/>
  <c r="BK116"/>
  <c r="J115"/>
  <c r="BK108"/>
  <c r="J94"/>
  <c i="2" r="J190"/>
  <c r="J188"/>
  <c r="BK185"/>
  <c r="J175"/>
  <c r="BK171"/>
  <c r="J167"/>
  <c r="J160"/>
  <c r="J150"/>
  <c r="BK142"/>
  <c r="J132"/>
  <c r="J128"/>
  <c r="J126"/>
  <c r="BK122"/>
  <c r="BK116"/>
  <c r="BK113"/>
  <c r="J112"/>
  <c r="BK107"/>
  <c r="J103"/>
  <c r="J100"/>
  <c i="3" r="J260"/>
  <c r="J257"/>
  <c r="BK255"/>
  <c r="BK253"/>
  <c r="BK212"/>
  <c r="J210"/>
  <c r="J202"/>
  <c r="J199"/>
  <c r="BK189"/>
  <c r="J185"/>
  <c r="J178"/>
  <c r="BK124"/>
  <c r="BK115"/>
  <c r="J108"/>
  <c r="BK94"/>
  <c i="2" r="BK248"/>
  <c r="J245"/>
  <c r="BK244"/>
  <c r="BK243"/>
  <c r="BK241"/>
  <c r="BK239"/>
  <c r="BK237"/>
  <c r="J236"/>
  <c r="BK234"/>
  <c r="BK228"/>
  <c r="BK226"/>
  <c r="BK224"/>
  <c r="BK222"/>
  <c r="J222"/>
  <c r="J218"/>
  <c r="J216"/>
  <c r="J214"/>
  <c r="J211"/>
  <c r="J209"/>
  <c r="J207"/>
  <c r="J206"/>
  <c r="J204"/>
  <c r="J203"/>
  <c r="J202"/>
  <c r="J201"/>
  <c r="J200"/>
  <c r="BK197"/>
  <c r="J197"/>
  <c r="J196"/>
  <c r="J193"/>
  <c r="J191"/>
  <c r="J189"/>
  <c r="J187"/>
  <c r="J179"/>
  <c r="BK173"/>
  <c r="J169"/>
  <c r="J162"/>
  <c r="BK156"/>
  <c r="BK145"/>
  <c r="BK132"/>
  <c r="J130"/>
  <c r="J127"/>
  <c r="J124"/>
  <c r="J121"/>
  <c r="J114"/>
  <c r="BK112"/>
  <c r="BK106"/>
  <c r="J104"/>
  <c r="BK102"/>
  <c i="1" r="AS54"/>
  <c i="3" r="BK257"/>
  <c r="J255"/>
  <c r="J253"/>
  <c r="J212"/>
  <c r="BK210"/>
  <c r="BK202"/>
  <c r="J197"/>
  <c r="J187"/>
  <c r="J184"/>
  <c r="J126"/>
  <c r="BK123"/>
  <c r="J116"/>
  <c r="BK113"/>
  <c r="BK101"/>
  <c r="BK88"/>
  <c i="2" r="BK189"/>
  <c r="BK187"/>
  <c r="BK179"/>
  <c r="J173"/>
  <c r="BK169"/>
  <c r="BK162"/>
  <c r="J156"/>
  <c r="J145"/>
  <c r="J135"/>
  <c r="BK130"/>
  <c r="BK127"/>
  <c r="BK124"/>
  <c r="BK121"/>
  <c r="BK114"/>
  <c r="BK109"/>
  <c r="J106"/>
  <c r="BK104"/>
  <c r="J102"/>
  <c l="1" r="BK99"/>
  <c r="J99"/>
  <c r="J61"/>
  <c r="P99"/>
  <c r="T99"/>
  <c r="BK111"/>
  <c r="J111"/>
  <c r="J63"/>
  <c r="R111"/>
  <c r="BK125"/>
  <c r="J125"/>
  <c r="J64"/>
  <c r="R125"/>
  <c r="BK134"/>
  <c r="J134"/>
  <c r="J67"/>
  <c r="T134"/>
  <c r="P170"/>
  <c r="T170"/>
  <c r="P186"/>
  <c r="R186"/>
  <c r="P195"/>
  <c r="T195"/>
  <c r="P205"/>
  <c r="BK208"/>
  <c r="J208"/>
  <c r="J73"/>
  <c r="R208"/>
  <c r="BK223"/>
  <c r="J223"/>
  <c r="J74"/>
  <c r="R223"/>
  <c r="BK240"/>
  <c r="J240"/>
  <c r="J75"/>
  <c r="R240"/>
  <c i="3" r="P188"/>
  <c i="2" r="R99"/>
  <c r="R98"/>
  <c r="P111"/>
  <c r="T111"/>
  <c r="P125"/>
  <c r="T125"/>
  <c r="P134"/>
  <c r="R134"/>
  <c r="BK170"/>
  <c r="J170"/>
  <c r="J68"/>
  <c r="R170"/>
  <c r="BK186"/>
  <c r="J186"/>
  <c r="J69"/>
  <c r="T186"/>
  <c r="BK195"/>
  <c r="J195"/>
  <c r="J71"/>
  <c r="R195"/>
  <c r="BK205"/>
  <c r="J205"/>
  <c r="J72"/>
  <c r="R205"/>
  <c r="T205"/>
  <c r="P208"/>
  <c r="T208"/>
  <c r="P223"/>
  <c r="T223"/>
  <c r="P240"/>
  <c r="T240"/>
  <c i="3" r="BK87"/>
  <c r="J87"/>
  <c r="J61"/>
  <c r="P87"/>
  <c r="P86"/>
  <c r="R87"/>
  <c r="T87"/>
  <c r="BK188"/>
  <c r="J188"/>
  <c r="J62"/>
  <c r="R188"/>
  <c r="T188"/>
  <c r="BK204"/>
  <c r="J204"/>
  <c r="J65"/>
  <c r="P204"/>
  <c r="P203"/>
  <c r="R204"/>
  <c r="R203"/>
  <c r="T204"/>
  <c r="T203"/>
  <c i="2" r="J91"/>
  <c r="F94"/>
  <c r="J94"/>
  <c r="BE100"/>
  <c r="BE103"/>
  <c r="BE106"/>
  <c r="BE113"/>
  <c r="BE116"/>
  <c r="BE122"/>
  <c r="BE124"/>
  <c r="BE126"/>
  <c r="BE128"/>
  <c r="BE130"/>
  <c r="BE132"/>
  <c r="BE135"/>
  <c r="BE145"/>
  <c r="BE160"/>
  <c r="BE169"/>
  <c r="BE171"/>
  <c r="BE179"/>
  <c r="BE188"/>
  <c r="BE190"/>
  <c r="BK131"/>
  <c r="J131"/>
  <c r="J65"/>
  <c r="BK192"/>
  <c r="J192"/>
  <c r="J70"/>
  <c i="3" r="J52"/>
  <c r="F55"/>
  <c r="E75"/>
  <c r="BE88"/>
  <c r="BE94"/>
  <c r="BE108"/>
  <c r="BE116"/>
  <c r="BE126"/>
  <c r="BE184"/>
  <c r="BE187"/>
  <c r="BE199"/>
  <c r="BE200"/>
  <c r="BE205"/>
  <c r="BE211"/>
  <c r="BE253"/>
  <c r="BE256"/>
  <c r="BE257"/>
  <c r="BE264"/>
  <c i="2" r="E48"/>
  <c r="BE102"/>
  <c r="BE104"/>
  <c r="BE107"/>
  <c r="BE109"/>
  <c r="BE112"/>
  <c r="BE114"/>
  <c r="BE121"/>
  <c r="BE127"/>
  <c r="BE142"/>
  <c r="BE150"/>
  <c r="BE156"/>
  <c r="BE162"/>
  <c r="BE167"/>
  <c r="BE173"/>
  <c r="BE175"/>
  <c r="BE185"/>
  <c r="BE187"/>
  <c r="BE189"/>
  <c r="BE191"/>
  <c r="BE193"/>
  <c r="BE196"/>
  <c r="BE197"/>
  <c r="BE199"/>
  <c r="BE200"/>
  <c r="BE201"/>
  <c r="BE202"/>
  <c r="BE203"/>
  <c r="BE204"/>
  <c r="BE206"/>
  <c r="BE207"/>
  <c r="BE209"/>
  <c r="BE211"/>
  <c r="BE214"/>
  <c r="BE216"/>
  <c r="BE218"/>
  <c r="BE222"/>
  <c r="BE224"/>
  <c r="BE226"/>
  <c r="BE228"/>
  <c r="BE234"/>
  <c r="BE236"/>
  <c r="BE237"/>
  <c r="BE239"/>
  <c r="BE241"/>
  <c r="BE243"/>
  <c r="BE244"/>
  <c r="BE245"/>
  <c r="BE248"/>
  <c r="BK108"/>
  <c r="J108"/>
  <c r="J62"/>
  <c r="BK247"/>
  <c r="J247"/>
  <c r="J77"/>
  <c i="3" r="J55"/>
  <c r="BE101"/>
  <c r="BE113"/>
  <c r="BE115"/>
  <c r="BE123"/>
  <c r="BE124"/>
  <c r="BE178"/>
  <c r="BE185"/>
  <c r="BE189"/>
  <c r="BE197"/>
  <c r="BE202"/>
  <c r="BE210"/>
  <c r="BE212"/>
  <c r="BE213"/>
  <c r="BE254"/>
  <c r="BE255"/>
  <c r="BE260"/>
  <c r="BK201"/>
  <c r="J201"/>
  <c r="J63"/>
  <c r="F36"/>
  <c i="1" r="BC56"/>
  <c i="2" r="J34"/>
  <c i="1" r="AW55"/>
  <c i="3" r="F34"/>
  <c i="1" r="BA56"/>
  <c i="3" r="F37"/>
  <c i="1" r="BD56"/>
  <c i="2" r="F37"/>
  <c i="1" r="BD55"/>
  <c i="2" r="F34"/>
  <c i="1" r="BA55"/>
  <c i="2" r="F36"/>
  <c i="1" r="BC55"/>
  <c i="2" r="F35"/>
  <c i="1" r="BB55"/>
  <c i="3" r="J34"/>
  <c i="1" r="AW56"/>
  <c i="3" r="F35"/>
  <c i="1" r="BB56"/>
  <c i="3" l="1" r="T86"/>
  <c r="T85"/>
  <c r="R86"/>
  <c r="R85"/>
  <c i="2" r="P133"/>
  <c i="3" r="P85"/>
  <c i="1" r="AU56"/>
  <c i="2" r="R133"/>
  <c r="R97"/>
  <c r="T133"/>
  <c r="T98"/>
  <c r="T97"/>
  <c r="P98"/>
  <c r="P97"/>
  <c i="1" r="AU55"/>
  <c i="2" r="BK133"/>
  <c r="J133"/>
  <c r="J66"/>
  <c r="BK246"/>
  <c r="J246"/>
  <c r="J76"/>
  <c r="BK98"/>
  <c r="J98"/>
  <c r="J60"/>
  <c i="3" r="BK86"/>
  <c r="J86"/>
  <c r="J60"/>
  <c r="BK203"/>
  <c r="J203"/>
  <c r="J64"/>
  <c i="1" r="BD54"/>
  <c r="W33"/>
  <c r="BB54"/>
  <c r="W31"/>
  <c i="2" r="J33"/>
  <c i="1" r="AV55"/>
  <c r="AT55"/>
  <c r="BC54"/>
  <c r="W32"/>
  <c i="3" r="J33"/>
  <c i="1" r="AV56"/>
  <c r="AT56"/>
  <c r="BA54"/>
  <c r="W30"/>
  <c i="2" r="F33"/>
  <c i="1" r="AZ55"/>
  <c i="3" r="F33"/>
  <c i="1" r="AZ56"/>
  <c i="2" l="1" r="BK97"/>
  <c r="J97"/>
  <c r="J59"/>
  <c i="3" r="BK85"/>
  <c r="J85"/>
  <c r="J59"/>
  <c i="1" r="AU54"/>
  <c r="AW54"/>
  <c r="AK30"/>
  <c r="AY54"/>
  <c r="AZ54"/>
  <c r="W29"/>
  <c r="AX54"/>
  <c l="1" r="AV54"/>
  <c r="AK29"/>
  <c i="2" r="J30"/>
  <c i="1" r="AG55"/>
  <c r="AN55"/>
  <c i="3" r="J30"/>
  <c i="1" r="AG56"/>
  <c r="AN56"/>
  <c i="3" l="1" r="J39"/>
  <c i="2" r="J39"/>
  <c i="1"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<sst xmlns="http://schemas.openxmlformats.org/spreadsheetml/2006/main">
  <si>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</si>
  <si>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</si>
  <si>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</si>
  <si>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</si>
  <si>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</si>
  <si>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{a1c50489-d8ca-48f3-8036-fdb19ebd0e88}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</si>
  <si>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</si>
  <si>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</si>
  <si>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</si>
  <si>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</si>
  <si>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</si>
  <si>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</si>
  <si>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</si>
  <si>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</si>
  <si>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</si>
  <si>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</si>
  <si>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</si>
  <si>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Zateplení a oprava střešního pláště, oprava fasády – MŠ Děčín VI, Klostermannova 1474/11</t>
  </si>
  <si>
    <t>KSO:</t>
  </si>
  <si>
    <t/>
  </si>
  <si>
    <t>CC-CZ:</t>
  </si>
  <si>
    <t>Místo:</t>
  </si>
  <si>
    <t>Děčín VI, Klostermannova 1474/11</t>
  </si>
  <si>
    <t>Datum:</t>
  </si>
  <si>
    <t>31. 3. 2021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</si>
  <si>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</si>
  <si>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</si>
  <si>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</si>
  <si>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</si>
  <si>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</si>
  <si>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</si>
  <si>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</si>
  <si>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</si>
  <si>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</si>
  <si>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</si>
  <si>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</si>
  <si>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</si>
  <si>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</si>
  <si>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</si>
  <si>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</si>
  <si>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</si>
  <si>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</si>
  <si>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</si>
  <si>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</si>
  <si>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</si>
  <si>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</si>
  <si>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</si>
  <si>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</si>
  <si>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</si>
  <si>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</si>
  <si>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</si>
  <si>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</si>
  <si>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</si>
  <si>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</si>
  <si>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</si>
  <si>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</si>
  <si>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</si>
  <si>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</si>
  <si>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</si>
  <si>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</si>
  <si>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</si>
  <si>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</si>
  <si>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</si>
  <si>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</si>
  <si>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</si>
  <si>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</si>
  <si>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</si>
  <si>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</si>
  <si>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</si>
  <si>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</si>
  <si>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</si>
  <si>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</si>
  <si>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</si>
  <si>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</si>
  <si>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</si>
  <si>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</si>
  <si>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</si>
  <si>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</si>
  <si>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</si>
  <si>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</si>
  <si>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</si>
  <si>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Zateplení a oprava střešního pláště</t>
  </si>
  <si>
    <t>STA</t>
  </si>
  <si>
    <t>1</t>
  </si>
  <si>
    <t>{f04598ce-4ae6-4e5c-957d-3dfc6c1a8103}</t>
  </si>
  <si>
    <t>2</t>
  </si>
  <si>
    <t>SO 02</t>
  </si>
  <si>
    <t>Oprava fasády objektu</t>
  </si>
  <si>
    <t>{e01a434a-f6e2-475b-b60d-ad4161472cf3}</t>
  </si>
  <si>
    <t>KRYCÍ LIST SOUPISU PRACÍ</t>
  </si>
  <si>
    <t>Objekt:</t>
  </si>
  <si>
    <t>SO 01 - Zateplení a oprava střešního pláště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</si>
  <si>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</si>
  <si>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</si>
  <si>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</si>
  <si>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</si>
  <si>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</si>
  <si>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62 - Úprava povrchů vnějších</t>
  </si>
  <si>
    <t xml:space="preserve">    94 - Lešení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</si>
  <si>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</si>
  <si>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</si>
  <si>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</si>
  <si>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</si>
  <si>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</si>
  <si>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</si>
  <si>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</si>
  <si>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</si>
  <si>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742 - Elektroinstalace - slaboproud</t>
  </si>
  <si>
    <t xml:space="preserve">    751 - Klimatizace</t>
  </si>
  <si>
    <t xml:space="preserve">    762 - Konstrukce tesařské</t>
  </si>
  <si>
    <t xml:space="preserve">    764 - Konstrukce klempířské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</si>
  <si>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</si>
  <si>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</si>
  <si>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</si>
  <si>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</si>
  <si>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</si>
  <si>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</si>
  <si>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</si>
  <si>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</si>
  <si>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</si>
  <si>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</si>
  <si>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</si>
  <si>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</si>
  <si>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</si>
  <si>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</si>
  <si>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</si>
  <si>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</si>
  <si>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</si>
  <si>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</si>
  <si>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</si>
  <si>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62</t>
  </si>
  <si>
    <t>Úprava povrchů vnějších</t>
  </si>
  <si>
    <t>K</t>
  </si>
  <si>
    <t>622131121</t>
  </si>
  <si>
    <t>Podkladní a spojovací vrstva vnějších omítaných ploch penetrace nanášená ručně stěn</t>
  </si>
  <si>
    <t>m2</t>
  </si>
  <si>
    <t>CS ÚRS 2021 01</t>
  </si>
  <si>
    <t>4</t>
  </si>
  <si>
    <t>1305081151</t>
  </si>
  <si>
    <t>VV</t>
  </si>
  <si>
    <t>"strojovna VZT"(2,20+2,50)*2*2,50</t>
  </si>
  <si>
    <t>622142001</t>
  </si>
  <si>
    <t>Potažení vnějších ploch pletivem v ploše nebo pruzích, na plném podkladu sklovláknitým vtlačením do tmelu stěn</t>
  </si>
  <si>
    <t>-937015617</t>
  </si>
  <si>
    <t>3</t>
  </si>
  <si>
    <t>622252002</t>
  </si>
  <si>
    <t>Montáž profilů kontaktního zateplení ostatních stěnových, dilatačních apod. lepených do tmelu</t>
  </si>
  <si>
    <t>m</t>
  </si>
  <si>
    <t>-1702895252</t>
  </si>
  <si>
    <t>M</t>
  </si>
  <si>
    <t>63127416</t>
  </si>
  <si>
    <t>profil rohový PVC 23x23mm s výztužnou tkaninou š 100mm pro ETICS</t>
  </si>
  <si>
    <t>8</t>
  </si>
  <si>
    <t>-1659497883</t>
  </si>
  <si>
    <t>10*1,05 'Přepočtené koeficientem množství</t>
  </si>
  <si>
    <t>5</t>
  </si>
  <si>
    <t>622531011</t>
  </si>
  <si>
    <t>Omítka tenkovrstvá silikonová vnějších ploch probarvená, včetně penetrace podkladu zrnitá, tloušťky 1,5 mm stěn</t>
  </si>
  <si>
    <t>-1161146957</t>
  </si>
  <si>
    <t>6</t>
  </si>
  <si>
    <t>629995101</t>
  </si>
  <si>
    <t>Očištění vnějších ploch tlakovou vodou omytím</t>
  </si>
  <si>
    <t>886288480</t>
  </si>
  <si>
    <t>94</t>
  </si>
  <si>
    <t>Lešení</t>
  </si>
  <si>
    <t>7</t>
  </si>
  <si>
    <t>949101111</t>
  </si>
  <si>
    <t>Lešení pomocné pracovní pro objekty pozemních staveb pro zatížení do 150 kg/m2, o výšce lešeňové podlahy do 1,9 m</t>
  </si>
  <si>
    <t>1842816770</t>
  </si>
  <si>
    <t>"strojovna VZT"(2,20+2,50)*2*1,50</t>
  </si>
  <si>
    <t>96</t>
  </si>
  <si>
    <t>Bourání konstrukcí</t>
  </si>
  <si>
    <t>721210824</t>
  </si>
  <si>
    <t>Demontáž kanalizačního příslušenství střešních vtoků DN 150</t>
  </si>
  <si>
    <t>kus</t>
  </si>
  <si>
    <t>-1095467218</t>
  </si>
  <si>
    <t>9</t>
  </si>
  <si>
    <t>72121082R</t>
  </si>
  <si>
    <t>Demontáž kanalizačního příslušenství ventilačních hlavic</t>
  </si>
  <si>
    <t>R-položka</t>
  </si>
  <si>
    <t>1247336305</t>
  </si>
  <si>
    <t>10</t>
  </si>
  <si>
    <t>764001821</t>
  </si>
  <si>
    <t>Demontáž klempířských konstrukcí krytiny ze svitků nebo tabulí do suti</t>
  </si>
  <si>
    <t>-208374469</t>
  </si>
  <si>
    <t>"strojovna VZT"2,20*2,50</t>
  </si>
  <si>
    <t>11</t>
  </si>
  <si>
    <t>764002801</t>
  </si>
  <si>
    <t>Demontáž klempířských konstrukcí závětrné lišty do suti</t>
  </si>
  <si>
    <t>-900899324</t>
  </si>
  <si>
    <t>(15,60+17,25)*2</t>
  </si>
  <si>
    <t>(11,40+17,25)*2</t>
  </si>
  <si>
    <t>Součet</t>
  </si>
  <si>
    <t>12</t>
  </si>
  <si>
    <t>764002811</t>
  </si>
  <si>
    <t>Demontáž klempířských konstrukcí oplechování ukončení stáv.zateplení</t>
  </si>
  <si>
    <t>-1880522707</t>
  </si>
  <si>
    <t>13</t>
  </si>
  <si>
    <t>764002871</t>
  </si>
  <si>
    <t>Demontáž klempířských konstrukcí lemování zdí do suti</t>
  </si>
  <si>
    <t>-373382693</t>
  </si>
  <si>
    <t>"strojovna VZT"(2,20+2,50)*2</t>
  </si>
  <si>
    <t>14</t>
  </si>
  <si>
    <t>9515268R</t>
  </si>
  <si>
    <t>Demontáž hlavic odvětrání střešního pláště včetně zaslepení otvorů</t>
  </si>
  <si>
    <t>2057700445</t>
  </si>
  <si>
    <t>997</t>
  </si>
  <si>
    <t>Přesun sutě</t>
  </si>
  <si>
    <t>997013212</t>
  </si>
  <si>
    <t>Vnitrostaveništní doprava suti a vybouraných hmot vodorovně do 50 m svisle ručně pro budovy a haly výšky přes 6 do 9 m</t>
  </si>
  <si>
    <t>t</t>
  </si>
  <si>
    <t>1347993324</t>
  </si>
  <si>
    <t>16</t>
  </si>
  <si>
    <t>997013501</t>
  </si>
  <si>
    <t>Odvoz suti a vybouraných hmot na skládku nebo meziskládku se složením, na vzdálenost do 1 km</t>
  </si>
  <si>
    <t>1963353811</t>
  </si>
  <si>
    <t>17</t>
  </si>
  <si>
    <t>997013509</t>
  </si>
  <si>
    <t>Odvoz suti a vybouraných hmot na skládku nebo meziskládku se složením, na vzdálenost Příplatek k ceně za každý další i započatý 1 km přes 1 km</t>
  </si>
  <si>
    <t>1052405543</t>
  </si>
  <si>
    <t>1,246*14 'Přepočtené koeficientem množství</t>
  </si>
  <si>
    <t>18</t>
  </si>
  <si>
    <t>94620250</t>
  </si>
  <si>
    <t>poplatek za uložení směsného stavebního a demoličního odpadu zatříděného kódem 17 09 04</t>
  </si>
  <si>
    <t>-118263460</t>
  </si>
  <si>
    <t>998</t>
  </si>
  <si>
    <t>Přesun hmot</t>
  </si>
  <si>
    <t>19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</si>
  <si>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</si>
  <si>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</si>
  <si>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2078371380</t>
  </si>
  <si>
    <t>PSV</t>
  </si>
  <si>
    <t>Práce a dodávky PSV</t>
  </si>
  <si>
    <t>712</t>
  </si>
  <si>
    <t>Povlakové krytiny</t>
  </si>
  <si>
    <t>20</t>
  </si>
  <si>
    <t>712341559</t>
  </si>
  <si>
    <t>Provedení povlakové krytiny střech plochých do 10° pásy lepením v plné ploše</t>
  </si>
  <si>
    <t>-852774740</t>
  </si>
  <si>
    <t>Vytažení parozábrany</t>
  </si>
  <si>
    <t>(15,60+17,25)*2*0,80</t>
  </si>
  <si>
    <t>(11,40+17,25)*2*0,80</t>
  </si>
  <si>
    <t>"strojovna VZT"(2,20+2,50)*2*0,80</t>
  </si>
  <si>
    <t>1010410012</t>
  </si>
  <si>
    <t>Samolepicí asfaltový pás GLASTEK 30 STICKER PLUS G.B. (role/10 m2)</t>
  </si>
  <si>
    <t>32</t>
  </si>
  <si>
    <t>1640108366</t>
  </si>
  <si>
    <t>P</t>
  </si>
  <si>
    <t>Poznámka k položce:_x000d_
uvedený materiálál je považován jako odkaz na konkrétní výrobek, materiál, technologii či obchodní firmu či název a má se za to, že se jedná o vymezení požadovaných vlastností materiálu</t>
  </si>
  <si>
    <t>158,48*1,1655 'Přepočtené koeficientem množství</t>
  </si>
  <si>
    <t>22</t>
  </si>
  <si>
    <t>712363544</t>
  </si>
  <si>
    <t>Provedení povlakové krytiny střech plochých do 10° s mechanicky kotvenou izolací včetně položení fólie a horkovzdušného svaření tl. tepelné izolace přes 200 do 240 mm budovy výšky do 18 m, kotvené do betonu vnitřní pole</t>
  </si>
  <si>
    <t>1857042049</t>
  </si>
  <si>
    <t>"celkově"261,30+262,70+196,21</t>
  </si>
  <si>
    <t>"krajní pole"-188,70</t>
  </si>
  <si>
    <t>"roh"-24,00</t>
  </si>
  <si>
    <t>23</t>
  </si>
  <si>
    <t>712363545</t>
  </si>
  <si>
    <t>Provedení povlakové krytiny střech plochých do 10° s mechanicky kotvenou izolací včetně položení fólie a horkovzdušného svaření tl. tepelné izolace přes 200 do 240 mm budovy výšky do 18 m, kotvené do betonu krajní pole</t>
  </si>
  <si>
    <t>-2046631332</t>
  </si>
  <si>
    <t>(15,60+17,25)*2*1,00</t>
  </si>
  <si>
    <t>(11,40+17,25)*2*1,00</t>
  </si>
  <si>
    <t>24</t>
  </si>
  <si>
    <t>712363566</t>
  </si>
  <si>
    <t>Provedení povlakové krytiny střech plochých do 10° s mechanicky kotvenou izolací včetně položení fólie a horkovzdušného svaření tl. tepelné izolace přes 200 do 240 mm budovy výšky přes 18 m, kotvené do betonu rohové pole</t>
  </si>
  <si>
    <t>-1345550850</t>
  </si>
  <si>
    <t>3*4*2,00</t>
  </si>
  <si>
    <t>"strojovna VZT, vytažení krytiny"(2,20+2,50)*2*0,40</t>
  </si>
  <si>
    <t>25</t>
  </si>
  <si>
    <t>28329020</t>
  </si>
  <si>
    <t>fólie hydroizolační střešní TPO (FPO), mechanicky kotvená tl 1,5mm</t>
  </si>
  <si>
    <t>-349917344</t>
  </si>
  <si>
    <t>729,47*1,15 'Přepočtené koeficientem množství</t>
  </si>
  <si>
    <t>26</t>
  </si>
  <si>
    <t>712391171</t>
  </si>
  <si>
    <t>Provedení povlakové krytiny střech plochých do 10° -ostatní práce provedení vrstvy textilní podkladní</t>
  </si>
  <si>
    <t>1219745289</t>
  </si>
  <si>
    <t>261,30+262,70+196,21</t>
  </si>
  <si>
    <t>"strojovna VZT"5,50</t>
  </si>
  <si>
    <t>27</t>
  </si>
  <si>
    <t>69311172</t>
  </si>
  <si>
    <t>geotextilie PP s ÚV stabilizací 300g/m2</t>
  </si>
  <si>
    <t>858646651</t>
  </si>
  <si>
    <t>28</t>
  </si>
  <si>
    <t>998712102</t>
  </si>
  <si>
    <t>Přesun hmot pro povlakové krytiny stanovený z hmotnosti přesunovaného materiálu vodorovná dopravní vzdálenost do 50 m v objektech výšky přes 6 do 12 m</t>
  </si>
  <si>
    <t>-1995097045</t>
  </si>
  <si>
    <t>713</t>
  </si>
  <si>
    <t>Izolace tepelné</t>
  </si>
  <si>
    <t>29</t>
  </si>
  <si>
    <t>713141151</t>
  </si>
  <si>
    <t>Montáž tepelné izolace střech plochých rohožemi, pásy, deskami, dílci, bloky (izolační materiál ve specifikaci) kladenými volně jednovrstvá</t>
  </si>
  <si>
    <t>20094692</t>
  </si>
  <si>
    <t>714,71*2 'Přepočtené koeficientem množství</t>
  </si>
  <si>
    <t>30</t>
  </si>
  <si>
    <t>28372316</t>
  </si>
  <si>
    <t>deska EPS 100 do plochých střech a podlah λ=0,037 tl 140mm</t>
  </si>
  <si>
    <t>-1272769030</t>
  </si>
  <si>
    <t>700,696078431373*1,02 'Přepočtené koeficientem množství</t>
  </si>
  <si>
    <t>31</t>
  </si>
  <si>
    <t>28376141</t>
  </si>
  <si>
    <t>klín izolační z pěnového polystyrenu EPS 100 spádový</t>
  </si>
  <si>
    <t>m3</t>
  </si>
  <si>
    <t>-1272734082</t>
  </si>
  <si>
    <t>výměra skladby*koeficient</t>
  </si>
  <si>
    <t>714,81*0,0816</t>
  </si>
  <si>
    <t>58,328*1,02 'Přepočtené koeficientem množství</t>
  </si>
  <si>
    <t>28372326</t>
  </si>
  <si>
    <t>deska EPS 150 do plochých střech a podlah λ=0,035</t>
  </si>
  <si>
    <t>1706953915</t>
  </si>
  <si>
    <t>(15,60+17,25)*2*0,40*0,12</t>
  </si>
  <si>
    <t>(11,40+17,25)*2*0,40*0,12</t>
  </si>
  <si>
    <t>9,058*1,02 'Přepočtené koeficientem množství</t>
  </si>
  <si>
    <t>33</t>
  </si>
  <si>
    <t>998713102</t>
  </si>
  <si>
    <t>Přesun hmot pro izolace tepelné stanovený z hmotnosti přesunovaného materiálu vodorovná dopravní vzdálenost do 50 m v objektech výšky přes 6 m do 12 m</t>
  </si>
  <si>
    <t>1533839124</t>
  </si>
  <si>
    <t>721</t>
  </si>
  <si>
    <t>Zdravotechnika - vnitřní kanalizace</t>
  </si>
  <si>
    <t>34</t>
  </si>
  <si>
    <t>721232.R</t>
  </si>
  <si>
    <t>Napojení střešního vtoku na stávající dešťovou kanalizaci</t>
  </si>
  <si>
    <t>581200215</t>
  </si>
  <si>
    <t>35</t>
  </si>
  <si>
    <t>721233113</t>
  </si>
  <si>
    <t>Střešní vtoky (vpusti) polypropylenové (PP) pro ploché střechy s odtokem svislým DN 125</t>
  </si>
  <si>
    <t>886174641</t>
  </si>
  <si>
    <t>36</t>
  </si>
  <si>
    <t>721279153</t>
  </si>
  <si>
    <t>Ventilační hlavice montáž ventilační hlavice z polypropylenu (PP) ostatních typů DN 110</t>
  </si>
  <si>
    <t>-989765180</t>
  </si>
  <si>
    <t>37</t>
  </si>
  <si>
    <t>56231222</t>
  </si>
  <si>
    <t xml:space="preserve">souprava ventilační střešní PP DN 110  s manžetou PVC-P</t>
  </si>
  <si>
    <t>-1294281178</t>
  </si>
  <si>
    <t>38</t>
  </si>
  <si>
    <t>998721102</t>
  </si>
  <si>
    <t>Přesun hmot pro vnitřní kanalizace stanovený z hmotnosti přesunovaného materiálu vodorovná dopravní vzdálenost do 50 m v objektech výšky přes 6 do 12 m</t>
  </si>
  <si>
    <t>-1116547221</t>
  </si>
  <si>
    <t>741</t>
  </si>
  <si>
    <t>Elektroinstalace - silnoproud</t>
  </si>
  <si>
    <t>39</t>
  </si>
  <si>
    <t>741.1</t>
  </si>
  <si>
    <t>Demontáž stávajícího a nový hromosvod na střeše s napojením na stávající svody včetně revize</t>
  </si>
  <si>
    <t>kpl</t>
  </si>
  <si>
    <t>1813954815</t>
  </si>
  <si>
    <t>Poznámka k položce:_x000d_
délka hromosvodu na střeše - 350 m</t>
  </si>
  <si>
    <t>742</t>
  </si>
  <si>
    <t>Elektroinstalace - slaboproud</t>
  </si>
  <si>
    <t>40</t>
  </si>
  <si>
    <t>742110021</t>
  </si>
  <si>
    <t>Montáž trubek elektroinstalačních plastových tuhých pro vnější rozvody uložených volně na příchytky</t>
  </si>
  <si>
    <t>-992901309</t>
  </si>
  <si>
    <t>41</t>
  </si>
  <si>
    <t>34571350</t>
  </si>
  <si>
    <t>trubka elektroinstalační ohebná dvouplášťová korugovaná (chránička) D 32/40mm, HDPE+LDPE</t>
  </si>
  <si>
    <t>-2144068921</t>
  </si>
  <si>
    <t>20*1,05 'Přepočtené koeficientem množství</t>
  </si>
  <si>
    <t>42</t>
  </si>
  <si>
    <t>742121001</t>
  </si>
  <si>
    <t>Uložení kabelů do chráničky</t>
  </si>
  <si>
    <t>-1308725888</t>
  </si>
  <si>
    <t>43</t>
  </si>
  <si>
    <t>742420021</t>
  </si>
  <si>
    <t>Montáž společné televizní antény antenního stožáru včetně upevňovacího materiálu</t>
  </si>
  <si>
    <t>-1103521897</t>
  </si>
  <si>
    <t>44</t>
  </si>
  <si>
    <t>1420187</t>
  </si>
  <si>
    <t>STOZAR ANTENNI PR. 42 MM ATYP POZINKOVANÝ</t>
  </si>
  <si>
    <t>-1577695446</t>
  </si>
  <si>
    <t>45</t>
  </si>
  <si>
    <t>742420811</t>
  </si>
  <si>
    <t>Demontáž venkovní televizní antény nebo FM antény</t>
  </si>
  <si>
    <t>167683959</t>
  </si>
  <si>
    <t>46</t>
  </si>
  <si>
    <t>742420821</t>
  </si>
  <si>
    <t>Demontáž společné televizní antény anténního stožáru</t>
  </si>
  <si>
    <t>559177812</t>
  </si>
  <si>
    <t>47</t>
  </si>
  <si>
    <t>998742101</t>
  </si>
  <si>
    <t>Přesun hmot pro slaboproud stanovený z hmotnosti přesunovaného materiálu vodorovná dopravní vzdálenost do 50 m v objektech výšky do 6 m</t>
  </si>
  <si>
    <t>-1612150803</t>
  </si>
  <si>
    <t>751</t>
  </si>
  <si>
    <t>Klimatizace</t>
  </si>
  <si>
    <t>48</t>
  </si>
  <si>
    <t>751.1</t>
  </si>
  <si>
    <t>DMT a MT vnější klimatizační jednotky</t>
  </si>
  <si>
    <t>-1992546574</t>
  </si>
  <si>
    <t>49</t>
  </si>
  <si>
    <t>751.2</t>
  </si>
  <si>
    <t>Dodání a montáž nových ocelových pozinkovaných podstavců odpovídající výšky pod vnější klimatizační jednotky</t>
  </si>
  <si>
    <t>-1590228679</t>
  </si>
  <si>
    <t>762</t>
  </si>
  <si>
    <t>Konstrukce tesařské</t>
  </si>
  <si>
    <t>50</t>
  </si>
  <si>
    <t>762342441</t>
  </si>
  <si>
    <t>Bednění a laťování montáž latí na střechách sklonu do 60°</t>
  </si>
  <si>
    <t>995726068</t>
  </si>
  <si>
    <t>188,70*3</t>
  </si>
  <si>
    <t>51</t>
  </si>
  <si>
    <t>60514106</t>
  </si>
  <si>
    <t>řezivo jehličnaté lať pevnostní třída S10-13 průřez 40x60mm</t>
  </si>
  <si>
    <t>-1752378787</t>
  </si>
  <si>
    <t>566,10*0,06*0,04</t>
  </si>
  <si>
    <t>1,359*1,08 'Přepočtené koeficientem množství</t>
  </si>
  <si>
    <t>52</t>
  </si>
  <si>
    <t>762341270</t>
  </si>
  <si>
    <t>Bednění a laťování montáž bednění střech rovných a šikmých sklonu do 60° s vyřezáním otvorů z desek dřevotřískových nebo dřevoštěpkových na sraz včetně zatření řezných ploch voděodolným nátěrem</t>
  </si>
  <si>
    <t>-532157677</t>
  </si>
  <si>
    <t>188,70*0,80</t>
  </si>
  <si>
    <t>53</t>
  </si>
  <si>
    <t>60621149</t>
  </si>
  <si>
    <t>překližka vodovzdorná hladká/hladká bříza tl 21mm</t>
  </si>
  <si>
    <t>-297426505</t>
  </si>
  <si>
    <t>150,96*1,05 'Přepočtené koeficientem množství</t>
  </si>
  <si>
    <t>54</t>
  </si>
  <si>
    <t>762395000</t>
  </si>
  <si>
    <t>Spojovací prostředky krovů, bednění a laťování, nadstřešních konstrukcí svory, prkna, hřebíky, pásová ocel, vruty</t>
  </si>
  <si>
    <t>-540463910</t>
  </si>
  <si>
    <t>"latě"566,10*0,06*0,04</t>
  </si>
  <si>
    <t>"překližka"150,96*0,021</t>
  </si>
  <si>
    <t>55</t>
  </si>
  <si>
    <t>998762102</t>
  </si>
  <si>
    <t>Přesun hmot pro konstrukce tesařské stanovený z hmotnosti přesunovaného materiálu vodorovná dopravní vzdálenost do 50 m v objektech výšky přes 6 do 12 m</t>
  </si>
  <si>
    <t>-1148309580</t>
  </si>
  <si>
    <t>764</t>
  </si>
  <si>
    <t>Konstrukce klempířské</t>
  </si>
  <si>
    <t>56</t>
  </si>
  <si>
    <t>764011620</t>
  </si>
  <si>
    <t>K1 - Profil z poplastovaného plechu rš 80 mm včetně tmelení</t>
  </si>
  <si>
    <t>-916967520</t>
  </si>
  <si>
    <t>57</t>
  </si>
  <si>
    <t>764011621</t>
  </si>
  <si>
    <t>K2 - Profil z poplastovaného plechu rš 100 mm</t>
  </si>
  <si>
    <t>-2031462890</t>
  </si>
  <si>
    <t>58</t>
  </si>
  <si>
    <t>764011623</t>
  </si>
  <si>
    <t>K3 - Profil z poplastovaného plechu rš 150 mm</t>
  </si>
  <si>
    <t>1941943522</t>
  </si>
  <si>
    <t>59</t>
  </si>
  <si>
    <t>764011624</t>
  </si>
  <si>
    <t>K4 - Krycí lišta z pozinkovaného plechu s povrchovou úpravou, včetně tmelení rš 200 mm</t>
  </si>
  <si>
    <t>926683160</t>
  </si>
  <si>
    <t>60</t>
  </si>
  <si>
    <t>764212635</t>
  </si>
  <si>
    <t>K5 - Oplechování střešních prvků z pozinkovaného plechu s povrchovou úpravou štítu závětrnou lištou rš 400 mm</t>
  </si>
  <si>
    <t>1969662290</t>
  </si>
  <si>
    <t>61</t>
  </si>
  <si>
    <t>764212664</t>
  </si>
  <si>
    <t>K6 - Oplechování střešních prvků z poplastovaného plechu okapu okapovým plechem střechy rovné rš 330 mm</t>
  </si>
  <si>
    <t>-955224693</t>
  </si>
  <si>
    <t>"strojovna VZT"2,50</t>
  </si>
  <si>
    <t>998764102</t>
  </si>
  <si>
    <t>Přesun hmot pro konstrukce klempířské stanovený z hmotnosti přesunovaného materiálu vodorovná dopravní vzdálenost do 50 m v objektech výšky přes 6 do 12 m</t>
  </si>
  <si>
    <t>-1322456480</t>
  </si>
  <si>
    <t>783</t>
  </si>
  <si>
    <t>Dokončovací práce - nátěry</t>
  </si>
  <si>
    <t>63</t>
  </si>
  <si>
    <t>783301303</t>
  </si>
  <si>
    <t>Příprava podkladu zámečnických konstrukcí před provedením nátěru odrezivění odrezovačem bezoplachovým</t>
  </si>
  <si>
    <t>2123037604</t>
  </si>
  <si>
    <t>"strojovna vzduchotechniky"4,00</t>
  </si>
  <si>
    <t>64</t>
  </si>
  <si>
    <t>783314201</t>
  </si>
  <si>
    <t>Základní antikorozní nátěr zámečnických konstrukcí jednonásobný syntetický standardní</t>
  </si>
  <si>
    <t>1703283387</t>
  </si>
  <si>
    <t>65</t>
  </si>
  <si>
    <t>783315101</t>
  </si>
  <si>
    <t>Mezinátěr zámečnických konstrukcí jednonásobný syntetický standardní</t>
  </si>
  <si>
    <t>-715816476</t>
  </si>
  <si>
    <t>66</t>
  </si>
  <si>
    <t>783317101</t>
  </si>
  <si>
    <t>Krycí nátěr (email) zámečnických konstrukcí jednonásobný syntetický standardní</t>
  </si>
  <si>
    <t>1329714478</t>
  </si>
  <si>
    <t>VRN</t>
  </si>
  <si>
    <t>Vedlejší rozpočtové náklady</t>
  </si>
  <si>
    <t>VRN1</t>
  </si>
  <si>
    <t>Průzkumné, geodetické a projektové práce</t>
  </si>
  <si>
    <t>67</t>
  </si>
  <si>
    <t>013294000</t>
  </si>
  <si>
    <t>Dokumentace kotvení podle technické zprávy odstavec čl. 2.1.2</t>
  </si>
  <si>
    <t>…</t>
  </si>
  <si>
    <t>1024</t>
  </si>
  <si>
    <t>250974756</t>
  </si>
  <si>
    <t>SO 02 - Oprava fasády objektu</t>
  </si>
  <si>
    <t>621525201</t>
  </si>
  <si>
    <t>Oprava tenkovrstvé omítky vnějších ploch silikátové, akrylátové, silikonové nebo silikonsilikátové podhledů, v rozsahu opravované plochy do 10%</t>
  </si>
  <si>
    <t>1016270282</t>
  </si>
  <si>
    <t>"3"2*10,16*1,50</t>
  </si>
  <si>
    <t>"4"1*16,41*1,50</t>
  </si>
  <si>
    <t>"5"2*16,41*1,50</t>
  </si>
  <si>
    <t>"6"1*10,49*1,50</t>
  </si>
  <si>
    <t>1591519083</t>
  </si>
  <si>
    <t>4*1,50*2,90</t>
  </si>
  <si>
    <t>2*1,50*2,90</t>
  </si>
  <si>
    <t>12,00*0,60</t>
  </si>
  <si>
    <t>-1336897068</t>
  </si>
  <si>
    <t>(15,60+17,25)*2*0,10</t>
  </si>
  <si>
    <t>(11,40+17,25)*2*0,10</t>
  </si>
  <si>
    <t>7,84*0,30</t>
  </si>
  <si>
    <t>14,10*0,60</t>
  </si>
  <si>
    <t>622211011</t>
  </si>
  <si>
    <t>Montáž kontaktního zateplení lepením a mechanickým kotvením z polystyrenových desek nebo z kombinovaných desek na vnější stěny, tloušťky desek přes 40 do 80 mm</t>
  </si>
  <si>
    <t>-1942763959</t>
  </si>
  <si>
    <t>(15,60+17,25)*2*0,50</t>
  </si>
  <si>
    <t>(11,40+17,25)*2*0,50</t>
  </si>
  <si>
    <t>Součet - doplnění zateplení</t>
  </si>
  <si>
    <t>28375933</t>
  </si>
  <si>
    <t>deska EPS 70 fasádní λ=0,039 tl 50mm</t>
  </si>
  <si>
    <t>-1526498727</t>
  </si>
  <si>
    <t>94,35*1,02 'Přepočtené koeficientem množství</t>
  </si>
  <si>
    <t>622311131</t>
  </si>
  <si>
    <t>Potažení vnějších ploch štukem vápenným, tloušťky do 3 mm stěn</t>
  </si>
  <si>
    <t>1609096158</t>
  </si>
  <si>
    <t>622511011</t>
  </si>
  <si>
    <t>Omítka tenkovrstvá akrylátová vnějších ploch probarvená, včetně penetrace podkladu zrnitá, tloušťky 1,5 mm stěn</t>
  </si>
  <si>
    <t>-1716924222</t>
  </si>
  <si>
    <t>(15,60+17,25)*2*0,60</t>
  </si>
  <si>
    <t>(11,40+17,25)*2*0,60</t>
  </si>
  <si>
    <t>-1897937130</t>
  </si>
  <si>
    <t>-827041635</t>
  </si>
  <si>
    <t>622525201</t>
  </si>
  <si>
    <t>Oprava tenkovrstvé omítky vnějších ploch silikátové, akrylátové, silikonové nebo silikonsilikátové stěn, v rozsahu opravované plochy do 10%</t>
  </si>
  <si>
    <t>-1796060588</t>
  </si>
  <si>
    <t>68,16</t>
  </si>
  <si>
    <t>-1*0,82*2,05+1*(0,82+2*2,05)*0,20</t>
  </si>
  <si>
    <t>Mezisoučet 1</t>
  </si>
  <si>
    <t>45,50+58,56+108,42</t>
  </si>
  <si>
    <t>-1*4,70*1,80+1*(4,70+2*1,80)*0,20</t>
  </si>
  <si>
    <t>-3*4,44*2,10+3*(4,44+2*2,10)*0,20</t>
  </si>
  <si>
    <t>Mezisoučet 2</t>
  </si>
  <si>
    <t>119,89+56,50+4*1,50*2,90</t>
  </si>
  <si>
    <t>-3*0,88*1,45+3*(0,88+2*1,45)*0,20</t>
  </si>
  <si>
    <t>-1*0,80*2,90+1*(0,80+2*2,90)*0,20"D</t>
  </si>
  <si>
    <t>-2*1,71*1,45+2*(1,71+2*1,45)*0,20</t>
  </si>
  <si>
    <t>-5*1,77*2,00+5*(1,77+2*2,00)*0,20</t>
  </si>
  <si>
    <t>-1*0,84*2,00+1*(0,84+2*2,00)*0,20</t>
  </si>
  <si>
    <t>-1,58*1,28</t>
  </si>
  <si>
    <t>-1*2,14*2,30+1*(2,14+2*2,30)*0,20"D</t>
  </si>
  <si>
    <t>-1*0,87*2,08+1*(0,87+2*2,08)*0,20</t>
  </si>
  <si>
    <t>-1*1,48*1,80+1*(1,48+2*1,80)*0,20"D</t>
  </si>
  <si>
    <t>-3*0,86*0,90+1*(0,86+2*0,90)*0,20</t>
  </si>
  <si>
    <t>-1*2,53*2,04+1*(2,53+2*2,04)*0,20</t>
  </si>
  <si>
    <t>-1*1,76*1,45+1*(1,76+2*1,45)*0,20</t>
  </si>
  <si>
    <t>Mezisoučet 3</t>
  </si>
  <si>
    <t>70,43+66,58+2*1,50*2,90</t>
  </si>
  <si>
    <t>-4*0,87*2,08+4*(0,87+2*2,08)*0,20</t>
  </si>
  <si>
    <t>-1*0,93*2,90+1*(0,93+2*2,90)*0,20"D</t>
  </si>
  <si>
    <t>-1*1,45*2,90+1*(1,45+2*2,90)*0,20"D</t>
  </si>
  <si>
    <t>-2*0,91*2,90+1*(0,91+2*2,90)*0,20"D</t>
  </si>
  <si>
    <t>-2*0,89*2,10+2*(0,91+2*2,10)*0,20</t>
  </si>
  <si>
    <t>-1*4,96*2,10+1*(4,96+2*2,10)*0,20</t>
  </si>
  <si>
    <t>-1*2,40*2,10+1*(2,40+2*2,10)*0,20</t>
  </si>
  <si>
    <t>Mezisoučet 4</t>
  </si>
  <si>
    <t>127,50+4*1,50*2,90</t>
  </si>
  <si>
    <t>-2*1,80*2,10+2*(1,80+2*2,10)*0,20</t>
  </si>
  <si>
    <t>-2*5,01*2,10+2*(5,01+2*2,10)*0,20</t>
  </si>
  <si>
    <t>-2*2,40*2,10+2*(2,40+2*2,10)*0,20</t>
  </si>
  <si>
    <t>-2*0,80*2,10+2*(0,80+2*2,10)*0,20"D</t>
  </si>
  <si>
    <t>-2*0,90*2,10+2*(0,90+2*2,10)*0,20</t>
  </si>
  <si>
    <t>Mezisoučet 5</t>
  </si>
  <si>
    <t>64,68+56,80+2*1,50*2,90</t>
  </si>
  <si>
    <t>-1*0,88*1,45+1*(0,88+2*1,45)*0,20</t>
  </si>
  <si>
    <t>-1*0,85*2,89+1*(0,85+2*2,89)*0,20"D</t>
  </si>
  <si>
    <t>-1*1,50*1,45+1*(1,50+2*1,45)*0,20"D</t>
  </si>
  <si>
    <t>-3*1,67*2,04+3*(1,67+2*2,04)*0,20</t>
  </si>
  <si>
    <t>-1*2,31*2,10+1*(2,31+2*2,10)*0,20"D</t>
  </si>
  <si>
    <t>-1*0,87*2,10+1*(0,87+2*2,10)*0,20</t>
  </si>
  <si>
    <t>-1*1,50*1,73+1*(1,50+2*1,73)*0,20"D</t>
  </si>
  <si>
    <t>-1*2,53*1,99+1*(2,53+2*1,99)*0,20</t>
  </si>
  <si>
    <t>-1*1,59*1,37+1*(1,59+2*1,37)*0,20</t>
  </si>
  <si>
    <t>Mezisoučet 6</t>
  </si>
  <si>
    <t>629991001</t>
  </si>
  <si>
    <t>Zakrytí vnějších ploch před znečištěním včetně pozdějšího odkrytí ploch podélných rovných (např. chodníků) fólií položenou volně</t>
  </si>
  <si>
    <t>-1554635884</t>
  </si>
  <si>
    <t>(16,60+18,25)*2*1,50</t>
  </si>
  <si>
    <t>(18,00+11,30)*2*1,50</t>
  </si>
  <si>
    <t>120,06</t>
  </si>
  <si>
    <t>629991011</t>
  </si>
  <si>
    <t>Zakrytí vnějších ploch před znečištěním včetně pozdějšího odkrytí výplní otvorů a svislých ploch fólií přilepenou lepící páskou</t>
  </si>
  <si>
    <t>1850160258</t>
  </si>
  <si>
    <t>1565098904</t>
  </si>
  <si>
    <t>120,06+749,493</t>
  </si>
  <si>
    <t>629999011</t>
  </si>
  <si>
    <t>Příplatky k cenám úprav vnějších povrchů za zvýšenou pracnost při provádění styku dvou struktur na fasádě</t>
  </si>
  <si>
    <t>-963937790</t>
  </si>
  <si>
    <t>941211111</t>
  </si>
  <si>
    <t>Montáž lešení řadového rámového lehkého pracovního s podlahami s provozním zatížením tř. 3 do 200 kg/m2 šířky tř. SW06 přes 0,6 do 0,9 m, výšky do 10 m</t>
  </si>
  <si>
    <t>1156539041</t>
  </si>
  <si>
    <t>(16,60+18,25)*2*7,80</t>
  </si>
  <si>
    <t>(16,60+18,25)*2*4,00</t>
  </si>
  <si>
    <t>(18,00+11,30)*2*4,00</t>
  </si>
  <si>
    <t>Mezisoučet - pavilony</t>
  </si>
  <si>
    <t>(42,35+2,86+11,20+2,10)*2,70</t>
  </si>
  <si>
    <t>Mezisoučet - spojovací chodba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</si>
  <si>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</si>
  <si>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</si>
  <si>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1788953008</t>
  </si>
  <si>
    <t>1214,837*40 'Přepočtené koeficientem množství</t>
  </si>
  <si>
    <t>941211811</t>
  </si>
  <si>
    <t>Demontáž lešení řadového rámového lehkého pracovního s provozním zatížením tř. 3 do 200 kg/m2 šířky tř. SW06 přes 0,6 do 0,9 m, výšky do 10 m</t>
  </si>
  <si>
    <t>2072860904</t>
  </si>
  <si>
    <t>557358406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</si>
  <si>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</si>
  <si>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</si>
  <si>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-1737985928</t>
  </si>
  <si>
    <t>41862682</t>
  </si>
  <si>
    <t>"požární žebřík"10,00*1,20</t>
  </si>
  <si>
    <t>"mřížky"4*1,20*0,60</t>
  </si>
  <si>
    <t>"mříže"2*(3*0,80+1*2,30)</t>
  </si>
  <si>
    <t>-832710496</t>
  </si>
  <si>
    <t>2094371542</t>
  </si>
  <si>
    <t>-1588650341</t>
  </si>
  <si>
    <t>783401401</t>
  </si>
  <si>
    <t>Příprava podkladu klempířských konstrukcí před provedením nátěru ometením</t>
  </si>
  <si>
    <t>-1767793384</t>
  </si>
  <si>
    <t>1*0,82*0,30</t>
  </si>
  <si>
    <t>1*4,70*0,30</t>
  </si>
  <si>
    <t>3*4,44*0,30</t>
  </si>
  <si>
    <t>3*0,88*0,30</t>
  </si>
  <si>
    <t>2*1,71*0,30</t>
  </si>
  <si>
    <t>5*1,77*0,30</t>
  </si>
  <si>
    <t>1*0,84*0,30</t>
  </si>
  <si>
    <t>1*0,80*0,30</t>
  </si>
  <si>
    <t>1*0,87*0,30</t>
  </si>
  <si>
    <t>1*1,48*0,30</t>
  </si>
  <si>
    <t>3*0,86*0,30</t>
  </si>
  <si>
    <t>1*2,53*0,30</t>
  </si>
  <si>
    <t>1*1,76*1,45</t>
  </si>
  <si>
    <t>4*0,87*0,30</t>
  </si>
  <si>
    <t>2*0,89*0,30</t>
  </si>
  <si>
    <t>1*4,96*0,30</t>
  </si>
  <si>
    <t>1*2,40*0,30</t>
  </si>
  <si>
    <t>2*1,80*0,30</t>
  </si>
  <si>
    <t>2*5,01*0,30</t>
  </si>
  <si>
    <t>2*2,40*0,30</t>
  </si>
  <si>
    <t>2*0,90*0,30</t>
  </si>
  <si>
    <t>1*0,88*0,30</t>
  </si>
  <si>
    <t>3*1,67*0,30</t>
  </si>
  <si>
    <t>1*1,59*0,30</t>
  </si>
  <si>
    <t>"parapety"14*0,90*0,30</t>
  </si>
  <si>
    <t>"oplechování střechy"(2*42,40+5*2,10)*0,30</t>
  </si>
  <si>
    <t>"okapní žlaby"42,40*0,30</t>
  </si>
  <si>
    <t>"svody"3*3,00*PI*0,10</t>
  </si>
  <si>
    <t>Mezisoučet spojovací chodba</t>
  </si>
  <si>
    <t>783414201</t>
  </si>
  <si>
    <t>Základní antikorozní nátěr klempířských konstrukcí jednonásobný syntetický standardní</t>
  </si>
  <si>
    <t>-1964306712</t>
  </si>
  <si>
    <t>783415101</t>
  </si>
  <si>
    <t>Mezinátěr klempířských konstrukcí jednonásobný syntetický standardní</t>
  </si>
  <si>
    <t>1912021023</t>
  </si>
  <si>
    <t>783417101</t>
  </si>
  <si>
    <t>Krycí nátěr (email) klempířských konstrukcí jednonásobný syntetický standardní</t>
  </si>
  <si>
    <t>-402973075</t>
  </si>
  <si>
    <t>783491021</t>
  </si>
  <si>
    <t>Příplatek k ceně nátěru klempířských konstrukcí za zvýšenou pracnost při provedení plochy malého rozsahu plochy do 2 m2</t>
  </si>
  <si>
    <t>-1293402064</t>
  </si>
  <si>
    <t>783801201</t>
  </si>
  <si>
    <t>Příprava podkladu omítek před provedením nátěru obroušení</t>
  </si>
  <si>
    <t>689740051</t>
  </si>
  <si>
    <t>Poznámka k položce:_x000d_
očištění ploch pavilonů je uvedeno v kapitole 62</t>
  </si>
  <si>
    <t>"spojovací chodba"106,83+10,09+31,26+5,97</t>
  </si>
  <si>
    <t>783823133</t>
  </si>
  <si>
    <t>Penetrační nátěr omítek hladkých omítek hladkých, zrnitých tenkovrstvých nebo štukových stupně členitosti 1 a 2 silikátový</t>
  </si>
  <si>
    <t>-1471034129</t>
  </si>
  <si>
    <t>"pavilona"120,06+124,032+749,493</t>
  </si>
  <si>
    <t>783827423</t>
  </si>
  <si>
    <t>Krycí (ochranný ) nátěr omítek dvojnásobný hladkých omítek hladkých, zrnitých tenkovrstvých nebo štukových stupně členitosti 1 a 2 silikátový</t>
  </si>
  <si>
    <t>1262313260</t>
  </si>
  <si>
    <t>SEZNAM FIGUR</t>
  </si>
  <si>
    <t>Výměra</t>
  </si>
  <si>
    <t xml:space="preserve"> SO 01</t>
  </si>
  <si>
    <t>F0001</t>
  </si>
  <si>
    <t>DEK Střecha ST.2001B (DEKROOF 01-B)</t>
  </si>
  <si>
    <t>Použití figury:</t>
  </si>
  <si>
    <t>Montáž izolace tepelné střech plochých kladené volně 1 vrstva rohoží, pásů, dílců, desek</t>
  </si>
  <si>
    <t>F0002</t>
  </si>
  <si>
    <t>DEK Koruna atiky AT.3202A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</si>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</sst>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061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Zateplení a oprava střešního pláště, oprava fasády – MŠ Děčín VI, Klostermannova 1474/11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Děčín VI, Klostermannova 1474/11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31. 3. 2021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Děčín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Vladimír Vidai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16.5" customHeight="1">
      <c r="A55" s="113" t="s">
        <v>79</v>
      </c>
      <c r="B55" s="114"/>
      <c r="C55" s="115"/>
      <c r="D55" s="116" t="s">
        <v>80</v>
      </c>
      <c r="E55" s="116"/>
      <c r="F55" s="116"/>
      <c r="G55" s="116"/>
      <c r="H55" s="116"/>
      <c r="I55" s="117"/>
      <c r="J55" s="116" t="s">
        <v>81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01 - Zateplení a oprav...'!J30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82</v>
      </c>
      <c r="AR55" s="120"/>
      <c r="AS55" s="121">
        <v>0</v>
      </c>
      <c r="AT55" s="122">
        <f>ROUND(SUM(AV55:AW55),2)</f>
        <v>0</v>
      </c>
      <c r="AU55" s="123">
        <f>'SO 01 - Zateplení a oprav...'!P97</f>
        <v>0</v>
      </c>
      <c r="AV55" s="122">
        <f>'SO 01 - Zateplení a oprav...'!J33</f>
        <v>0</v>
      </c>
      <c r="AW55" s="122">
        <f>'SO 01 - Zateplení a oprav...'!J34</f>
        <v>0</v>
      </c>
      <c r="AX55" s="122">
        <f>'SO 01 - Zateplení a oprav...'!J35</f>
        <v>0</v>
      </c>
      <c r="AY55" s="122">
        <f>'SO 01 - Zateplení a oprav...'!J36</f>
        <v>0</v>
      </c>
      <c r="AZ55" s="122">
        <f>'SO 01 - Zateplení a oprav...'!F33</f>
        <v>0</v>
      </c>
      <c r="BA55" s="122">
        <f>'SO 01 - Zateplení a oprav...'!F34</f>
        <v>0</v>
      </c>
      <c r="BB55" s="122">
        <f>'SO 01 - Zateplení a oprav...'!F35</f>
        <v>0</v>
      </c>
      <c r="BC55" s="122">
        <f>'SO 01 - Zateplení a oprav...'!F36</f>
        <v>0</v>
      </c>
      <c r="BD55" s="124">
        <f>'SO 01 - Zateplení a oprav...'!F37</f>
        <v>0</v>
      </c>
      <c r="BE55" s="7"/>
      <c r="BT55" s="125" t="s">
        <v>83</v>
      </c>
      <c r="BV55" s="125" t="s">
        <v>77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7" customFormat="1" ht="16.5" customHeight="1">
      <c r="A56" s="113" t="s">
        <v>79</v>
      </c>
      <c r="B56" s="114"/>
      <c r="C56" s="115"/>
      <c r="D56" s="116" t="s">
        <v>86</v>
      </c>
      <c r="E56" s="116"/>
      <c r="F56" s="116"/>
      <c r="G56" s="116"/>
      <c r="H56" s="116"/>
      <c r="I56" s="117"/>
      <c r="J56" s="116" t="s">
        <v>87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02 - Oprava fasády obj...'!J30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82</v>
      </c>
      <c r="AR56" s="120"/>
      <c r="AS56" s="126">
        <v>0</v>
      </c>
      <c r="AT56" s="127">
        <f>ROUND(SUM(AV56:AW56),2)</f>
        <v>0</v>
      </c>
      <c r="AU56" s="128">
        <f>'SO 02 - Oprava fasády obj...'!P85</f>
        <v>0</v>
      </c>
      <c r="AV56" s="127">
        <f>'SO 02 - Oprava fasády obj...'!J33</f>
        <v>0</v>
      </c>
      <c r="AW56" s="127">
        <f>'SO 02 - Oprava fasády obj...'!J34</f>
        <v>0</v>
      </c>
      <c r="AX56" s="127">
        <f>'SO 02 - Oprava fasády obj...'!J35</f>
        <v>0</v>
      </c>
      <c r="AY56" s="127">
        <f>'SO 02 - Oprava fasády obj...'!J36</f>
        <v>0</v>
      </c>
      <c r="AZ56" s="127">
        <f>'SO 02 - Oprava fasády obj...'!F33</f>
        <v>0</v>
      </c>
      <c r="BA56" s="127">
        <f>'SO 02 - Oprava fasády obj...'!F34</f>
        <v>0</v>
      </c>
      <c r="BB56" s="127">
        <f>'SO 02 - Oprava fasády obj...'!F35</f>
        <v>0</v>
      </c>
      <c r="BC56" s="127">
        <f>'SO 02 - Oprava fasády obj...'!F36</f>
        <v>0</v>
      </c>
      <c r="BD56" s="129">
        <f>'SO 02 - Oprava fasády obj...'!F37</f>
        <v>0</v>
      </c>
      <c r="BE56" s="7"/>
      <c r="BT56" s="125" t="s">
        <v>83</v>
      </c>
      <c r="BV56" s="125" t="s">
        <v>77</v>
      </c>
      <c r="BW56" s="125" t="s">
        <v>88</v>
      </c>
      <c r="BX56" s="125" t="s">
        <v>5</v>
      </c>
      <c r="CL56" s="125" t="s">
        <v>19</v>
      </c>
      <c r="CM56" s="125" t="s">
        <v>85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O1nK3z550epjTMXgqfr2uO1qs/hB+Xf4/5xe1XN6rNoa78q/FNHO4oQhuWXSoZqmlMPfpraqibrbLaKitvDbHA==" hashValue="VeFCHLL3Jqd0Yqa1mpOw1su/zKpuI302C7jit/OYD2DGVKBZXneIKpYgf641dGFG6cUE0+H6/JJMVzXYe1p+N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01 - Zateplení a oprav...'!C2" display="/"/>
    <hyperlink ref="A56" location="'SO 02 - Oprava fasády obj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Zateplení a oprava střešního pláště, oprava fasády – MŠ Děčín VI, Klostermannova 1474/11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31. 3. 2021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ROUND(J97,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ROUND((SUM(BE97:BE248)),  2)</f>
        <v>0</v>
      </c>
      <c r="G33" s="40"/>
      <c r="H33" s="40"/>
      <c r="I33" s="150">
        <v>0.20999999999999999</v>
      </c>
      <c r="J33" s="149">
        <f>ROUND(((SUM(BE97:BE248))*I33),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ROUND((SUM(BF97:BF248)),  2)</f>
        <v>0</v>
      </c>
      <c r="G34" s="40"/>
      <c r="H34" s="40"/>
      <c r="I34" s="150">
        <v>0.14999999999999999</v>
      </c>
      <c r="J34" s="149">
        <f>ROUND(((SUM(BF97:BF248))*I34),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ROUND((SUM(BG97:BG248)),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ROUND((SUM(BH97:BH248)),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ROUND((SUM(BI97:BI248)),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Zateplení a oprava střešního pláště, oprava fasády – MŠ Děčín VI, Klostermannova 1474/11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Zateplení a oprava střešního pláště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Děčín VI, Klostermannova 1474/11</v>
      </c>
      <c r="G52" s="42"/>
      <c r="H52" s="42"/>
      <c r="I52" s="34" t="s">
        <v>23</v>
      </c>
      <c r="J52" s="74" t="str">
        <f>IF(J12="","",J12)</f>
        <v>31. 3. 2021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Děčín</v>
      </c>
      <c r="G54" s="42"/>
      <c r="H54" s="42"/>
      <c r="I54" s="34" t="s">
        <v>32</v>
      </c>
      <c r="J54" s="38" t="str">
        <f>E21</f>
        <v>Vladimír Vidai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J97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96</v>
      </c>
      <c r="E60" s="170"/>
      <c r="F60" s="170"/>
      <c r="G60" s="170"/>
      <c r="H60" s="170"/>
      <c r="I60" s="170"/>
      <c r="J60" s="171">
        <f>J98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97</v>
      </c>
      <c r="E61" s="176"/>
      <c r="F61" s="176"/>
      <c r="G61" s="176"/>
      <c r="H61" s="176"/>
      <c r="I61" s="176"/>
      <c r="J61" s="177">
        <f>J99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98</v>
      </c>
      <c r="E62" s="176"/>
      <c r="F62" s="176"/>
      <c r="G62" s="176"/>
      <c r="H62" s="176"/>
      <c r="I62" s="176"/>
      <c r="J62" s="177">
        <f>J108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99</v>
      </c>
      <c r="E63" s="176"/>
      <c r="F63" s="176"/>
      <c r="G63" s="176"/>
      <c r="H63" s="176"/>
      <c r="I63" s="176"/>
      <c r="J63" s="177">
        <f>J111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100</v>
      </c>
      <c r="E64" s="176"/>
      <c r="F64" s="176"/>
      <c r="G64" s="176"/>
      <c r="H64" s="176"/>
      <c r="I64" s="176"/>
      <c r="J64" s="177">
        <f>J125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101</v>
      </c>
      <c r="E65" s="176"/>
      <c r="F65" s="176"/>
      <c r="G65" s="176"/>
      <c r="H65" s="176"/>
      <c r="I65" s="176"/>
      <c r="J65" s="177">
        <f>J131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102</v>
      </c>
      <c r="E66" s="170"/>
      <c r="F66" s="170"/>
      <c r="G66" s="170"/>
      <c r="H66" s="170"/>
      <c r="I66" s="170"/>
      <c r="J66" s="171">
        <f>J133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103</v>
      </c>
      <c r="E67" s="176"/>
      <c r="F67" s="176"/>
      <c r="G67" s="176"/>
      <c r="H67" s="176"/>
      <c r="I67" s="176"/>
      <c r="J67" s="177">
        <f>J134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104</v>
      </c>
      <c r="E68" s="176"/>
      <c r="F68" s="176"/>
      <c r="G68" s="176"/>
      <c r="H68" s="176"/>
      <c r="I68" s="176"/>
      <c r="J68" s="177">
        <f>J170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105</v>
      </c>
      <c r="E69" s="176"/>
      <c r="F69" s="176"/>
      <c r="G69" s="176"/>
      <c r="H69" s="176"/>
      <c r="I69" s="176"/>
      <c r="J69" s="177">
        <f>J186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106</v>
      </c>
      <c r="E70" s="176"/>
      <c r="F70" s="176"/>
      <c r="G70" s="176"/>
      <c r="H70" s="176"/>
      <c r="I70" s="176"/>
      <c r="J70" s="177">
        <f>J192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107</v>
      </c>
      <c r="E71" s="176"/>
      <c r="F71" s="176"/>
      <c r="G71" s="176"/>
      <c r="H71" s="176"/>
      <c r="I71" s="176"/>
      <c r="J71" s="177">
        <f>J195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108</v>
      </c>
      <c r="E72" s="176"/>
      <c r="F72" s="176"/>
      <c r="G72" s="176"/>
      <c r="H72" s="176"/>
      <c r="I72" s="176"/>
      <c r="J72" s="177">
        <f>J205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109</v>
      </c>
      <c r="E73" s="176"/>
      <c r="F73" s="176"/>
      <c r="G73" s="176"/>
      <c r="H73" s="176"/>
      <c r="I73" s="176"/>
      <c r="J73" s="177">
        <f>J208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110</v>
      </c>
      <c r="E74" s="176"/>
      <c r="F74" s="176"/>
      <c r="G74" s="176"/>
      <c r="H74" s="176"/>
      <c r="I74" s="176"/>
      <c r="J74" s="177">
        <f>J223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111</v>
      </c>
      <c r="E75" s="176"/>
      <c r="F75" s="176"/>
      <c r="G75" s="176"/>
      <c r="H75" s="176"/>
      <c r="I75" s="176"/>
      <c r="J75" s="177">
        <f>J240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67"/>
      <c r="C76" s="168"/>
      <c r="D76" s="169" t="s">
        <v>112</v>
      </c>
      <c r="E76" s="170"/>
      <c r="F76" s="170"/>
      <c r="G76" s="170"/>
      <c r="H76" s="170"/>
      <c r="I76" s="170"/>
      <c r="J76" s="171">
        <f>J246</f>
        <v>0</v>
      </c>
      <c r="K76" s="168"/>
      <c r="L76" s="17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73"/>
      <c r="C77" s="174"/>
      <c r="D77" s="175" t="s">
        <v>113</v>
      </c>
      <c r="E77" s="176"/>
      <c r="F77" s="176"/>
      <c r="G77" s="176"/>
      <c r="H77" s="176"/>
      <c r="I77" s="176"/>
      <c r="J77" s="177">
        <f>J247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114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62" t="str">
        <f>E7</f>
        <v>Zateplení a oprava střešního pláště, oprava fasády – MŠ Děčín VI, Klostermannova 1474/11</v>
      </c>
      <c r="F87" s="34"/>
      <c r="G87" s="34"/>
      <c r="H87" s="34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90</v>
      </c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E9</f>
        <v>SO 01 - Zateplení a oprava střešního pláště</v>
      </c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F12</f>
        <v>Děčín VI, Klostermannova 1474/11</v>
      </c>
      <c r="G91" s="42"/>
      <c r="H91" s="42"/>
      <c r="I91" s="34" t="s">
        <v>23</v>
      </c>
      <c r="J91" s="74" t="str">
        <f>IF(J12="","",J12)</f>
        <v>31. 3. 2021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E15</f>
        <v>Statutární město Děčín</v>
      </c>
      <c r="G93" s="42"/>
      <c r="H93" s="42"/>
      <c r="I93" s="34" t="s">
        <v>32</v>
      </c>
      <c r="J93" s="38" t="str">
        <f>E21</f>
        <v>Vladimír Vidai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IF(E18="","",E18)</f>
        <v>Vyplň údaj</v>
      </c>
      <c r="G94" s="42"/>
      <c r="H94" s="42"/>
      <c r="I94" s="34" t="s">
        <v>37</v>
      </c>
      <c r="J94" s="38" t="str">
        <f>E24</f>
        <v xml:space="preserve"> 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79"/>
      <c r="B96" s="180"/>
      <c r="C96" s="181" t="s">
        <v>115</v>
      </c>
      <c r="D96" s="182" t="s">
        <v>60</v>
      </c>
      <c r="E96" s="182" t="s">
        <v>56</v>
      </c>
      <c r="F96" s="182" t="s">
        <v>57</v>
      </c>
      <c r="G96" s="182" t="s">
        <v>116</v>
      </c>
      <c r="H96" s="182" t="s">
        <v>117</v>
      </c>
      <c r="I96" s="182" t="s">
        <v>118</v>
      </c>
      <c r="J96" s="182" t="s">
        <v>94</v>
      </c>
      <c r="K96" s="183" t="s">
        <v>119</v>
      </c>
      <c r="L96" s="184"/>
      <c r="M96" s="94" t="s">
        <v>19</v>
      </c>
      <c r="N96" s="95" t="s">
        <v>45</v>
      </c>
      <c r="O96" s="95" t="s">
        <v>120</v>
      </c>
      <c r="P96" s="95" t="s">
        <v>121</v>
      </c>
      <c r="Q96" s="95" t="s">
        <v>122</v>
      </c>
      <c r="R96" s="95" t="s">
        <v>123</v>
      </c>
      <c r="S96" s="95" t="s">
        <v>124</v>
      </c>
      <c r="T96" s="96" t="s">
        <v>125</v>
      </c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</row>
    <row r="97" s="2" customFormat="1" ht="22.8" customHeight="1">
      <c r="A97" s="40"/>
      <c r="B97" s="41"/>
      <c r="C97" s="101" t="s">
        <v>126</v>
      </c>
      <c r="D97" s="42"/>
      <c r="E97" s="42"/>
      <c r="F97" s="42"/>
      <c r="G97" s="42"/>
      <c r="H97" s="42"/>
      <c r="I97" s="42"/>
      <c r="J97" s="185">
        <f>BK97</f>
        <v>0</v>
      </c>
      <c r="K97" s="42"/>
      <c r="L97" s="46"/>
      <c r="M97" s="97"/>
      <c r="N97" s="186"/>
      <c r="O97" s="98"/>
      <c r="P97" s="187">
        <f>P98+P133+P246</f>
        <v>0</v>
      </c>
      <c r="Q97" s="98"/>
      <c r="R97" s="187">
        <f>R98+R133+R246</f>
        <v>11.066886648845001</v>
      </c>
      <c r="S97" s="98"/>
      <c r="T97" s="188">
        <f>T98+T133+T246</f>
        <v>1.246049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74</v>
      </c>
      <c r="AU97" s="19" t="s">
        <v>95</v>
      </c>
      <c r="BK97" s="189">
        <f>BK98+BK133+BK246</f>
        <v>0</v>
      </c>
    </row>
    <row r="98" s="12" customFormat="1" ht="25.92" customHeight="1">
      <c r="A98" s="12"/>
      <c r="B98" s="190"/>
      <c r="C98" s="191"/>
      <c r="D98" s="192" t="s">
        <v>74</v>
      </c>
      <c r="E98" s="193" t="s">
        <v>127</v>
      </c>
      <c r="F98" s="193" t="s">
        <v>128</v>
      </c>
      <c r="G98" s="191"/>
      <c r="H98" s="191"/>
      <c r="I98" s="194"/>
      <c r="J98" s="195">
        <f>BK98</f>
        <v>0</v>
      </c>
      <c r="K98" s="191"/>
      <c r="L98" s="196"/>
      <c r="M98" s="197"/>
      <c r="N98" s="198"/>
      <c r="O98" s="198"/>
      <c r="P98" s="199">
        <f>P99+P108+P111+P125+P131</f>
        <v>0</v>
      </c>
      <c r="Q98" s="198"/>
      <c r="R98" s="199">
        <f>R99+R108+R111+R125+R131</f>
        <v>0.17511300000000002</v>
      </c>
      <c r="S98" s="198"/>
      <c r="T98" s="200">
        <f>T99+T108+T111+T125+T131</f>
        <v>1.2270490000000001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83</v>
      </c>
      <c r="AT98" s="202" t="s">
        <v>74</v>
      </c>
      <c r="AU98" s="202" t="s">
        <v>75</v>
      </c>
      <c r="AY98" s="201" t="s">
        <v>129</v>
      </c>
      <c r="BK98" s="203">
        <f>BK99+BK108+BK111+BK125+BK131</f>
        <v>0</v>
      </c>
    </row>
    <row r="99" s="12" customFormat="1" ht="22.8" customHeight="1">
      <c r="A99" s="12"/>
      <c r="B99" s="190"/>
      <c r="C99" s="191"/>
      <c r="D99" s="192" t="s">
        <v>74</v>
      </c>
      <c r="E99" s="204" t="s">
        <v>130</v>
      </c>
      <c r="F99" s="204" t="s">
        <v>131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SUM(P100:P107)</f>
        <v>0</v>
      </c>
      <c r="Q99" s="198"/>
      <c r="R99" s="199">
        <f>SUM(R100:R107)</f>
        <v>0.17328000000000002</v>
      </c>
      <c r="S99" s="198"/>
      <c r="T99" s="200">
        <f>SUM(T100:T107)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83</v>
      </c>
      <c r="AT99" s="202" t="s">
        <v>74</v>
      </c>
      <c r="AU99" s="202" t="s">
        <v>83</v>
      </c>
      <c r="AY99" s="201" t="s">
        <v>129</v>
      </c>
      <c r="BK99" s="203">
        <f>SUM(BK100:BK107)</f>
        <v>0</v>
      </c>
    </row>
    <row r="100" s="2" customFormat="1" ht="16.5" customHeight="1">
      <c r="A100" s="40"/>
      <c r="B100" s="41"/>
      <c r="C100" s="206" t="s">
        <v>83</v>
      </c>
      <c r="D100" s="206" t="s">
        <v>132</v>
      </c>
      <c r="E100" s="207" t="s">
        <v>133</v>
      </c>
      <c r="F100" s="208" t="s">
        <v>134</v>
      </c>
      <c r="G100" s="209" t="s">
        <v>135</v>
      </c>
      <c r="H100" s="210">
        <v>23.5</v>
      </c>
      <c r="I100" s="211"/>
      <c r="J100" s="212">
        <f>ROUND(I100*H100,2)</f>
        <v>0</v>
      </c>
      <c r="K100" s="208" t="s">
        <v>136</v>
      </c>
      <c r="L100" s="46"/>
      <c r="M100" s="213" t="s">
        <v>19</v>
      </c>
      <c r="N100" s="214" t="s">
        <v>46</v>
      </c>
      <c r="O100" s="86"/>
      <c r="P100" s="215">
        <f>O100*H100</f>
        <v>0</v>
      </c>
      <c r="Q100" s="215">
        <v>0.00025999999999999998</v>
      </c>
      <c r="R100" s="215">
        <f>Q100*H100</f>
        <v>0.0061099999999999991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137</v>
      </c>
      <c r="AT100" s="217" t="s">
        <v>132</v>
      </c>
      <c r="AU100" s="217" t="s">
        <v>85</v>
      </c>
      <c r="AY100" s="19" t="s">
        <v>129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83</v>
      </c>
      <c r="BK100" s="218">
        <f>ROUND(I100*H100,2)</f>
        <v>0</v>
      </c>
      <c r="BL100" s="19" t="s">
        <v>137</v>
      </c>
      <c r="BM100" s="217" t="s">
        <v>138</v>
      </c>
    </row>
    <row r="101" s="13" customFormat="1">
      <c r="A101" s="13"/>
      <c r="B101" s="219"/>
      <c r="C101" s="220"/>
      <c r="D101" s="221" t="s">
        <v>139</v>
      </c>
      <c r="E101" s="222" t="s">
        <v>19</v>
      </c>
      <c r="F101" s="223" t="s">
        <v>140</v>
      </c>
      <c r="G101" s="220"/>
      <c r="H101" s="224">
        <v>23.5</v>
      </c>
      <c r="I101" s="225"/>
      <c r="J101" s="220"/>
      <c r="K101" s="220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139</v>
      </c>
      <c r="AU101" s="230" t="s">
        <v>85</v>
      </c>
      <c r="AV101" s="13" t="s">
        <v>85</v>
      </c>
      <c r="AW101" s="13" t="s">
        <v>36</v>
      </c>
      <c r="AX101" s="13" t="s">
        <v>83</v>
      </c>
      <c r="AY101" s="230" t="s">
        <v>129</v>
      </c>
    </row>
    <row r="102" s="2" customFormat="1">
      <c r="A102" s="40"/>
      <c r="B102" s="41"/>
      <c r="C102" s="206" t="s">
        <v>85</v>
      </c>
      <c r="D102" s="206" t="s">
        <v>132</v>
      </c>
      <c r="E102" s="207" t="s">
        <v>141</v>
      </c>
      <c r="F102" s="208" t="s">
        <v>142</v>
      </c>
      <c r="G102" s="209" t="s">
        <v>135</v>
      </c>
      <c r="H102" s="210">
        <v>23.5</v>
      </c>
      <c r="I102" s="211"/>
      <c r="J102" s="212">
        <f>ROUND(I102*H102,2)</f>
        <v>0</v>
      </c>
      <c r="K102" s="208" t="s">
        <v>136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0.0043800000000000002</v>
      </c>
      <c r="R102" s="215">
        <f>Q102*H102</f>
        <v>0.10293000000000001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137</v>
      </c>
      <c r="AT102" s="217" t="s">
        <v>132</v>
      </c>
      <c r="AU102" s="217" t="s">
        <v>85</v>
      </c>
      <c r="AY102" s="19" t="s">
        <v>129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137</v>
      </c>
      <c r="BM102" s="217" t="s">
        <v>143</v>
      </c>
    </row>
    <row r="103" s="2" customFormat="1" ht="16.5" customHeight="1">
      <c r="A103" s="40"/>
      <c r="B103" s="41"/>
      <c r="C103" s="206" t="s">
        <v>144</v>
      </c>
      <c r="D103" s="206" t="s">
        <v>132</v>
      </c>
      <c r="E103" s="207" t="s">
        <v>145</v>
      </c>
      <c r="F103" s="208" t="s">
        <v>146</v>
      </c>
      <c r="G103" s="209" t="s">
        <v>147</v>
      </c>
      <c r="H103" s="210">
        <v>10</v>
      </c>
      <c r="I103" s="211"/>
      <c r="J103" s="212">
        <f>ROUND(I103*H103,2)</f>
        <v>0</v>
      </c>
      <c r="K103" s="208" t="s">
        <v>136</v>
      </c>
      <c r="L103" s="46"/>
      <c r="M103" s="213" t="s">
        <v>19</v>
      </c>
      <c r="N103" s="214" t="s">
        <v>46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137</v>
      </c>
      <c r="AT103" s="217" t="s">
        <v>132</v>
      </c>
      <c r="AU103" s="217" t="s">
        <v>85</v>
      </c>
      <c r="AY103" s="19" t="s">
        <v>129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83</v>
      </c>
      <c r="BK103" s="218">
        <f>ROUND(I103*H103,2)</f>
        <v>0</v>
      </c>
      <c r="BL103" s="19" t="s">
        <v>137</v>
      </c>
      <c r="BM103" s="217" t="s">
        <v>148</v>
      </c>
    </row>
    <row r="104" s="2" customFormat="1" ht="16.5" customHeight="1">
      <c r="A104" s="40"/>
      <c r="B104" s="41"/>
      <c r="C104" s="231" t="s">
        <v>137</v>
      </c>
      <c r="D104" s="231" t="s">
        <v>149</v>
      </c>
      <c r="E104" s="232" t="s">
        <v>150</v>
      </c>
      <c r="F104" s="233" t="s">
        <v>151</v>
      </c>
      <c r="G104" s="234" t="s">
        <v>147</v>
      </c>
      <c r="H104" s="235">
        <v>10.5</v>
      </c>
      <c r="I104" s="236"/>
      <c r="J104" s="237">
        <f>ROUND(I104*H104,2)</f>
        <v>0</v>
      </c>
      <c r="K104" s="233" t="s">
        <v>136</v>
      </c>
      <c r="L104" s="238"/>
      <c r="M104" s="239" t="s">
        <v>19</v>
      </c>
      <c r="N104" s="240" t="s">
        <v>46</v>
      </c>
      <c r="O104" s="86"/>
      <c r="P104" s="215">
        <f>O104*H104</f>
        <v>0</v>
      </c>
      <c r="Q104" s="215">
        <v>0.00012</v>
      </c>
      <c r="R104" s="215">
        <f>Q104*H104</f>
        <v>0.0012600000000000001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152</v>
      </c>
      <c r="AT104" s="217" t="s">
        <v>149</v>
      </c>
      <c r="AU104" s="217" t="s">
        <v>85</v>
      </c>
      <c r="AY104" s="19" t="s">
        <v>129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83</v>
      </c>
      <c r="BK104" s="218">
        <f>ROUND(I104*H104,2)</f>
        <v>0</v>
      </c>
      <c r="BL104" s="19" t="s">
        <v>137</v>
      </c>
      <c r="BM104" s="217" t="s">
        <v>153</v>
      </c>
    </row>
    <row r="105" s="13" customFormat="1">
      <c r="A105" s="13"/>
      <c r="B105" s="219"/>
      <c r="C105" s="220"/>
      <c r="D105" s="221" t="s">
        <v>139</v>
      </c>
      <c r="E105" s="220"/>
      <c r="F105" s="223" t="s">
        <v>154</v>
      </c>
      <c r="G105" s="220"/>
      <c r="H105" s="224">
        <v>10.5</v>
      </c>
      <c r="I105" s="225"/>
      <c r="J105" s="220"/>
      <c r="K105" s="220"/>
      <c r="L105" s="226"/>
      <c r="M105" s="227"/>
      <c r="N105" s="228"/>
      <c r="O105" s="228"/>
      <c r="P105" s="228"/>
      <c r="Q105" s="228"/>
      <c r="R105" s="228"/>
      <c r="S105" s="228"/>
      <c r="T105" s="22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0" t="s">
        <v>139</v>
      </c>
      <c r="AU105" s="230" t="s">
        <v>85</v>
      </c>
      <c r="AV105" s="13" t="s">
        <v>85</v>
      </c>
      <c r="AW105" s="13" t="s">
        <v>4</v>
      </c>
      <c r="AX105" s="13" t="s">
        <v>83</v>
      </c>
      <c r="AY105" s="230" t="s">
        <v>129</v>
      </c>
    </row>
    <row r="106" s="2" customFormat="1">
      <c r="A106" s="40"/>
      <c r="B106" s="41"/>
      <c r="C106" s="206" t="s">
        <v>155</v>
      </c>
      <c r="D106" s="206" t="s">
        <v>132</v>
      </c>
      <c r="E106" s="207" t="s">
        <v>156</v>
      </c>
      <c r="F106" s="208" t="s">
        <v>157</v>
      </c>
      <c r="G106" s="209" t="s">
        <v>135</v>
      </c>
      <c r="H106" s="210">
        <v>23.5</v>
      </c>
      <c r="I106" s="211"/>
      <c r="J106" s="212">
        <f>ROUND(I106*H106,2)</f>
        <v>0</v>
      </c>
      <c r="K106" s="208" t="s">
        <v>136</v>
      </c>
      <c r="L106" s="46"/>
      <c r="M106" s="213" t="s">
        <v>19</v>
      </c>
      <c r="N106" s="214" t="s">
        <v>46</v>
      </c>
      <c r="O106" s="86"/>
      <c r="P106" s="215">
        <f>O106*H106</f>
        <v>0</v>
      </c>
      <c r="Q106" s="215">
        <v>0.0026800000000000001</v>
      </c>
      <c r="R106" s="215">
        <f>Q106*H106</f>
        <v>0.062980000000000008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137</v>
      </c>
      <c r="AT106" s="217" t="s">
        <v>132</v>
      </c>
      <c r="AU106" s="217" t="s">
        <v>85</v>
      </c>
      <c r="AY106" s="19" t="s">
        <v>129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83</v>
      </c>
      <c r="BK106" s="218">
        <f>ROUND(I106*H106,2)</f>
        <v>0</v>
      </c>
      <c r="BL106" s="19" t="s">
        <v>137</v>
      </c>
      <c r="BM106" s="217" t="s">
        <v>158</v>
      </c>
    </row>
    <row r="107" s="2" customFormat="1" ht="16.5" customHeight="1">
      <c r="A107" s="40"/>
      <c r="B107" s="41"/>
      <c r="C107" s="206" t="s">
        <v>159</v>
      </c>
      <c r="D107" s="206" t="s">
        <v>132</v>
      </c>
      <c r="E107" s="207" t="s">
        <v>160</v>
      </c>
      <c r="F107" s="208" t="s">
        <v>161</v>
      </c>
      <c r="G107" s="209" t="s">
        <v>135</v>
      </c>
      <c r="H107" s="210">
        <v>23.5</v>
      </c>
      <c r="I107" s="211"/>
      <c r="J107" s="212">
        <f>ROUND(I107*H107,2)</f>
        <v>0</v>
      </c>
      <c r="K107" s="208" t="s">
        <v>136</v>
      </c>
      <c r="L107" s="46"/>
      <c r="M107" s="213" t="s">
        <v>19</v>
      </c>
      <c r="N107" s="214" t="s">
        <v>46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137</v>
      </c>
      <c r="AT107" s="217" t="s">
        <v>132</v>
      </c>
      <c r="AU107" s="217" t="s">
        <v>85</v>
      </c>
      <c r="AY107" s="19" t="s">
        <v>129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83</v>
      </c>
      <c r="BK107" s="218">
        <f>ROUND(I107*H107,2)</f>
        <v>0</v>
      </c>
      <c r="BL107" s="19" t="s">
        <v>137</v>
      </c>
      <c r="BM107" s="217" t="s">
        <v>162</v>
      </c>
    </row>
    <row r="108" s="12" customFormat="1" ht="22.8" customHeight="1">
      <c r="A108" s="12"/>
      <c r="B108" s="190"/>
      <c r="C108" s="191"/>
      <c r="D108" s="192" t="s">
        <v>74</v>
      </c>
      <c r="E108" s="204" t="s">
        <v>163</v>
      </c>
      <c r="F108" s="204" t="s">
        <v>164</v>
      </c>
      <c r="G108" s="191"/>
      <c r="H108" s="191"/>
      <c r="I108" s="194"/>
      <c r="J108" s="205">
        <f>BK108</f>
        <v>0</v>
      </c>
      <c r="K108" s="191"/>
      <c r="L108" s="196"/>
      <c r="M108" s="197"/>
      <c r="N108" s="198"/>
      <c r="O108" s="198"/>
      <c r="P108" s="199">
        <f>SUM(P109:P110)</f>
        <v>0</v>
      </c>
      <c r="Q108" s="198"/>
      <c r="R108" s="199">
        <f>SUM(R109:R110)</f>
        <v>0.0018329999999999998</v>
      </c>
      <c r="S108" s="198"/>
      <c r="T108" s="200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83</v>
      </c>
      <c r="AT108" s="202" t="s">
        <v>74</v>
      </c>
      <c r="AU108" s="202" t="s">
        <v>83</v>
      </c>
      <c r="AY108" s="201" t="s">
        <v>129</v>
      </c>
      <c r="BK108" s="203">
        <f>SUM(BK109:BK110)</f>
        <v>0</v>
      </c>
    </row>
    <row r="109" s="2" customFormat="1">
      <c r="A109" s="40"/>
      <c r="B109" s="41"/>
      <c r="C109" s="206" t="s">
        <v>165</v>
      </c>
      <c r="D109" s="206" t="s">
        <v>132</v>
      </c>
      <c r="E109" s="207" t="s">
        <v>166</v>
      </c>
      <c r="F109" s="208" t="s">
        <v>167</v>
      </c>
      <c r="G109" s="209" t="s">
        <v>135</v>
      </c>
      <c r="H109" s="210">
        <v>14.1</v>
      </c>
      <c r="I109" s="211"/>
      <c r="J109" s="212">
        <f>ROUND(I109*H109,2)</f>
        <v>0</v>
      </c>
      <c r="K109" s="208" t="s">
        <v>136</v>
      </c>
      <c r="L109" s="46"/>
      <c r="M109" s="213" t="s">
        <v>19</v>
      </c>
      <c r="N109" s="214" t="s">
        <v>46</v>
      </c>
      <c r="O109" s="86"/>
      <c r="P109" s="215">
        <f>O109*H109</f>
        <v>0</v>
      </c>
      <c r="Q109" s="215">
        <v>0.00012999999999999999</v>
      </c>
      <c r="R109" s="215">
        <f>Q109*H109</f>
        <v>0.0018329999999999998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137</v>
      </c>
      <c r="AT109" s="217" t="s">
        <v>132</v>
      </c>
      <c r="AU109" s="217" t="s">
        <v>85</v>
      </c>
      <c r="AY109" s="19" t="s">
        <v>129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137</v>
      </c>
      <c r="BM109" s="217" t="s">
        <v>168</v>
      </c>
    </row>
    <row r="110" s="13" customFormat="1">
      <c r="A110" s="13"/>
      <c r="B110" s="219"/>
      <c r="C110" s="220"/>
      <c r="D110" s="221" t="s">
        <v>139</v>
      </c>
      <c r="E110" s="222" t="s">
        <v>19</v>
      </c>
      <c r="F110" s="223" t="s">
        <v>169</v>
      </c>
      <c r="G110" s="220"/>
      <c r="H110" s="224">
        <v>14.1</v>
      </c>
      <c r="I110" s="225"/>
      <c r="J110" s="220"/>
      <c r="K110" s="220"/>
      <c r="L110" s="226"/>
      <c r="M110" s="227"/>
      <c r="N110" s="228"/>
      <c r="O110" s="228"/>
      <c r="P110" s="228"/>
      <c r="Q110" s="228"/>
      <c r="R110" s="228"/>
      <c r="S110" s="228"/>
      <c r="T110" s="22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0" t="s">
        <v>139</v>
      </c>
      <c r="AU110" s="230" t="s">
        <v>85</v>
      </c>
      <c r="AV110" s="13" t="s">
        <v>85</v>
      </c>
      <c r="AW110" s="13" t="s">
        <v>36</v>
      </c>
      <c r="AX110" s="13" t="s">
        <v>83</v>
      </c>
      <c r="AY110" s="230" t="s">
        <v>129</v>
      </c>
    </row>
    <row r="111" s="12" customFormat="1" ht="22.8" customHeight="1">
      <c r="A111" s="12"/>
      <c r="B111" s="190"/>
      <c r="C111" s="191"/>
      <c r="D111" s="192" t="s">
        <v>74</v>
      </c>
      <c r="E111" s="204" t="s">
        <v>170</v>
      </c>
      <c r="F111" s="204" t="s">
        <v>171</v>
      </c>
      <c r="G111" s="191"/>
      <c r="H111" s="191"/>
      <c r="I111" s="194"/>
      <c r="J111" s="205">
        <f>BK111</f>
        <v>0</v>
      </c>
      <c r="K111" s="191"/>
      <c r="L111" s="196"/>
      <c r="M111" s="197"/>
      <c r="N111" s="198"/>
      <c r="O111" s="198"/>
      <c r="P111" s="199">
        <f>SUM(P112:P124)</f>
        <v>0</v>
      </c>
      <c r="Q111" s="198"/>
      <c r="R111" s="199">
        <f>SUM(R112:R124)</f>
        <v>0</v>
      </c>
      <c r="S111" s="198"/>
      <c r="T111" s="200">
        <f>SUM(T112:T124)</f>
        <v>1.2270490000000001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83</v>
      </c>
      <c r="AT111" s="202" t="s">
        <v>74</v>
      </c>
      <c r="AU111" s="202" t="s">
        <v>83</v>
      </c>
      <c r="AY111" s="201" t="s">
        <v>129</v>
      </c>
      <c r="BK111" s="203">
        <f>SUM(BK112:BK124)</f>
        <v>0</v>
      </c>
    </row>
    <row r="112" s="2" customFormat="1" ht="16.5" customHeight="1">
      <c r="A112" s="40"/>
      <c r="B112" s="41"/>
      <c r="C112" s="206" t="s">
        <v>152</v>
      </c>
      <c r="D112" s="206" t="s">
        <v>132</v>
      </c>
      <c r="E112" s="207" t="s">
        <v>172</v>
      </c>
      <c r="F112" s="208" t="s">
        <v>173</v>
      </c>
      <c r="G112" s="209" t="s">
        <v>174</v>
      </c>
      <c r="H112" s="210">
        <v>6</v>
      </c>
      <c r="I112" s="211"/>
      <c r="J112" s="212">
        <f>ROUND(I112*H112,2)</f>
        <v>0</v>
      </c>
      <c r="K112" s="208" t="s">
        <v>136</v>
      </c>
      <c r="L112" s="46"/>
      <c r="M112" s="213" t="s">
        <v>19</v>
      </c>
      <c r="N112" s="214" t="s">
        <v>46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0.02307</v>
      </c>
      <c r="T112" s="216">
        <f>S112*H112</f>
        <v>0.13841999999999999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137</v>
      </c>
      <c r="AT112" s="217" t="s">
        <v>132</v>
      </c>
      <c r="AU112" s="217" t="s">
        <v>85</v>
      </c>
      <c r="AY112" s="19" t="s">
        <v>129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83</v>
      </c>
      <c r="BK112" s="218">
        <f>ROUND(I112*H112,2)</f>
        <v>0</v>
      </c>
      <c r="BL112" s="19" t="s">
        <v>137</v>
      </c>
      <c r="BM112" s="217" t="s">
        <v>175</v>
      </c>
    </row>
    <row r="113" s="2" customFormat="1" ht="16.5" customHeight="1">
      <c r="A113" s="40"/>
      <c r="B113" s="41"/>
      <c r="C113" s="206" t="s">
        <v>176</v>
      </c>
      <c r="D113" s="206" t="s">
        <v>132</v>
      </c>
      <c r="E113" s="207" t="s">
        <v>177</v>
      </c>
      <c r="F113" s="208" t="s">
        <v>178</v>
      </c>
      <c r="G113" s="209" t="s">
        <v>174</v>
      </c>
      <c r="H113" s="210">
        <v>16</v>
      </c>
      <c r="I113" s="211"/>
      <c r="J113" s="212">
        <f>ROUND(I113*H113,2)</f>
        <v>0</v>
      </c>
      <c r="K113" s="208" t="s">
        <v>179</v>
      </c>
      <c r="L113" s="46"/>
      <c r="M113" s="213" t="s">
        <v>19</v>
      </c>
      <c r="N113" s="214" t="s">
        <v>46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0.02307</v>
      </c>
      <c r="T113" s="216">
        <f>S113*H113</f>
        <v>0.36912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137</v>
      </c>
      <c r="AT113" s="217" t="s">
        <v>132</v>
      </c>
      <c r="AU113" s="217" t="s">
        <v>85</v>
      </c>
      <c r="AY113" s="19" t="s">
        <v>129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83</v>
      </c>
      <c r="BK113" s="218">
        <f>ROUND(I113*H113,2)</f>
        <v>0</v>
      </c>
      <c r="BL113" s="19" t="s">
        <v>137</v>
      </c>
      <c r="BM113" s="217" t="s">
        <v>180</v>
      </c>
    </row>
    <row r="114" s="2" customFormat="1" ht="16.5" customHeight="1">
      <c r="A114" s="40"/>
      <c r="B114" s="41"/>
      <c r="C114" s="206" t="s">
        <v>181</v>
      </c>
      <c r="D114" s="206" t="s">
        <v>132</v>
      </c>
      <c r="E114" s="207" t="s">
        <v>182</v>
      </c>
      <c r="F114" s="208" t="s">
        <v>183</v>
      </c>
      <c r="G114" s="209" t="s">
        <v>135</v>
      </c>
      <c r="H114" s="210">
        <v>5.5</v>
      </c>
      <c r="I114" s="211"/>
      <c r="J114" s="212">
        <f>ROUND(I114*H114,2)</f>
        <v>0</v>
      </c>
      <c r="K114" s="208" t="s">
        <v>136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0.00594</v>
      </c>
      <c r="T114" s="216">
        <f>S114*H114</f>
        <v>0.032669999999999998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137</v>
      </c>
      <c r="AT114" s="217" t="s">
        <v>132</v>
      </c>
      <c r="AU114" s="217" t="s">
        <v>85</v>
      </c>
      <c r="AY114" s="19" t="s">
        <v>129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137</v>
      </c>
      <c r="BM114" s="217" t="s">
        <v>184</v>
      </c>
    </row>
    <row r="115" s="13" customFormat="1">
      <c r="A115" s="13"/>
      <c r="B115" s="219"/>
      <c r="C115" s="220"/>
      <c r="D115" s="221" t="s">
        <v>139</v>
      </c>
      <c r="E115" s="222" t="s">
        <v>19</v>
      </c>
      <c r="F115" s="223" t="s">
        <v>185</v>
      </c>
      <c r="G115" s="220"/>
      <c r="H115" s="224">
        <v>5.5</v>
      </c>
      <c r="I115" s="225"/>
      <c r="J115" s="220"/>
      <c r="K115" s="220"/>
      <c r="L115" s="226"/>
      <c r="M115" s="227"/>
      <c r="N115" s="228"/>
      <c r="O115" s="228"/>
      <c r="P115" s="228"/>
      <c r="Q115" s="228"/>
      <c r="R115" s="228"/>
      <c r="S115" s="228"/>
      <c r="T115" s="22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0" t="s">
        <v>139</v>
      </c>
      <c r="AU115" s="230" t="s">
        <v>85</v>
      </c>
      <c r="AV115" s="13" t="s">
        <v>85</v>
      </c>
      <c r="AW115" s="13" t="s">
        <v>36</v>
      </c>
      <c r="AX115" s="13" t="s">
        <v>83</v>
      </c>
      <c r="AY115" s="230" t="s">
        <v>129</v>
      </c>
    </row>
    <row r="116" s="2" customFormat="1" ht="16.5" customHeight="1">
      <c r="A116" s="40"/>
      <c r="B116" s="41"/>
      <c r="C116" s="206" t="s">
        <v>186</v>
      </c>
      <c r="D116" s="206" t="s">
        <v>132</v>
      </c>
      <c r="E116" s="207" t="s">
        <v>187</v>
      </c>
      <c r="F116" s="208" t="s">
        <v>188</v>
      </c>
      <c r="G116" s="209" t="s">
        <v>147</v>
      </c>
      <c r="H116" s="210">
        <v>188.69999999999999</v>
      </c>
      <c r="I116" s="211"/>
      <c r="J116" s="212">
        <f>ROUND(I116*H116,2)</f>
        <v>0</v>
      </c>
      <c r="K116" s="208" t="s">
        <v>136</v>
      </c>
      <c r="L116" s="46"/>
      <c r="M116" s="213" t="s">
        <v>19</v>
      </c>
      <c r="N116" s="214" t="s">
        <v>46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0.0016999999999999999</v>
      </c>
      <c r="T116" s="216">
        <f>S116*H116</f>
        <v>0.32078999999999996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137</v>
      </c>
      <c r="AT116" s="217" t="s">
        <v>132</v>
      </c>
      <c r="AU116" s="217" t="s">
        <v>85</v>
      </c>
      <c r="AY116" s="19" t="s">
        <v>129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83</v>
      </c>
      <c r="BK116" s="218">
        <f>ROUND(I116*H116,2)</f>
        <v>0</v>
      </c>
      <c r="BL116" s="19" t="s">
        <v>137</v>
      </c>
      <c r="BM116" s="217" t="s">
        <v>189</v>
      </c>
    </row>
    <row r="117" s="13" customFormat="1">
      <c r="A117" s="13"/>
      <c r="B117" s="219"/>
      <c r="C117" s="220"/>
      <c r="D117" s="221" t="s">
        <v>139</v>
      </c>
      <c r="E117" s="222" t="s">
        <v>19</v>
      </c>
      <c r="F117" s="223" t="s">
        <v>190</v>
      </c>
      <c r="G117" s="220"/>
      <c r="H117" s="224">
        <v>65.700000000000003</v>
      </c>
      <c r="I117" s="225"/>
      <c r="J117" s="220"/>
      <c r="K117" s="220"/>
      <c r="L117" s="226"/>
      <c r="M117" s="227"/>
      <c r="N117" s="228"/>
      <c r="O117" s="228"/>
      <c r="P117" s="228"/>
      <c r="Q117" s="228"/>
      <c r="R117" s="228"/>
      <c r="S117" s="228"/>
      <c r="T117" s="22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0" t="s">
        <v>139</v>
      </c>
      <c r="AU117" s="230" t="s">
        <v>85</v>
      </c>
      <c r="AV117" s="13" t="s">
        <v>85</v>
      </c>
      <c r="AW117" s="13" t="s">
        <v>36</v>
      </c>
      <c r="AX117" s="13" t="s">
        <v>75</v>
      </c>
      <c r="AY117" s="230" t="s">
        <v>129</v>
      </c>
    </row>
    <row r="118" s="13" customFormat="1">
      <c r="A118" s="13"/>
      <c r="B118" s="219"/>
      <c r="C118" s="220"/>
      <c r="D118" s="221" t="s">
        <v>139</v>
      </c>
      <c r="E118" s="222" t="s">
        <v>19</v>
      </c>
      <c r="F118" s="223" t="s">
        <v>190</v>
      </c>
      <c r="G118" s="220"/>
      <c r="H118" s="224">
        <v>65.700000000000003</v>
      </c>
      <c r="I118" s="225"/>
      <c r="J118" s="220"/>
      <c r="K118" s="220"/>
      <c r="L118" s="226"/>
      <c r="M118" s="227"/>
      <c r="N118" s="228"/>
      <c r="O118" s="228"/>
      <c r="P118" s="228"/>
      <c r="Q118" s="228"/>
      <c r="R118" s="228"/>
      <c r="S118" s="228"/>
      <c r="T118" s="22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0" t="s">
        <v>139</v>
      </c>
      <c r="AU118" s="230" t="s">
        <v>85</v>
      </c>
      <c r="AV118" s="13" t="s">
        <v>85</v>
      </c>
      <c r="AW118" s="13" t="s">
        <v>36</v>
      </c>
      <c r="AX118" s="13" t="s">
        <v>75</v>
      </c>
      <c r="AY118" s="230" t="s">
        <v>129</v>
      </c>
    </row>
    <row r="119" s="13" customFormat="1">
      <c r="A119" s="13"/>
      <c r="B119" s="219"/>
      <c r="C119" s="220"/>
      <c r="D119" s="221" t="s">
        <v>139</v>
      </c>
      <c r="E119" s="222" t="s">
        <v>19</v>
      </c>
      <c r="F119" s="223" t="s">
        <v>191</v>
      </c>
      <c r="G119" s="220"/>
      <c r="H119" s="224">
        <v>57.299999999999997</v>
      </c>
      <c r="I119" s="225"/>
      <c r="J119" s="220"/>
      <c r="K119" s="220"/>
      <c r="L119" s="226"/>
      <c r="M119" s="227"/>
      <c r="N119" s="228"/>
      <c r="O119" s="228"/>
      <c r="P119" s="228"/>
      <c r="Q119" s="228"/>
      <c r="R119" s="228"/>
      <c r="S119" s="228"/>
      <c r="T119" s="22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0" t="s">
        <v>139</v>
      </c>
      <c r="AU119" s="230" t="s">
        <v>85</v>
      </c>
      <c r="AV119" s="13" t="s">
        <v>85</v>
      </c>
      <c r="AW119" s="13" t="s">
        <v>36</v>
      </c>
      <c r="AX119" s="13" t="s">
        <v>75</v>
      </c>
      <c r="AY119" s="230" t="s">
        <v>129</v>
      </c>
    </row>
    <row r="120" s="14" customFormat="1">
      <c r="A120" s="14"/>
      <c r="B120" s="241"/>
      <c r="C120" s="242"/>
      <c r="D120" s="221" t="s">
        <v>139</v>
      </c>
      <c r="E120" s="243" t="s">
        <v>19</v>
      </c>
      <c r="F120" s="244" t="s">
        <v>192</v>
      </c>
      <c r="G120" s="242"/>
      <c r="H120" s="245">
        <v>188.69999999999999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1" t="s">
        <v>139</v>
      </c>
      <c r="AU120" s="251" t="s">
        <v>85</v>
      </c>
      <c r="AV120" s="14" t="s">
        <v>137</v>
      </c>
      <c r="AW120" s="14" t="s">
        <v>36</v>
      </c>
      <c r="AX120" s="14" t="s">
        <v>83</v>
      </c>
      <c r="AY120" s="251" t="s">
        <v>129</v>
      </c>
    </row>
    <row r="121" s="2" customFormat="1" ht="16.5" customHeight="1">
      <c r="A121" s="40"/>
      <c r="B121" s="41"/>
      <c r="C121" s="206" t="s">
        <v>193</v>
      </c>
      <c r="D121" s="206" t="s">
        <v>132</v>
      </c>
      <c r="E121" s="207" t="s">
        <v>194</v>
      </c>
      <c r="F121" s="208" t="s">
        <v>195</v>
      </c>
      <c r="G121" s="209" t="s">
        <v>147</v>
      </c>
      <c r="H121" s="210">
        <v>188.69999999999999</v>
      </c>
      <c r="I121" s="211"/>
      <c r="J121" s="212">
        <f>ROUND(I121*H121,2)</f>
        <v>0</v>
      </c>
      <c r="K121" s="208" t="s">
        <v>136</v>
      </c>
      <c r="L121" s="46"/>
      <c r="M121" s="213" t="s">
        <v>19</v>
      </c>
      <c r="N121" s="214" t="s">
        <v>46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0.0017700000000000001</v>
      </c>
      <c r="T121" s="216">
        <f>S121*H121</f>
        <v>0.33399899999999999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137</v>
      </c>
      <c r="AT121" s="217" t="s">
        <v>132</v>
      </c>
      <c r="AU121" s="217" t="s">
        <v>85</v>
      </c>
      <c r="AY121" s="19" t="s">
        <v>129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83</v>
      </c>
      <c r="BK121" s="218">
        <f>ROUND(I121*H121,2)</f>
        <v>0</v>
      </c>
      <c r="BL121" s="19" t="s">
        <v>137</v>
      </c>
      <c r="BM121" s="217" t="s">
        <v>196</v>
      </c>
    </row>
    <row r="122" s="2" customFormat="1" ht="16.5" customHeight="1">
      <c r="A122" s="40"/>
      <c r="B122" s="41"/>
      <c r="C122" s="206" t="s">
        <v>197</v>
      </c>
      <c r="D122" s="206" t="s">
        <v>132</v>
      </c>
      <c r="E122" s="207" t="s">
        <v>198</v>
      </c>
      <c r="F122" s="208" t="s">
        <v>199</v>
      </c>
      <c r="G122" s="209" t="s">
        <v>147</v>
      </c>
      <c r="H122" s="210">
        <v>9.4000000000000004</v>
      </c>
      <c r="I122" s="211"/>
      <c r="J122" s="212">
        <f>ROUND(I122*H122,2)</f>
        <v>0</v>
      </c>
      <c r="K122" s="208" t="s">
        <v>136</v>
      </c>
      <c r="L122" s="46"/>
      <c r="M122" s="213" t="s">
        <v>19</v>
      </c>
      <c r="N122" s="214" t="s">
        <v>46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0.00175</v>
      </c>
      <c r="T122" s="216">
        <f>S122*H122</f>
        <v>0.016449999999999999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137</v>
      </c>
      <c r="AT122" s="217" t="s">
        <v>132</v>
      </c>
      <c r="AU122" s="217" t="s">
        <v>85</v>
      </c>
      <c r="AY122" s="19" t="s">
        <v>129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83</v>
      </c>
      <c r="BK122" s="218">
        <f>ROUND(I122*H122,2)</f>
        <v>0</v>
      </c>
      <c r="BL122" s="19" t="s">
        <v>137</v>
      </c>
      <c r="BM122" s="217" t="s">
        <v>200</v>
      </c>
    </row>
    <row r="123" s="13" customFormat="1">
      <c r="A123" s="13"/>
      <c r="B123" s="219"/>
      <c r="C123" s="220"/>
      <c r="D123" s="221" t="s">
        <v>139</v>
      </c>
      <c r="E123" s="222" t="s">
        <v>19</v>
      </c>
      <c r="F123" s="223" t="s">
        <v>201</v>
      </c>
      <c r="G123" s="220"/>
      <c r="H123" s="224">
        <v>9.4000000000000004</v>
      </c>
      <c r="I123" s="225"/>
      <c r="J123" s="220"/>
      <c r="K123" s="220"/>
      <c r="L123" s="226"/>
      <c r="M123" s="227"/>
      <c r="N123" s="228"/>
      <c r="O123" s="228"/>
      <c r="P123" s="228"/>
      <c r="Q123" s="228"/>
      <c r="R123" s="228"/>
      <c r="S123" s="228"/>
      <c r="T123" s="22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0" t="s">
        <v>139</v>
      </c>
      <c r="AU123" s="230" t="s">
        <v>85</v>
      </c>
      <c r="AV123" s="13" t="s">
        <v>85</v>
      </c>
      <c r="AW123" s="13" t="s">
        <v>36</v>
      </c>
      <c r="AX123" s="13" t="s">
        <v>83</v>
      </c>
      <c r="AY123" s="230" t="s">
        <v>129</v>
      </c>
    </row>
    <row r="124" s="2" customFormat="1" ht="16.5" customHeight="1">
      <c r="A124" s="40"/>
      <c r="B124" s="41"/>
      <c r="C124" s="206" t="s">
        <v>202</v>
      </c>
      <c r="D124" s="206" t="s">
        <v>132</v>
      </c>
      <c r="E124" s="207" t="s">
        <v>203</v>
      </c>
      <c r="F124" s="208" t="s">
        <v>204</v>
      </c>
      <c r="G124" s="209" t="s">
        <v>174</v>
      </c>
      <c r="H124" s="210">
        <v>26</v>
      </c>
      <c r="I124" s="211"/>
      <c r="J124" s="212">
        <f>ROUND(I124*H124,2)</f>
        <v>0</v>
      </c>
      <c r="K124" s="208" t="s">
        <v>179</v>
      </c>
      <c r="L124" s="46"/>
      <c r="M124" s="213" t="s">
        <v>19</v>
      </c>
      <c r="N124" s="214" t="s">
        <v>46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0.00059999999999999995</v>
      </c>
      <c r="T124" s="216">
        <f>S124*H124</f>
        <v>0.015599999999999999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137</v>
      </c>
      <c r="AT124" s="217" t="s">
        <v>132</v>
      </c>
      <c r="AU124" s="217" t="s">
        <v>85</v>
      </c>
      <c r="AY124" s="19" t="s">
        <v>129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83</v>
      </c>
      <c r="BK124" s="218">
        <f>ROUND(I124*H124,2)</f>
        <v>0</v>
      </c>
      <c r="BL124" s="19" t="s">
        <v>137</v>
      </c>
      <c r="BM124" s="217" t="s">
        <v>205</v>
      </c>
    </row>
    <row r="125" s="12" customFormat="1" ht="22.8" customHeight="1">
      <c r="A125" s="12"/>
      <c r="B125" s="190"/>
      <c r="C125" s="191"/>
      <c r="D125" s="192" t="s">
        <v>74</v>
      </c>
      <c r="E125" s="204" t="s">
        <v>206</v>
      </c>
      <c r="F125" s="204" t="s">
        <v>207</v>
      </c>
      <c r="G125" s="191"/>
      <c r="H125" s="191"/>
      <c r="I125" s="194"/>
      <c r="J125" s="205">
        <f>BK125</f>
        <v>0</v>
      </c>
      <c r="K125" s="191"/>
      <c r="L125" s="196"/>
      <c r="M125" s="197"/>
      <c r="N125" s="198"/>
      <c r="O125" s="198"/>
      <c r="P125" s="199">
        <f>SUM(P126:P130)</f>
        <v>0</v>
      </c>
      <c r="Q125" s="198"/>
      <c r="R125" s="199">
        <f>SUM(R126:R130)</f>
        <v>0</v>
      </c>
      <c r="S125" s="198"/>
      <c r="T125" s="200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1" t="s">
        <v>83</v>
      </c>
      <c r="AT125" s="202" t="s">
        <v>74</v>
      </c>
      <c r="AU125" s="202" t="s">
        <v>83</v>
      </c>
      <c r="AY125" s="201" t="s">
        <v>129</v>
      </c>
      <c r="BK125" s="203">
        <f>SUM(BK126:BK130)</f>
        <v>0</v>
      </c>
    </row>
    <row r="126" s="2" customFormat="1">
      <c r="A126" s="40"/>
      <c r="B126" s="41"/>
      <c r="C126" s="206" t="s">
        <v>8</v>
      </c>
      <c r="D126" s="206" t="s">
        <v>132</v>
      </c>
      <c r="E126" s="207" t="s">
        <v>208</v>
      </c>
      <c r="F126" s="208" t="s">
        <v>209</v>
      </c>
      <c r="G126" s="209" t="s">
        <v>210</v>
      </c>
      <c r="H126" s="210">
        <v>1.246</v>
      </c>
      <c r="I126" s="211"/>
      <c r="J126" s="212">
        <f>ROUND(I126*H126,2)</f>
        <v>0</v>
      </c>
      <c r="K126" s="208" t="s">
        <v>136</v>
      </c>
      <c r="L126" s="46"/>
      <c r="M126" s="213" t="s">
        <v>19</v>
      </c>
      <c r="N126" s="214" t="s">
        <v>46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137</v>
      </c>
      <c r="AT126" s="217" t="s">
        <v>132</v>
      </c>
      <c r="AU126" s="217" t="s">
        <v>85</v>
      </c>
      <c r="AY126" s="19" t="s">
        <v>129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83</v>
      </c>
      <c r="BK126" s="218">
        <f>ROUND(I126*H126,2)</f>
        <v>0</v>
      </c>
      <c r="BL126" s="19" t="s">
        <v>137</v>
      </c>
      <c r="BM126" s="217" t="s">
        <v>211</v>
      </c>
    </row>
    <row r="127" s="2" customFormat="1" ht="21.75" customHeight="1">
      <c r="A127" s="40"/>
      <c r="B127" s="41"/>
      <c r="C127" s="206" t="s">
        <v>212</v>
      </c>
      <c r="D127" s="206" t="s">
        <v>132</v>
      </c>
      <c r="E127" s="207" t="s">
        <v>213</v>
      </c>
      <c r="F127" s="208" t="s">
        <v>214</v>
      </c>
      <c r="G127" s="209" t="s">
        <v>210</v>
      </c>
      <c r="H127" s="210">
        <v>1.246</v>
      </c>
      <c r="I127" s="211"/>
      <c r="J127" s="212">
        <f>ROUND(I127*H127,2)</f>
        <v>0</v>
      </c>
      <c r="K127" s="208" t="s">
        <v>136</v>
      </c>
      <c r="L127" s="46"/>
      <c r="M127" s="213" t="s">
        <v>19</v>
      </c>
      <c r="N127" s="214" t="s">
        <v>46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137</v>
      </c>
      <c r="AT127" s="217" t="s">
        <v>132</v>
      </c>
      <c r="AU127" s="217" t="s">
        <v>85</v>
      </c>
      <c r="AY127" s="19" t="s">
        <v>129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83</v>
      </c>
      <c r="BK127" s="218">
        <f>ROUND(I127*H127,2)</f>
        <v>0</v>
      </c>
      <c r="BL127" s="19" t="s">
        <v>137</v>
      </c>
      <c r="BM127" s="217" t="s">
        <v>215</v>
      </c>
    </row>
    <row r="128" s="2" customFormat="1">
      <c r="A128" s="40"/>
      <c r="B128" s="41"/>
      <c r="C128" s="206" t="s">
        <v>216</v>
      </c>
      <c r="D128" s="206" t="s">
        <v>132</v>
      </c>
      <c r="E128" s="207" t="s">
        <v>217</v>
      </c>
      <c r="F128" s="208" t="s">
        <v>218</v>
      </c>
      <c r="G128" s="209" t="s">
        <v>210</v>
      </c>
      <c r="H128" s="210">
        <v>17.443999999999999</v>
      </c>
      <c r="I128" s="211"/>
      <c r="J128" s="212">
        <f>ROUND(I128*H128,2)</f>
        <v>0</v>
      </c>
      <c r="K128" s="208" t="s">
        <v>136</v>
      </c>
      <c r="L128" s="46"/>
      <c r="M128" s="213" t="s">
        <v>19</v>
      </c>
      <c r="N128" s="214" t="s">
        <v>46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137</v>
      </c>
      <c r="AT128" s="217" t="s">
        <v>132</v>
      </c>
      <c r="AU128" s="217" t="s">
        <v>85</v>
      </c>
      <c r="AY128" s="19" t="s">
        <v>129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83</v>
      </c>
      <c r="BK128" s="218">
        <f>ROUND(I128*H128,2)</f>
        <v>0</v>
      </c>
      <c r="BL128" s="19" t="s">
        <v>137</v>
      </c>
      <c r="BM128" s="217" t="s">
        <v>219</v>
      </c>
    </row>
    <row r="129" s="13" customFormat="1">
      <c r="A129" s="13"/>
      <c r="B129" s="219"/>
      <c r="C129" s="220"/>
      <c r="D129" s="221" t="s">
        <v>139</v>
      </c>
      <c r="E129" s="220"/>
      <c r="F129" s="223" t="s">
        <v>220</v>
      </c>
      <c r="G129" s="220"/>
      <c r="H129" s="224">
        <v>17.443999999999999</v>
      </c>
      <c r="I129" s="225"/>
      <c r="J129" s="220"/>
      <c r="K129" s="220"/>
      <c r="L129" s="226"/>
      <c r="M129" s="227"/>
      <c r="N129" s="228"/>
      <c r="O129" s="228"/>
      <c r="P129" s="228"/>
      <c r="Q129" s="228"/>
      <c r="R129" s="228"/>
      <c r="S129" s="228"/>
      <c r="T129" s="22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0" t="s">
        <v>139</v>
      </c>
      <c r="AU129" s="230" t="s">
        <v>85</v>
      </c>
      <c r="AV129" s="13" t="s">
        <v>85</v>
      </c>
      <c r="AW129" s="13" t="s">
        <v>4</v>
      </c>
      <c r="AX129" s="13" t="s">
        <v>83</v>
      </c>
      <c r="AY129" s="230" t="s">
        <v>129</v>
      </c>
    </row>
    <row r="130" s="2" customFormat="1" ht="16.5" customHeight="1">
      <c r="A130" s="40"/>
      <c r="B130" s="41"/>
      <c r="C130" s="231" t="s">
        <v>221</v>
      </c>
      <c r="D130" s="231" t="s">
        <v>149</v>
      </c>
      <c r="E130" s="232" t="s">
        <v>222</v>
      </c>
      <c r="F130" s="233" t="s">
        <v>223</v>
      </c>
      <c r="G130" s="234" t="s">
        <v>210</v>
      </c>
      <c r="H130" s="235">
        <v>1.246</v>
      </c>
      <c r="I130" s="236"/>
      <c r="J130" s="237">
        <f>ROUND(I130*H130,2)</f>
        <v>0</v>
      </c>
      <c r="K130" s="233" t="s">
        <v>136</v>
      </c>
      <c r="L130" s="238"/>
      <c r="M130" s="239" t="s">
        <v>19</v>
      </c>
      <c r="N130" s="240" t="s">
        <v>46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152</v>
      </c>
      <c r="AT130" s="217" t="s">
        <v>149</v>
      </c>
      <c r="AU130" s="217" t="s">
        <v>85</v>
      </c>
      <c r="AY130" s="19" t="s">
        <v>129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83</v>
      </c>
      <c r="BK130" s="218">
        <f>ROUND(I130*H130,2)</f>
        <v>0</v>
      </c>
      <c r="BL130" s="19" t="s">
        <v>137</v>
      </c>
      <c r="BM130" s="217" t="s">
        <v>224</v>
      </c>
    </row>
    <row r="131" s="12" customFormat="1" ht="22.8" customHeight="1">
      <c r="A131" s="12"/>
      <c r="B131" s="190"/>
      <c r="C131" s="191"/>
      <c r="D131" s="192" t="s">
        <v>74</v>
      </c>
      <c r="E131" s="204" t="s">
        <v>225</v>
      </c>
      <c r="F131" s="204" t="s">
        <v>226</v>
      </c>
      <c r="G131" s="191"/>
      <c r="H131" s="191"/>
      <c r="I131" s="194"/>
      <c r="J131" s="205">
        <f>BK131</f>
        <v>0</v>
      </c>
      <c r="K131" s="191"/>
      <c r="L131" s="196"/>
      <c r="M131" s="197"/>
      <c r="N131" s="198"/>
      <c r="O131" s="198"/>
      <c r="P131" s="199">
        <f>P132</f>
        <v>0</v>
      </c>
      <c r="Q131" s="198"/>
      <c r="R131" s="199">
        <f>R132</f>
        <v>0</v>
      </c>
      <c r="S131" s="198"/>
      <c r="T131" s="200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1" t="s">
        <v>83</v>
      </c>
      <c r="AT131" s="202" t="s">
        <v>74</v>
      </c>
      <c r="AU131" s="202" t="s">
        <v>83</v>
      </c>
      <c r="AY131" s="201" t="s">
        <v>129</v>
      </c>
      <c r="BK131" s="203">
        <f>BK132</f>
        <v>0</v>
      </c>
    </row>
    <row r="132" s="2" customFormat="1" ht="33" customHeight="1">
      <c r="A132" s="40"/>
      <c r="B132" s="41"/>
      <c r="C132" s="206" t="s">
        <v>227</v>
      </c>
      <c r="D132" s="206" t="s">
        <v>132</v>
      </c>
      <c r="E132" s="207" t="s">
        <v>228</v>
      </c>
      <c r="F132" s="208" t="s">
        <v>229</v>
      </c>
      <c r="G132" s="209" t="s">
        <v>210</v>
      </c>
      <c r="H132" s="210">
        <v>0.17499999999999999</v>
      </c>
      <c r="I132" s="211"/>
      <c r="J132" s="212">
        <f>ROUND(I132*H132,2)</f>
        <v>0</v>
      </c>
      <c r="K132" s="208" t="s">
        <v>136</v>
      </c>
      <c r="L132" s="46"/>
      <c r="M132" s="213" t="s">
        <v>19</v>
      </c>
      <c r="N132" s="214" t="s">
        <v>46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137</v>
      </c>
      <c r="AT132" s="217" t="s">
        <v>132</v>
      </c>
      <c r="AU132" s="217" t="s">
        <v>85</v>
      </c>
      <c r="AY132" s="19" t="s">
        <v>129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83</v>
      </c>
      <c r="BK132" s="218">
        <f>ROUND(I132*H132,2)</f>
        <v>0</v>
      </c>
      <c r="BL132" s="19" t="s">
        <v>137</v>
      </c>
      <c r="BM132" s="217" t="s">
        <v>230</v>
      </c>
    </row>
    <row r="133" s="12" customFormat="1" ht="25.92" customHeight="1">
      <c r="A133" s="12"/>
      <c r="B133" s="190"/>
      <c r="C133" s="191"/>
      <c r="D133" s="192" t="s">
        <v>74</v>
      </c>
      <c r="E133" s="193" t="s">
        <v>231</v>
      </c>
      <c r="F133" s="193" t="s">
        <v>232</v>
      </c>
      <c r="G133" s="191"/>
      <c r="H133" s="191"/>
      <c r="I133" s="194"/>
      <c r="J133" s="195">
        <f>BK133</f>
        <v>0</v>
      </c>
      <c r="K133" s="191"/>
      <c r="L133" s="196"/>
      <c r="M133" s="197"/>
      <c r="N133" s="198"/>
      <c r="O133" s="198"/>
      <c r="P133" s="199">
        <f>P134+P170+P186+P192+P195+P205+P208+P223+P240</f>
        <v>0</v>
      </c>
      <c r="Q133" s="198"/>
      <c r="R133" s="199">
        <f>R134+R170+R186+R192+R195+R205+R208+R223+R240</f>
        <v>10.891773648845001</v>
      </c>
      <c r="S133" s="198"/>
      <c r="T133" s="200">
        <f>T134+T170+T186+T192+T195+T205+T208+T223+T240</f>
        <v>0.019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85</v>
      </c>
      <c r="AT133" s="202" t="s">
        <v>74</v>
      </c>
      <c r="AU133" s="202" t="s">
        <v>75</v>
      </c>
      <c r="AY133" s="201" t="s">
        <v>129</v>
      </c>
      <c r="BK133" s="203">
        <f>BK134+BK170+BK186+BK192+BK195+BK205+BK208+BK223+BK240</f>
        <v>0</v>
      </c>
    </row>
    <row r="134" s="12" customFormat="1" ht="22.8" customHeight="1">
      <c r="A134" s="12"/>
      <c r="B134" s="190"/>
      <c r="C134" s="191"/>
      <c r="D134" s="192" t="s">
        <v>74</v>
      </c>
      <c r="E134" s="204" t="s">
        <v>233</v>
      </c>
      <c r="F134" s="204" t="s">
        <v>234</v>
      </c>
      <c r="G134" s="191"/>
      <c r="H134" s="191"/>
      <c r="I134" s="194"/>
      <c r="J134" s="205">
        <f>BK134</f>
        <v>0</v>
      </c>
      <c r="K134" s="191"/>
      <c r="L134" s="196"/>
      <c r="M134" s="197"/>
      <c r="N134" s="198"/>
      <c r="O134" s="198"/>
      <c r="P134" s="199">
        <f>SUM(P135:P169)</f>
        <v>0</v>
      </c>
      <c r="Q134" s="198"/>
      <c r="R134" s="199">
        <f>SUM(R135:R169)</f>
        <v>2.6345536599999999</v>
      </c>
      <c r="S134" s="198"/>
      <c r="T134" s="200">
        <f>SUM(T135:T169)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1" t="s">
        <v>85</v>
      </c>
      <c r="AT134" s="202" t="s">
        <v>74</v>
      </c>
      <c r="AU134" s="202" t="s">
        <v>83</v>
      </c>
      <c r="AY134" s="201" t="s">
        <v>129</v>
      </c>
      <c r="BK134" s="203">
        <f>SUM(BK135:BK169)</f>
        <v>0</v>
      </c>
    </row>
    <row r="135" s="2" customFormat="1" ht="16.5" customHeight="1">
      <c r="A135" s="40"/>
      <c r="B135" s="41"/>
      <c r="C135" s="206" t="s">
        <v>235</v>
      </c>
      <c r="D135" s="206" t="s">
        <v>132</v>
      </c>
      <c r="E135" s="207" t="s">
        <v>236</v>
      </c>
      <c r="F135" s="208" t="s">
        <v>237</v>
      </c>
      <c r="G135" s="209" t="s">
        <v>135</v>
      </c>
      <c r="H135" s="210">
        <v>158.47999999999999</v>
      </c>
      <c r="I135" s="211"/>
      <c r="J135" s="212">
        <f>ROUND(I135*H135,2)</f>
        <v>0</v>
      </c>
      <c r="K135" s="208" t="s">
        <v>136</v>
      </c>
      <c r="L135" s="46"/>
      <c r="M135" s="213" t="s">
        <v>19</v>
      </c>
      <c r="N135" s="214" t="s">
        <v>46</v>
      </c>
      <c r="O135" s="86"/>
      <c r="P135" s="215">
        <f>O135*H135</f>
        <v>0</v>
      </c>
      <c r="Q135" s="215">
        <v>0.00088000000000000003</v>
      </c>
      <c r="R135" s="215">
        <f>Q135*H135</f>
        <v>0.13946239999999999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212</v>
      </c>
      <c r="AT135" s="217" t="s">
        <v>132</v>
      </c>
      <c r="AU135" s="217" t="s">
        <v>85</v>
      </c>
      <c r="AY135" s="19" t="s">
        <v>129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83</v>
      </c>
      <c r="BK135" s="218">
        <f>ROUND(I135*H135,2)</f>
        <v>0</v>
      </c>
      <c r="BL135" s="19" t="s">
        <v>212</v>
      </c>
      <c r="BM135" s="217" t="s">
        <v>238</v>
      </c>
    </row>
    <row r="136" s="15" customFormat="1">
      <c r="A136" s="15"/>
      <c r="B136" s="252"/>
      <c r="C136" s="253"/>
      <c r="D136" s="221" t="s">
        <v>139</v>
      </c>
      <c r="E136" s="254" t="s">
        <v>19</v>
      </c>
      <c r="F136" s="255" t="s">
        <v>239</v>
      </c>
      <c r="G136" s="253"/>
      <c r="H136" s="254" t="s">
        <v>19</v>
      </c>
      <c r="I136" s="256"/>
      <c r="J136" s="253"/>
      <c r="K136" s="253"/>
      <c r="L136" s="257"/>
      <c r="M136" s="258"/>
      <c r="N136" s="259"/>
      <c r="O136" s="259"/>
      <c r="P136" s="259"/>
      <c r="Q136" s="259"/>
      <c r="R136" s="259"/>
      <c r="S136" s="259"/>
      <c r="T136" s="26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1" t="s">
        <v>139</v>
      </c>
      <c r="AU136" s="261" t="s">
        <v>85</v>
      </c>
      <c r="AV136" s="15" t="s">
        <v>83</v>
      </c>
      <c r="AW136" s="15" t="s">
        <v>36</v>
      </c>
      <c r="AX136" s="15" t="s">
        <v>75</v>
      </c>
      <c r="AY136" s="261" t="s">
        <v>129</v>
      </c>
    </row>
    <row r="137" s="13" customFormat="1">
      <c r="A137" s="13"/>
      <c r="B137" s="219"/>
      <c r="C137" s="220"/>
      <c r="D137" s="221" t="s">
        <v>139</v>
      </c>
      <c r="E137" s="222" t="s">
        <v>19</v>
      </c>
      <c r="F137" s="223" t="s">
        <v>240</v>
      </c>
      <c r="G137" s="220"/>
      <c r="H137" s="224">
        <v>52.560000000000002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0" t="s">
        <v>139</v>
      </c>
      <c r="AU137" s="230" t="s">
        <v>85</v>
      </c>
      <c r="AV137" s="13" t="s">
        <v>85</v>
      </c>
      <c r="AW137" s="13" t="s">
        <v>36</v>
      </c>
      <c r="AX137" s="13" t="s">
        <v>75</v>
      </c>
      <c r="AY137" s="230" t="s">
        <v>129</v>
      </c>
    </row>
    <row r="138" s="13" customFormat="1">
      <c r="A138" s="13"/>
      <c r="B138" s="219"/>
      <c r="C138" s="220"/>
      <c r="D138" s="221" t="s">
        <v>139</v>
      </c>
      <c r="E138" s="222" t="s">
        <v>19</v>
      </c>
      <c r="F138" s="223" t="s">
        <v>240</v>
      </c>
      <c r="G138" s="220"/>
      <c r="H138" s="224">
        <v>52.560000000000002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0" t="s">
        <v>139</v>
      </c>
      <c r="AU138" s="230" t="s">
        <v>85</v>
      </c>
      <c r="AV138" s="13" t="s">
        <v>85</v>
      </c>
      <c r="AW138" s="13" t="s">
        <v>36</v>
      </c>
      <c r="AX138" s="13" t="s">
        <v>75</v>
      </c>
      <c r="AY138" s="230" t="s">
        <v>129</v>
      </c>
    </row>
    <row r="139" s="13" customFormat="1">
      <c r="A139" s="13"/>
      <c r="B139" s="219"/>
      <c r="C139" s="220"/>
      <c r="D139" s="221" t="s">
        <v>139</v>
      </c>
      <c r="E139" s="222" t="s">
        <v>19</v>
      </c>
      <c r="F139" s="223" t="s">
        <v>241</v>
      </c>
      <c r="G139" s="220"/>
      <c r="H139" s="224">
        <v>45.840000000000003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0" t="s">
        <v>139</v>
      </c>
      <c r="AU139" s="230" t="s">
        <v>85</v>
      </c>
      <c r="AV139" s="13" t="s">
        <v>85</v>
      </c>
      <c r="AW139" s="13" t="s">
        <v>36</v>
      </c>
      <c r="AX139" s="13" t="s">
        <v>75</v>
      </c>
      <c r="AY139" s="230" t="s">
        <v>129</v>
      </c>
    </row>
    <row r="140" s="13" customFormat="1">
      <c r="A140" s="13"/>
      <c r="B140" s="219"/>
      <c r="C140" s="220"/>
      <c r="D140" s="221" t="s">
        <v>139</v>
      </c>
      <c r="E140" s="222" t="s">
        <v>19</v>
      </c>
      <c r="F140" s="223" t="s">
        <v>242</v>
      </c>
      <c r="G140" s="220"/>
      <c r="H140" s="224">
        <v>7.5199999999999996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0" t="s">
        <v>139</v>
      </c>
      <c r="AU140" s="230" t="s">
        <v>85</v>
      </c>
      <c r="AV140" s="13" t="s">
        <v>85</v>
      </c>
      <c r="AW140" s="13" t="s">
        <v>36</v>
      </c>
      <c r="AX140" s="13" t="s">
        <v>75</v>
      </c>
      <c r="AY140" s="230" t="s">
        <v>129</v>
      </c>
    </row>
    <row r="141" s="14" customFormat="1">
      <c r="A141" s="14"/>
      <c r="B141" s="241"/>
      <c r="C141" s="242"/>
      <c r="D141" s="221" t="s">
        <v>139</v>
      </c>
      <c r="E141" s="243" t="s">
        <v>19</v>
      </c>
      <c r="F141" s="244" t="s">
        <v>192</v>
      </c>
      <c r="G141" s="242"/>
      <c r="H141" s="245">
        <v>158.48000000000002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1" t="s">
        <v>139</v>
      </c>
      <c r="AU141" s="251" t="s">
        <v>85</v>
      </c>
      <c r="AV141" s="14" t="s">
        <v>137</v>
      </c>
      <c r="AW141" s="14" t="s">
        <v>36</v>
      </c>
      <c r="AX141" s="14" t="s">
        <v>83</v>
      </c>
      <c r="AY141" s="251" t="s">
        <v>129</v>
      </c>
    </row>
    <row r="142" s="2" customFormat="1" ht="16.5" customHeight="1">
      <c r="A142" s="40"/>
      <c r="B142" s="41"/>
      <c r="C142" s="231" t="s">
        <v>7</v>
      </c>
      <c r="D142" s="231" t="s">
        <v>149</v>
      </c>
      <c r="E142" s="232" t="s">
        <v>243</v>
      </c>
      <c r="F142" s="233" t="s">
        <v>244</v>
      </c>
      <c r="G142" s="234" t="s">
        <v>135</v>
      </c>
      <c r="H142" s="235">
        <v>184.708</v>
      </c>
      <c r="I142" s="236"/>
      <c r="J142" s="237">
        <f>ROUND(I142*H142,2)</f>
        <v>0</v>
      </c>
      <c r="K142" s="233" t="s">
        <v>179</v>
      </c>
      <c r="L142" s="238"/>
      <c r="M142" s="239" t="s">
        <v>19</v>
      </c>
      <c r="N142" s="240" t="s">
        <v>46</v>
      </c>
      <c r="O142" s="86"/>
      <c r="P142" s="215">
        <f>O142*H142</f>
        <v>0</v>
      </c>
      <c r="Q142" s="215">
        <v>0.0037599999999999999</v>
      </c>
      <c r="R142" s="215">
        <f>Q142*H142</f>
        <v>0.69450208000000002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245</v>
      </c>
      <c r="AT142" s="217" t="s">
        <v>149</v>
      </c>
      <c r="AU142" s="217" t="s">
        <v>85</v>
      </c>
      <c r="AY142" s="19" t="s">
        <v>129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83</v>
      </c>
      <c r="BK142" s="218">
        <f>ROUND(I142*H142,2)</f>
        <v>0</v>
      </c>
      <c r="BL142" s="19" t="s">
        <v>212</v>
      </c>
      <c r="BM142" s="217" t="s">
        <v>246</v>
      </c>
    </row>
    <row r="143" s="2" customFormat="1">
      <c r="A143" s="40"/>
      <c r="B143" s="41"/>
      <c r="C143" s="42"/>
      <c r="D143" s="221" t="s">
        <v>247</v>
      </c>
      <c r="E143" s="42"/>
      <c r="F143" s="262" t="s">
        <v>248</v>
      </c>
      <c r="G143" s="42"/>
      <c r="H143" s="42"/>
      <c r="I143" s="263"/>
      <c r="J143" s="42"/>
      <c r="K143" s="42"/>
      <c r="L143" s="46"/>
      <c r="M143" s="264"/>
      <c r="N143" s="265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247</v>
      </c>
      <c r="AU143" s="19" t="s">
        <v>85</v>
      </c>
    </row>
    <row r="144" s="13" customFormat="1">
      <c r="A144" s="13"/>
      <c r="B144" s="219"/>
      <c r="C144" s="220"/>
      <c r="D144" s="221" t="s">
        <v>139</v>
      </c>
      <c r="E144" s="220"/>
      <c r="F144" s="223" t="s">
        <v>249</v>
      </c>
      <c r="G144" s="220"/>
      <c r="H144" s="224">
        <v>184.708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0" t="s">
        <v>139</v>
      </c>
      <c r="AU144" s="230" t="s">
        <v>85</v>
      </c>
      <c r="AV144" s="13" t="s">
        <v>85</v>
      </c>
      <c r="AW144" s="13" t="s">
        <v>4</v>
      </c>
      <c r="AX144" s="13" t="s">
        <v>83</v>
      </c>
      <c r="AY144" s="230" t="s">
        <v>129</v>
      </c>
    </row>
    <row r="145" s="2" customFormat="1">
      <c r="A145" s="40"/>
      <c r="B145" s="41"/>
      <c r="C145" s="206" t="s">
        <v>250</v>
      </c>
      <c r="D145" s="206" t="s">
        <v>132</v>
      </c>
      <c r="E145" s="207" t="s">
        <v>251</v>
      </c>
      <c r="F145" s="208" t="s">
        <v>252</v>
      </c>
      <c r="G145" s="209" t="s">
        <v>135</v>
      </c>
      <c r="H145" s="210">
        <v>507.50999999999999</v>
      </c>
      <c r="I145" s="211"/>
      <c r="J145" s="212">
        <f>ROUND(I145*H145,2)</f>
        <v>0</v>
      </c>
      <c r="K145" s="208" t="s">
        <v>136</v>
      </c>
      <c r="L145" s="46"/>
      <c r="M145" s="213" t="s">
        <v>19</v>
      </c>
      <c r="N145" s="214" t="s">
        <v>46</v>
      </c>
      <c r="O145" s="86"/>
      <c r="P145" s="215">
        <f>O145*H145</f>
        <v>0</v>
      </c>
      <c r="Q145" s="215">
        <v>0.00013999999999999999</v>
      </c>
      <c r="R145" s="215">
        <f>Q145*H145</f>
        <v>0.071051399999999987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212</v>
      </c>
      <c r="AT145" s="217" t="s">
        <v>132</v>
      </c>
      <c r="AU145" s="217" t="s">
        <v>85</v>
      </c>
      <c r="AY145" s="19" t="s">
        <v>129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83</v>
      </c>
      <c r="BK145" s="218">
        <f>ROUND(I145*H145,2)</f>
        <v>0</v>
      </c>
      <c r="BL145" s="19" t="s">
        <v>212</v>
      </c>
      <c r="BM145" s="217" t="s">
        <v>253</v>
      </c>
    </row>
    <row r="146" s="13" customFormat="1">
      <c r="A146" s="13"/>
      <c r="B146" s="219"/>
      <c r="C146" s="220"/>
      <c r="D146" s="221" t="s">
        <v>139</v>
      </c>
      <c r="E146" s="222" t="s">
        <v>19</v>
      </c>
      <c r="F146" s="223" t="s">
        <v>254</v>
      </c>
      <c r="G146" s="220"/>
      <c r="H146" s="224">
        <v>720.21000000000004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0" t="s">
        <v>139</v>
      </c>
      <c r="AU146" s="230" t="s">
        <v>85</v>
      </c>
      <c r="AV146" s="13" t="s">
        <v>85</v>
      </c>
      <c r="AW146" s="13" t="s">
        <v>36</v>
      </c>
      <c r="AX146" s="13" t="s">
        <v>75</v>
      </c>
      <c r="AY146" s="230" t="s">
        <v>129</v>
      </c>
    </row>
    <row r="147" s="13" customFormat="1">
      <c r="A147" s="13"/>
      <c r="B147" s="219"/>
      <c r="C147" s="220"/>
      <c r="D147" s="221" t="s">
        <v>139</v>
      </c>
      <c r="E147" s="222" t="s">
        <v>19</v>
      </c>
      <c r="F147" s="223" t="s">
        <v>255</v>
      </c>
      <c r="G147" s="220"/>
      <c r="H147" s="224">
        <v>-188.69999999999999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0" t="s">
        <v>139</v>
      </c>
      <c r="AU147" s="230" t="s">
        <v>85</v>
      </c>
      <c r="AV147" s="13" t="s">
        <v>85</v>
      </c>
      <c r="AW147" s="13" t="s">
        <v>36</v>
      </c>
      <c r="AX147" s="13" t="s">
        <v>75</v>
      </c>
      <c r="AY147" s="230" t="s">
        <v>129</v>
      </c>
    </row>
    <row r="148" s="13" customFormat="1">
      <c r="A148" s="13"/>
      <c r="B148" s="219"/>
      <c r="C148" s="220"/>
      <c r="D148" s="221" t="s">
        <v>139</v>
      </c>
      <c r="E148" s="222" t="s">
        <v>19</v>
      </c>
      <c r="F148" s="223" t="s">
        <v>256</v>
      </c>
      <c r="G148" s="220"/>
      <c r="H148" s="224">
        <v>-24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0" t="s">
        <v>139</v>
      </c>
      <c r="AU148" s="230" t="s">
        <v>85</v>
      </c>
      <c r="AV148" s="13" t="s">
        <v>85</v>
      </c>
      <c r="AW148" s="13" t="s">
        <v>36</v>
      </c>
      <c r="AX148" s="13" t="s">
        <v>75</v>
      </c>
      <c r="AY148" s="230" t="s">
        <v>129</v>
      </c>
    </row>
    <row r="149" s="14" customFormat="1">
      <c r="A149" s="14"/>
      <c r="B149" s="241"/>
      <c r="C149" s="242"/>
      <c r="D149" s="221" t="s">
        <v>139</v>
      </c>
      <c r="E149" s="243" t="s">
        <v>19</v>
      </c>
      <c r="F149" s="244" t="s">
        <v>192</v>
      </c>
      <c r="G149" s="242"/>
      <c r="H149" s="245">
        <v>507.50999999999999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1" t="s">
        <v>139</v>
      </c>
      <c r="AU149" s="251" t="s">
        <v>85</v>
      </c>
      <c r="AV149" s="14" t="s">
        <v>137</v>
      </c>
      <c r="AW149" s="14" t="s">
        <v>36</v>
      </c>
      <c r="AX149" s="14" t="s">
        <v>83</v>
      </c>
      <c r="AY149" s="251" t="s">
        <v>129</v>
      </c>
    </row>
    <row r="150" s="2" customFormat="1">
      <c r="A150" s="40"/>
      <c r="B150" s="41"/>
      <c r="C150" s="206" t="s">
        <v>257</v>
      </c>
      <c r="D150" s="206" t="s">
        <v>132</v>
      </c>
      <c r="E150" s="207" t="s">
        <v>258</v>
      </c>
      <c r="F150" s="208" t="s">
        <v>259</v>
      </c>
      <c r="G150" s="209" t="s">
        <v>135</v>
      </c>
      <c r="H150" s="210">
        <v>194.19999999999999</v>
      </c>
      <c r="I150" s="211"/>
      <c r="J150" s="212">
        <f>ROUND(I150*H150,2)</f>
        <v>0</v>
      </c>
      <c r="K150" s="208" t="s">
        <v>136</v>
      </c>
      <c r="L150" s="46"/>
      <c r="M150" s="213" t="s">
        <v>19</v>
      </c>
      <c r="N150" s="214" t="s">
        <v>46</v>
      </c>
      <c r="O150" s="86"/>
      <c r="P150" s="215">
        <f>O150*H150</f>
        <v>0</v>
      </c>
      <c r="Q150" s="215">
        <v>0.00027999999999999998</v>
      </c>
      <c r="R150" s="215">
        <f>Q150*H150</f>
        <v>0.054375999999999994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212</v>
      </c>
      <c r="AT150" s="217" t="s">
        <v>132</v>
      </c>
      <c r="AU150" s="217" t="s">
        <v>85</v>
      </c>
      <c r="AY150" s="19" t="s">
        <v>129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83</v>
      </c>
      <c r="BK150" s="218">
        <f>ROUND(I150*H150,2)</f>
        <v>0</v>
      </c>
      <c r="BL150" s="19" t="s">
        <v>212</v>
      </c>
      <c r="BM150" s="217" t="s">
        <v>260</v>
      </c>
    </row>
    <row r="151" s="13" customFormat="1">
      <c r="A151" s="13"/>
      <c r="B151" s="219"/>
      <c r="C151" s="220"/>
      <c r="D151" s="221" t="s">
        <v>139</v>
      </c>
      <c r="E151" s="222" t="s">
        <v>19</v>
      </c>
      <c r="F151" s="223" t="s">
        <v>261</v>
      </c>
      <c r="G151" s="220"/>
      <c r="H151" s="224">
        <v>65.700000000000003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0" t="s">
        <v>139</v>
      </c>
      <c r="AU151" s="230" t="s">
        <v>85</v>
      </c>
      <c r="AV151" s="13" t="s">
        <v>85</v>
      </c>
      <c r="AW151" s="13" t="s">
        <v>36</v>
      </c>
      <c r="AX151" s="13" t="s">
        <v>75</v>
      </c>
      <c r="AY151" s="230" t="s">
        <v>129</v>
      </c>
    </row>
    <row r="152" s="13" customFormat="1">
      <c r="A152" s="13"/>
      <c r="B152" s="219"/>
      <c r="C152" s="220"/>
      <c r="D152" s="221" t="s">
        <v>139</v>
      </c>
      <c r="E152" s="222" t="s">
        <v>19</v>
      </c>
      <c r="F152" s="223" t="s">
        <v>261</v>
      </c>
      <c r="G152" s="220"/>
      <c r="H152" s="224">
        <v>65.700000000000003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0" t="s">
        <v>139</v>
      </c>
      <c r="AU152" s="230" t="s">
        <v>85</v>
      </c>
      <c r="AV152" s="13" t="s">
        <v>85</v>
      </c>
      <c r="AW152" s="13" t="s">
        <v>36</v>
      </c>
      <c r="AX152" s="13" t="s">
        <v>75</v>
      </c>
      <c r="AY152" s="230" t="s">
        <v>129</v>
      </c>
    </row>
    <row r="153" s="13" customFormat="1">
      <c r="A153" s="13"/>
      <c r="B153" s="219"/>
      <c r="C153" s="220"/>
      <c r="D153" s="221" t="s">
        <v>139</v>
      </c>
      <c r="E153" s="222" t="s">
        <v>19</v>
      </c>
      <c r="F153" s="223" t="s">
        <v>262</v>
      </c>
      <c r="G153" s="220"/>
      <c r="H153" s="224">
        <v>57.299999999999997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0" t="s">
        <v>139</v>
      </c>
      <c r="AU153" s="230" t="s">
        <v>85</v>
      </c>
      <c r="AV153" s="13" t="s">
        <v>85</v>
      </c>
      <c r="AW153" s="13" t="s">
        <v>36</v>
      </c>
      <c r="AX153" s="13" t="s">
        <v>75</v>
      </c>
      <c r="AY153" s="230" t="s">
        <v>129</v>
      </c>
    </row>
    <row r="154" s="13" customFormat="1">
      <c r="A154" s="13"/>
      <c r="B154" s="219"/>
      <c r="C154" s="220"/>
      <c r="D154" s="221" t="s">
        <v>139</v>
      </c>
      <c r="E154" s="222" t="s">
        <v>19</v>
      </c>
      <c r="F154" s="223" t="s">
        <v>185</v>
      </c>
      <c r="G154" s="220"/>
      <c r="H154" s="224">
        <v>5.5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0" t="s">
        <v>139</v>
      </c>
      <c r="AU154" s="230" t="s">
        <v>85</v>
      </c>
      <c r="AV154" s="13" t="s">
        <v>85</v>
      </c>
      <c r="AW154" s="13" t="s">
        <v>36</v>
      </c>
      <c r="AX154" s="13" t="s">
        <v>75</v>
      </c>
      <c r="AY154" s="230" t="s">
        <v>129</v>
      </c>
    </row>
    <row r="155" s="14" customFormat="1">
      <c r="A155" s="14"/>
      <c r="B155" s="241"/>
      <c r="C155" s="242"/>
      <c r="D155" s="221" t="s">
        <v>139</v>
      </c>
      <c r="E155" s="243" t="s">
        <v>19</v>
      </c>
      <c r="F155" s="244" t="s">
        <v>192</v>
      </c>
      <c r="G155" s="242"/>
      <c r="H155" s="245">
        <v>194.19999999999999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1" t="s">
        <v>139</v>
      </c>
      <c r="AU155" s="251" t="s">
        <v>85</v>
      </c>
      <c r="AV155" s="14" t="s">
        <v>137</v>
      </c>
      <c r="AW155" s="14" t="s">
        <v>36</v>
      </c>
      <c r="AX155" s="14" t="s">
        <v>83</v>
      </c>
      <c r="AY155" s="251" t="s">
        <v>129</v>
      </c>
    </row>
    <row r="156" s="2" customFormat="1">
      <c r="A156" s="40"/>
      <c r="B156" s="41"/>
      <c r="C156" s="206" t="s">
        <v>263</v>
      </c>
      <c r="D156" s="206" t="s">
        <v>132</v>
      </c>
      <c r="E156" s="207" t="s">
        <v>264</v>
      </c>
      <c r="F156" s="208" t="s">
        <v>265</v>
      </c>
      <c r="G156" s="209" t="s">
        <v>135</v>
      </c>
      <c r="H156" s="210">
        <v>27.760000000000002</v>
      </c>
      <c r="I156" s="211"/>
      <c r="J156" s="212">
        <f>ROUND(I156*H156,2)</f>
        <v>0</v>
      </c>
      <c r="K156" s="208" t="s">
        <v>136</v>
      </c>
      <c r="L156" s="46"/>
      <c r="M156" s="213" t="s">
        <v>19</v>
      </c>
      <c r="N156" s="214" t="s">
        <v>46</v>
      </c>
      <c r="O156" s="86"/>
      <c r="P156" s="215">
        <f>O156*H156</f>
        <v>0</v>
      </c>
      <c r="Q156" s="215">
        <v>0.00051000000000000004</v>
      </c>
      <c r="R156" s="215">
        <f>Q156*H156</f>
        <v>0.014157600000000001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212</v>
      </c>
      <c r="AT156" s="217" t="s">
        <v>132</v>
      </c>
      <c r="AU156" s="217" t="s">
        <v>85</v>
      </c>
      <c r="AY156" s="19" t="s">
        <v>129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83</v>
      </c>
      <c r="BK156" s="218">
        <f>ROUND(I156*H156,2)</f>
        <v>0</v>
      </c>
      <c r="BL156" s="19" t="s">
        <v>212</v>
      </c>
      <c r="BM156" s="217" t="s">
        <v>266</v>
      </c>
    </row>
    <row r="157" s="13" customFormat="1">
      <c r="A157" s="13"/>
      <c r="B157" s="219"/>
      <c r="C157" s="220"/>
      <c r="D157" s="221" t="s">
        <v>139</v>
      </c>
      <c r="E157" s="222" t="s">
        <v>19</v>
      </c>
      <c r="F157" s="223" t="s">
        <v>267</v>
      </c>
      <c r="G157" s="220"/>
      <c r="H157" s="224">
        <v>24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0" t="s">
        <v>139</v>
      </c>
      <c r="AU157" s="230" t="s">
        <v>85</v>
      </c>
      <c r="AV157" s="13" t="s">
        <v>85</v>
      </c>
      <c r="AW157" s="13" t="s">
        <v>36</v>
      </c>
      <c r="AX157" s="13" t="s">
        <v>75</v>
      </c>
      <c r="AY157" s="230" t="s">
        <v>129</v>
      </c>
    </row>
    <row r="158" s="13" customFormat="1">
      <c r="A158" s="13"/>
      <c r="B158" s="219"/>
      <c r="C158" s="220"/>
      <c r="D158" s="221" t="s">
        <v>139</v>
      </c>
      <c r="E158" s="222" t="s">
        <v>19</v>
      </c>
      <c r="F158" s="223" t="s">
        <v>268</v>
      </c>
      <c r="G158" s="220"/>
      <c r="H158" s="224">
        <v>3.7599999999999998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0" t="s">
        <v>139</v>
      </c>
      <c r="AU158" s="230" t="s">
        <v>85</v>
      </c>
      <c r="AV158" s="13" t="s">
        <v>85</v>
      </c>
      <c r="AW158" s="13" t="s">
        <v>36</v>
      </c>
      <c r="AX158" s="13" t="s">
        <v>75</v>
      </c>
      <c r="AY158" s="230" t="s">
        <v>129</v>
      </c>
    </row>
    <row r="159" s="14" customFormat="1">
      <c r="A159" s="14"/>
      <c r="B159" s="241"/>
      <c r="C159" s="242"/>
      <c r="D159" s="221" t="s">
        <v>139</v>
      </c>
      <c r="E159" s="243" t="s">
        <v>19</v>
      </c>
      <c r="F159" s="244" t="s">
        <v>192</v>
      </c>
      <c r="G159" s="242"/>
      <c r="H159" s="245">
        <v>27.759999999999998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1" t="s">
        <v>139</v>
      </c>
      <c r="AU159" s="251" t="s">
        <v>85</v>
      </c>
      <c r="AV159" s="14" t="s">
        <v>137</v>
      </c>
      <c r="AW159" s="14" t="s">
        <v>36</v>
      </c>
      <c r="AX159" s="14" t="s">
        <v>83</v>
      </c>
      <c r="AY159" s="251" t="s">
        <v>129</v>
      </c>
    </row>
    <row r="160" s="2" customFormat="1" ht="16.5" customHeight="1">
      <c r="A160" s="40"/>
      <c r="B160" s="41"/>
      <c r="C160" s="231" t="s">
        <v>269</v>
      </c>
      <c r="D160" s="231" t="s">
        <v>149</v>
      </c>
      <c r="E160" s="232" t="s">
        <v>270</v>
      </c>
      <c r="F160" s="233" t="s">
        <v>271</v>
      </c>
      <c r="G160" s="234" t="s">
        <v>135</v>
      </c>
      <c r="H160" s="235">
        <v>838.89099999999996</v>
      </c>
      <c r="I160" s="236"/>
      <c r="J160" s="237">
        <f>ROUND(I160*H160,2)</f>
        <v>0</v>
      </c>
      <c r="K160" s="233" t="s">
        <v>136</v>
      </c>
      <c r="L160" s="238"/>
      <c r="M160" s="239" t="s">
        <v>19</v>
      </c>
      <c r="N160" s="240" t="s">
        <v>46</v>
      </c>
      <c r="O160" s="86"/>
      <c r="P160" s="215">
        <f>O160*H160</f>
        <v>0</v>
      </c>
      <c r="Q160" s="215">
        <v>0.0016800000000000001</v>
      </c>
      <c r="R160" s="215">
        <f>Q160*H160</f>
        <v>1.4093368799999999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245</v>
      </c>
      <c r="AT160" s="217" t="s">
        <v>149</v>
      </c>
      <c r="AU160" s="217" t="s">
        <v>85</v>
      </c>
      <c r="AY160" s="19" t="s">
        <v>129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83</v>
      </c>
      <c r="BK160" s="218">
        <f>ROUND(I160*H160,2)</f>
        <v>0</v>
      </c>
      <c r="BL160" s="19" t="s">
        <v>212</v>
      </c>
      <c r="BM160" s="217" t="s">
        <v>272</v>
      </c>
    </row>
    <row r="161" s="13" customFormat="1">
      <c r="A161" s="13"/>
      <c r="B161" s="219"/>
      <c r="C161" s="220"/>
      <c r="D161" s="221" t="s">
        <v>139</v>
      </c>
      <c r="E161" s="220"/>
      <c r="F161" s="223" t="s">
        <v>273</v>
      </c>
      <c r="G161" s="220"/>
      <c r="H161" s="224">
        <v>838.89099999999996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0" t="s">
        <v>139</v>
      </c>
      <c r="AU161" s="230" t="s">
        <v>85</v>
      </c>
      <c r="AV161" s="13" t="s">
        <v>85</v>
      </c>
      <c r="AW161" s="13" t="s">
        <v>4</v>
      </c>
      <c r="AX161" s="13" t="s">
        <v>83</v>
      </c>
      <c r="AY161" s="230" t="s">
        <v>129</v>
      </c>
    </row>
    <row r="162" s="2" customFormat="1" ht="21.75" customHeight="1">
      <c r="A162" s="40"/>
      <c r="B162" s="41"/>
      <c r="C162" s="206" t="s">
        <v>274</v>
      </c>
      <c r="D162" s="206" t="s">
        <v>132</v>
      </c>
      <c r="E162" s="207" t="s">
        <v>275</v>
      </c>
      <c r="F162" s="208" t="s">
        <v>276</v>
      </c>
      <c r="G162" s="209" t="s">
        <v>135</v>
      </c>
      <c r="H162" s="210">
        <v>729.47000000000003</v>
      </c>
      <c r="I162" s="211"/>
      <c r="J162" s="212">
        <f>ROUND(I162*H162,2)</f>
        <v>0</v>
      </c>
      <c r="K162" s="208" t="s">
        <v>136</v>
      </c>
      <c r="L162" s="46"/>
      <c r="M162" s="213" t="s">
        <v>19</v>
      </c>
      <c r="N162" s="214" t="s">
        <v>46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212</v>
      </c>
      <c r="AT162" s="217" t="s">
        <v>132</v>
      </c>
      <c r="AU162" s="217" t="s">
        <v>85</v>
      </c>
      <c r="AY162" s="19" t="s">
        <v>129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83</v>
      </c>
      <c r="BK162" s="218">
        <f>ROUND(I162*H162,2)</f>
        <v>0</v>
      </c>
      <c r="BL162" s="19" t="s">
        <v>212</v>
      </c>
      <c r="BM162" s="217" t="s">
        <v>277</v>
      </c>
    </row>
    <row r="163" s="13" customFormat="1">
      <c r="A163" s="13"/>
      <c r="B163" s="219"/>
      <c r="C163" s="220"/>
      <c r="D163" s="221" t="s">
        <v>139</v>
      </c>
      <c r="E163" s="222" t="s">
        <v>19</v>
      </c>
      <c r="F163" s="223" t="s">
        <v>278</v>
      </c>
      <c r="G163" s="220"/>
      <c r="H163" s="224">
        <v>720.21000000000004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0" t="s">
        <v>139</v>
      </c>
      <c r="AU163" s="230" t="s">
        <v>85</v>
      </c>
      <c r="AV163" s="13" t="s">
        <v>85</v>
      </c>
      <c r="AW163" s="13" t="s">
        <v>36</v>
      </c>
      <c r="AX163" s="13" t="s">
        <v>75</v>
      </c>
      <c r="AY163" s="230" t="s">
        <v>129</v>
      </c>
    </row>
    <row r="164" s="13" customFormat="1">
      <c r="A164" s="13"/>
      <c r="B164" s="219"/>
      <c r="C164" s="220"/>
      <c r="D164" s="221" t="s">
        <v>139</v>
      </c>
      <c r="E164" s="222" t="s">
        <v>19</v>
      </c>
      <c r="F164" s="223" t="s">
        <v>279</v>
      </c>
      <c r="G164" s="220"/>
      <c r="H164" s="224">
        <v>5.5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0" t="s">
        <v>139</v>
      </c>
      <c r="AU164" s="230" t="s">
        <v>85</v>
      </c>
      <c r="AV164" s="13" t="s">
        <v>85</v>
      </c>
      <c r="AW164" s="13" t="s">
        <v>36</v>
      </c>
      <c r="AX164" s="13" t="s">
        <v>75</v>
      </c>
      <c r="AY164" s="230" t="s">
        <v>129</v>
      </c>
    </row>
    <row r="165" s="13" customFormat="1">
      <c r="A165" s="13"/>
      <c r="B165" s="219"/>
      <c r="C165" s="220"/>
      <c r="D165" s="221" t="s">
        <v>139</v>
      </c>
      <c r="E165" s="222" t="s">
        <v>19</v>
      </c>
      <c r="F165" s="223" t="s">
        <v>268</v>
      </c>
      <c r="G165" s="220"/>
      <c r="H165" s="224">
        <v>3.7599999999999998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0" t="s">
        <v>139</v>
      </c>
      <c r="AU165" s="230" t="s">
        <v>85</v>
      </c>
      <c r="AV165" s="13" t="s">
        <v>85</v>
      </c>
      <c r="AW165" s="13" t="s">
        <v>36</v>
      </c>
      <c r="AX165" s="13" t="s">
        <v>75</v>
      </c>
      <c r="AY165" s="230" t="s">
        <v>129</v>
      </c>
    </row>
    <row r="166" s="14" customFormat="1">
      <c r="A166" s="14"/>
      <c r="B166" s="241"/>
      <c r="C166" s="242"/>
      <c r="D166" s="221" t="s">
        <v>139</v>
      </c>
      <c r="E166" s="243" t="s">
        <v>19</v>
      </c>
      <c r="F166" s="244" t="s">
        <v>192</v>
      </c>
      <c r="G166" s="242"/>
      <c r="H166" s="245">
        <v>729.47000000000003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1" t="s">
        <v>139</v>
      </c>
      <c r="AU166" s="251" t="s">
        <v>85</v>
      </c>
      <c r="AV166" s="14" t="s">
        <v>137</v>
      </c>
      <c r="AW166" s="14" t="s">
        <v>36</v>
      </c>
      <c r="AX166" s="14" t="s">
        <v>83</v>
      </c>
      <c r="AY166" s="251" t="s">
        <v>129</v>
      </c>
    </row>
    <row r="167" s="2" customFormat="1" ht="16.5" customHeight="1">
      <c r="A167" s="40"/>
      <c r="B167" s="41"/>
      <c r="C167" s="231" t="s">
        <v>280</v>
      </c>
      <c r="D167" s="231" t="s">
        <v>149</v>
      </c>
      <c r="E167" s="232" t="s">
        <v>281</v>
      </c>
      <c r="F167" s="233" t="s">
        <v>282</v>
      </c>
      <c r="G167" s="234" t="s">
        <v>135</v>
      </c>
      <c r="H167" s="235">
        <v>838.89099999999996</v>
      </c>
      <c r="I167" s="236"/>
      <c r="J167" s="237">
        <f>ROUND(I167*H167,2)</f>
        <v>0</v>
      </c>
      <c r="K167" s="233" t="s">
        <v>136</v>
      </c>
      <c r="L167" s="238"/>
      <c r="M167" s="239" t="s">
        <v>19</v>
      </c>
      <c r="N167" s="240" t="s">
        <v>46</v>
      </c>
      <c r="O167" s="86"/>
      <c r="P167" s="215">
        <f>O167*H167</f>
        <v>0</v>
      </c>
      <c r="Q167" s="215">
        <v>0.00029999999999999997</v>
      </c>
      <c r="R167" s="215">
        <f>Q167*H167</f>
        <v>0.25166729999999998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245</v>
      </c>
      <c r="AT167" s="217" t="s">
        <v>149</v>
      </c>
      <c r="AU167" s="217" t="s">
        <v>85</v>
      </c>
      <c r="AY167" s="19" t="s">
        <v>129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83</v>
      </c>
      <c r="BK167" s="218">
        <f>ROUND(I167*H167,2)</f>
        <v>0</v>
      </c>
      <c r="BL167" s="19" t="s">
        <v>212</v>
      </c>
      <c r="BM167" s="217" t="s">
        <v>283</v>
      </c>
    </row>
    <row r="168" s="13" customFormat="1">
      <c r="A168" s="13"/>
      <c r="B168" s="219"/>
      <c r="C168" s="220"/>
      <c r="D168" s="221" t="s">
        <v>139</v>
      </c>
      <c r="E168" s="220"/>
      <c r="F168" s="223" t="s">
        <v>273</v>
      </c>
      <c r="G168" s="220"/>
      <c r="H168" s="224">
        <v>838.89099999999996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0" t="s">
        <v>139</v>
      </c>
      <c r="AU168" s="230" t="s">
        <v>85</v>
      </c>
      <c r="AV168" s="13" t="s">
        <v>85</v>
      </c>
      <c r="AW168" s="13" t="s">
        <v>4</v>
      </c>
      <c r="AX168" s="13" t="s">
        <v>83</v>
      </c>
      <c r="AY168" s="230" t="s">
        <v>129</v>
      </c>
    </row>
    <row r="169" s="2" customFormat="1">
      <c r="A169" s="40"/>
      <c r="B169" s="41"/>
      <c r="C169" s="206" t="s">
        <v>284</v>
      </c>
      <c r="D169" s="206" t="s">
        <v>132</v>
      </c>
      <c r="E169" s="207" t="s">
        <v>285</v>
      </c>
      <c r="F169" s="208" t="s">
        <v>286</v>
      </c>
      <c r="G169" s="209" t="s">
        <v>210</v>
      </c>
      <c r="H169" s="210">
        <v>2.6349999999999998</v>
      </c>
      <c r="I169" s="211"/>
      <c r="J169" s="212">
        <f>ROUND(I169*H169,2)</f>
        <v>0</v>
      </c>
      <c r="K169" s="208" t="s">
        <v>136</v>
      </c>
      <c r="L169" s="46"/>
      <c r="M169" s="213" t="s">
        <v>19</v>
      </c>
      <c r="N169" s="214" t="s">
        <v>46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212</v>
      </c>
      <c r="AT169" s="217" t="s">
        <v>132</v>
      </c>
      <c r="AU169" s="217" t="s">
        <v>85</v>
      </c>
      <c r="AY169" s="19" t="s">
        <v>129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83</v>
      </c>
      <c r="BK169" s="218">
        <f>ROUND(I169*H169,2)</f>
        <v>0</v>
      </c>
      <c r="BL169" s="19" t="s">
        <v>212</v>
      </c>
      <c r="BM169" s="217" t="s">
        <v>287</v>
      </c>
    </row>
    <row r="170" s="12" customFormat="1" ht="22.8" customHeight="1">
      <c r="A170" s="12"/>
      <c r="B170" s="190"/>
      <c r="C170" s="191"/>
      <c r="D170" s="192" t="s">
        <v>74</v>
      </c>
      <c r="E170" s="204" t="s">
        <v>288</v>
      </c>
      <c r="F170" s="204" t="s">
        <v>289</v>
      </c>
      <c r="G170" s="191"/>
      <c r="H170" s="191"/>
      <c r="I170" s="194"/>
      <c r="J170" s="205">
        <f>BK170</f>
        <v>0</v>
      </c>
      <c r="K170" s="191"/>
      <c r="L170" s="196"/>
      <c r="M170" s="197"/>
      <c r="N170" s="198"/>
      <c r="O170" s="198"/>
      <c r="P170" s="199">
        <f>SUM(P171:P185)</f>
        <v>0</v>
      </c>
      <c r="Q170" s="198"/>
      <c r="R170" s="199">
        <f>SUM(R171:R185)</f>
        <v>3.9685550000000003</v>
      </c>
      <c r="S170" s="198"/>
      <c r="T170" s="200">
        <f>SUM(T171:T185)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1" t="s">
        <v>85</v>
      </c>
      <c r="AT170" s="202" t="s">
        <v>74</v>
      </c>
      <c r="AU170" s="202" t="s">
        <v>83</v>
      </c>
      <c r="AY170" s="201" t="s">
        <v>129</v>
      </c>
      <c r="BK170" s="203">
        <f>SUM(BK171:BK185)</f>
        <v>0</v>
      </c>
    </row>
    <row r="171" s="2" customFormat="1">
      <c r="A171" s="40"/>
      <c r="B171" s="41"/>
      <c r="C171" s="206" t="s">
        <v>290</v>
      </c>
      <c r="D171" s="206" t="s">
        <v>132</v>
      </c>
      <c r="E171" s="207" t="s">
        <v>291</v>
      </c>
      <c r="F171" s="208" t="s">
        <v>292</v>
      </c>
      <c r="G171" s="209" t="s">
        <v>135</v>
      </c>
      <c r="H171" s="210">
        <v>1429.4200000000001</v>
      </c>
      <c r="I171" s="211"/>
      <c r="J171" s="212">
        <f>ROUND(I171*H171,2)</f>
        <v>0</v>
      </c>
      <c r="K171" s="208" t="s">
        <v>136</v>
      </c>
      <c r="L171" s="46"/>
      <c r="M171" s="213" t="s">
        <v>19</v>
      </c>
      <c r="N171" s="214" t="s">
        <v>46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212</v>
      </c>
      <c r="AT171" s="217" t="s">
        <v>132</v>
      </c>
      <c r="AU171" s="217" t="s">
        <v>85</v>
      </c>
      <c r="AY171" s="19" t="s">
        <v>129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83</v>
      </c>
      <c r="BK171" s="218">
        <f>ROUND(I171*H171,2)</f>
        <v>0</v>
      </c>
      <c r="BL171" s="19" t="s">
        <v>212</v>
      </c>
      <c r="BM171" s="217" t="s">
        <v>293</v>
      </c>
    </row>
    <row r="172" s="13" customFormat="1">
      <c r="A172" s="13"/>
      <c r="B172" s="219"/>
      <c r="C172" s="220"/>
      <c r="D172" s="221" t="s">
        <v>139</v>
      </c>
      <c r="E172" s="220"/>
      <c r="F172" s="223" t="s">
        <v>294</v>
      </c>
      <c r="G172" s="220"/>
      <c r="H172" s="224">
        <v>1429.4200000000001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0" t="s">
        <v>139</v>
      </c>
      <c r="AU172" s="230" t="s">
        <v>85</v>
      </c>
      <c r="AV172" s="13" t="s">
        <v>85</v>
      </c>
      <c r="AW172" s="13" t="s">
        <v>4</v>
      </c>
      <c r="AX172" s="13" t="s">
        <v>83</v>
      </c>
      <c r="AY172" s="230" t="s">
        <v>129</v>
      </c>
    </row>
    <row r="173" s="2" customFormat="1" ht="16.5" customHeight="1">
      <c r="A173" s="40"/>
      <c r="B173" s="41"/>
      <c r="C173" s="231" t="s">
        <v>295</v>
      </c>
      <c r="D173" s="231" t="s">
        <v>149</v>
      </c>
      <c r="E173" s="232" t="s">
        <v>296</v>
      </c>
      <c r="F173" s="233" t="s">
        <v>297</v>
      </c>
      <c r="G173" s="234" t="s">
        <v>135</v>
      </c>
      <c r="H173" s="235">
        <v>714.71000000000004</v>
      </c>
      <c r="I173" s="236"/>
      <c r="J173" s="237">
        <f>ROUND(I173*H173,2)</f>
        <v>0</v>
      </c>
      <c r="K173" s="233" t="s">
        <v>136</v>
      </c>
      <c r="L173" s="238"/>
      <c r="M173" s="239" t="s">
        <v>19</v>
      </c>
      <c r="N173" s="240" t="s">
        <v>46</v>
      </c>
      <c r="O173" s="86"/>
      <c r="P173" s="215">
        <f>O173*H173</f>
        <v>0</v>
      </c>
      <c r="Q173" s="215">
        <v>0.0035000000000000001</v>
      </c>
      <c r="R173" s="215">
        <f>Q173*H173</f>
        <v>2.5014850000000002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245</v>
      </c>
      <c r="AT173" s="217" t="s">
        <v>149</v>
      </c>
      <c r="AU173" s="217" t="s">
        <v>85</v>
      </c>
      <c r="AY173" s="19" t="s">
        <v>129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83</v>
      </c>
      <c r="BK173" s="218">
        <f>ROUND(I173*H173,2)</f>
        <v>0</v>
      </c>
      <c r="BL173" s="19" t="s">
        <v>212</v>
      </c>
      <c r="BM173" s="217" t="s">
        <v>298</v>
      </c>
    </row>
    <row r="174" s="13" customFormat="1">
      <c r="A174" s="13"/>
      <c r="B174" s="219"/>
      <c r="C174" s="220"/>
      <c r="D174" s="221" t="s">
        <v>139</v>
      </c>
      <c r="E174" s="220"/>
      <c r="F174" s="223" t="s">
        <v>299</v>
      </c>
      <c r="G174" s="220"/>
      <c r="H174" s="224">
        <v>714.71000000000004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0" t="s">
        <v>139</v>
      </c>
      <c r="AU174" s="230" t="s">
        <v>85</v>
      </c>
      <c r="AV174" s="13" t="s">
        <v>85</v>
      </c>
      <c r="AW174" s="13" t="s">
        <v>4</v>
      </c>
      <c r="AX174" s="13" t="s">
        <v>83</v>
      </c>
      <c r="AY174" s="230" t="s">
        <v>129</v>
      </c>
    </row>
    <row r="175" s="2" customFormat="1" ht="16.5" customHeight="1">
      <c r="A175" s="40"/>
      <c r="B175" s="41"/>
      <c r="C175" s="231" t="s">
        <v>300</v>
      </c>
      <c r="D175" s="231" t="s">
        <v>149</v>
      </c>
      <c r="E175" s="232" t="s">
        <v>301</v>
      </c>
      <c r="F175" s="233" t="s">
        <v>302</v>
      </c>
      <c r="G175" s="234" t="s">
        <v>303</v>
      </c>
      <c r="H175" s="235">
        <v>59.494999999999997</v>
      </c>
      <c r="I175" s="236"/>
      <c r="J175" s="237">
        <f>ROUND(I175*H175,2)</f>
        <v>0</v>
      </c>
      <c r="K175" s="233" t="s">
        <v>136</v>
      </c>
      <c r="L175" s="238"/>
      <c r="M175" s="239" t="s">
        <v>19</v>
      </c>
      <c r="N175" s="240" t="s">
        <v>46</v>
      </c>
      <c r="O175" s="86"/>
      <c r="P175" s="215">
        <f>O175*H175</f>
        <v>0</v>
      </c>
      <c r="Q175" s="215">
        <v>0.02</v>
      </c>
      <c r="R175" s="215">
        <f>Q175*H175</f>
        <v>1.1899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245</v>
      </c>
      <c r="AT175" s="217" t="s">
        <v>149</v>
      </c>
      <c r="AU175" s="217" t="s">
        <v>85</v>
      </c>
      <c r="AY175" s="19" t="s">
        <v>129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83</v>
      </c>
      <c r="BK175" s="218">
        <f>ROUND(I175*H175,2)</f>
        <v>0</v>
      </c>
      <c r="BL175" s="19" t="s">
        <v>212</v>
      </c>
      <c r="BM175" s="217" t="s">
        <v>304</v>
      </c>
    </row>
    <row r="176" s="15" customFormat="1">
      <c r="A176" s="15"/>
      <c r="B176" s="252"/>
      <c r="C176" s="253"/>
      <c r="D176" s="221" t="s">
        <v>139</v>
      </c>
      <c r="E176" s="254" t="s">
        <v>19</v>
      </c>
      <c r="F176" s="255" t="s">
        <v>305</v>
      </c>
      <c r="G176" s="253"/>
      <c r="H176" s="254" t="s">
        <v>19</v>
      </c>
      <c r="I176" s="256"/>
      <c r="J176" s="253"/>
      <c r="K176" s="253"/>
      <c r="L176" s="257"/>
      <c r="M176" s="258"/>
      <c r="N176" s="259"/>
      <c r="O176" s="259"/>
      <c r="P176" s="259"/>
      <c r="Q176" s="259"/>
      <c r="R176" s="259"/>
      <c r="S176" s="259"/>
      <c r="T176" s="26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1" t="s">
        <v>139</v>
      </c>
      <c r="AU176" s="261" t="s">
        <v>85</v>
      </c>
      <c r="AV176" s="15" t="s">
        <v>83</v>
      </c>
      <c r="AW176" s="15" t="s">
        <v>36</v>
      </c>
      <c r="AX176" s="15" t="s">
        <v>75</v>
      </c>
      <c r="AY176" s="261" t="s">
        <v>129</v>
      </c>
    </row>
    <row r="177" s="13" customFormat="1">
      <c r="A177" s="13"/>
      <c r="B177" s="219"/>
      <c r="C177" s="220"/>
      <c r="D177" s="221" t="s">
        <v>139</v>
      </c>
      <c r="E177" s="222" t="s">
        <v>19</v>
      </c>
      <c r="F177" s="223" t="s">
        <v>306</v>
      </c>
      <c r="G177" s="220"/>
      <c r="H177" s="224">
        <v>58.328000000000003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0" t="s">
        <v>139</v>
      </c>
      <c r="AU177" s="230" t="s">
        <v>85</v>
      </c>
      <c r="AV177" s="13" t="s">
        <v>85</v>
      </c>
      <c r="AW177" s="13" t="s">
        <v>36</v>
      </c>
      <c r="AX177" s="13" t="s">
        <v>83</v>
      </c>
      <c r="AY177" s="230" t="s">
        <v>129</v>
      </c>
    </row>
    <row r="178" s="13" customFormat="1">
      <c r="A178" s="13"/>
      <c r="B178" s="219"/>
      <c r="C178" s="220"/>
      <c r="D178" s="221" t="s">
        <v>139</v>
      </c>
      <c r="E178" s="220"/>
      <c r="F178" s="223" t="s">
        <v>307</v>
      </c>
      <c r="G178" s="220"/>
      <c r="H178" s="224">
        <v>59.494999999999997</v>
      </c>
      <c r="I178" s="225"/>
      <c r="J178" s="220"/>
      <c r="K178" s="220"/>
      <c r="L178" s="226"/>
      <c r="M178" s="227"/>
      <c r="N178" s="228"/>
      <c r="O178" s="228"/>
      <c r="P178" s="228"/>
      <c r="Q178" s="228"/>
      <c r="R178" s="228"/>
      <c r="S178" s="228"/>
      <c r="T178" s="22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0" t="s">
        <v>139</v>
      </c>
      <c r="AU178" s="230" t="s">
        <v>85</v>
      </c>
      <c r="AV178" s="13" t="s">
        <v>85</v>
      </c>
      <c r="AW178" s="13" t="s">
        <v>4</v>
      </c>
      <c r="AX178" s="13" t="s">
        <v>83</v>
      </c>
      <c r="AY178" s="230" t="s">
        <v>129</v>
      </c>
    </row>
    <row r="179" s="2" customFormat="1" ht="16.5" customHeight="1">
      <c r="A179" s="40"/>
      <c r="B179" s="41"/>
      <c r="C179" s="231" t="s">
        <v>245</v>
      </c>
      <c r="D179" s="231" t="s">
        <v>149</v>
      </c>
      <c r="E179" s="232" t="s">
        <v>308</v>
      </c>
      <c r="F179" s="233" t="s">
        <v>309</v>
      </c>
      <c r="G179" s="234" t="s">
        <v>303</v>
      </c>
      <c r="H179" s="235">
        <v>9.2390000000000008</v>
      </c>
      <c r="I179" s="236"/>
      <c r="J179" s="237">
        <f>ROUND(I179*H179,2)</f>
        <v>0</v>
      </c>
      <c r="K179" s="233" t="s">
        <v>136</v>
      </c>
      <c r="L179" s="238"/>
      <c r="M179" s="239" t="s">
        <v>19</v>
      </c>
      <c r="N179" s="240" t="s">
        <v>46</v>
      </c>
      <c r="O179" s="86"/>
      <c r="P179" s="215">
        <f>O179*H179</f>
        <v>0</v>
      </c>
      <c r="Q179" s="215">
        <v>0.029999999999999999</v>
      </c>
      <c r="R179" s="215">
        <f>Q179*H179</f>
        <v>0.27717000000000003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245</v>
      </c>
      <c r="AT179" s="217" t="s">
        <v>149</v>
      </c>
      <c r="AU179" s="217" t="s">
        <v>85</v>
      </c>
      <c r="AY179" s="19" t="s">
        <v>129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83</v>
      </c>
      <c r="BK179" s="218">
        <f>ROUND(I179*H179,2)</f>
        <v>0</v>
      </c>
      <c r="BL179" s="19" t="s">
        <v>212</v>
      </c>
      <c r="BM179" s="217" t="s">
        <v>310</v>
      </c>
    </row>
    <row r="180" s="13" customFormat="1">
      <c r="A180" s="13"/>
      <c r="B180" s="219"/>
      <c r="C180" s="220"/>
      <c r="D180" s="221" t="s">
        <v>139</v>
      </c>
      <c r="E180" s="222" t="s">
        <v>19</v>
      </c>
      <c r="F180" s="223" t="s">
        <v>311</v>
      </c>
      <c r="G180" s="220"/>
      <c r="H180" s="224">
        <v>3.1539999999999999</v>
      </c>
      <c r="I180" s="225"/>
      <c r="J180" s="220"/>
      <c r="K180" s="220"/>
      <c r="L180" s="226"/>
      <c r="M180" s="227"/>
      <c r="N180" s="228"/>
      <c r="O180" s="228"/>
      <c r="P180" s="228"/>
      <c r="Q180" s="228"/>
      <c r="R180" s="228"/>
      <c r="S180" s="228"/>
      <c r="T180" s="22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0" t="s">
        <v>139</v>
      </c>
      <c r="AU180" s="230" t="s">
        <v>85</v>
      </c>
      <c r="AV180" s="13" t="s">
        <v>85</v>
      </c>
      <c r="AW180" s="13" t="s">
        <v>36</v>
      </c>
      <c r="AX180" s="13" t="s">
        <v>75</v>
      </c>
      <c r="AY180" s="230" t="s">
        <v>129</v>
      </c>
    </row>
    <row r="181" s="13" customFormat="1">
      <c r="A181" s="13"/>
      <c r="B181" s="219"/>
      <c r="C181" s="220"/>
      <c r="D181" s="221" t="s">
        <v>139</v>
      </c>
      <c r="E181" s="222" t="s">
        <v>19</v>
      </c>
      <c r="F181" s="223" t="s">
        <v>311</v>
      </c>
      <c r="G181" s="220"/>
      <c r="H181" s="224">
        <v>3.1539999999999999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0" t="s">
        <v>139</v>
      </c>
      <c r="AU181" s="230" t="s">
        <v>85</v>
      </c>
      <c r="AV181" s="13" t="s">
        <v>85</v>
      </c>
      <c r="AW181" s="13" t="s">
        <v>36</v>
      </c>
      <c r="AX181" s="13" t="s">
        <v>75</v>
      </c>
      <c r="AY181" s="230" t="s">
        <v>129</v>
      </c>
    </row>
    <row r="182" s="13" customFormat="1">
      <c r="A182" s="13"/>
      <c r="B182" s="219"/>
      <c r="C182" s="220"/>
      <c r="D182" s="221" t="s">
        <v>139</v>
      </c>
      <c r="E182" s="222" t="s">
        <v>19</v>
      </c>
      <c r="F182" s="223" t="s">
        <v>312</v>
      </c>
      <c r="G182" s="220"/>
      <c r="H182" s="224">
        <v>2.75</v>
      </c>
      <c r="I182" s="225"/>
      <c r="J182" s="220"/>
      <c r="K182" s="220"/>
      <c r="L182" s="226"/>
      <c r="M182" s="227"/>
      <c r="N182" s="228"/>
      <c r="O182" s="228"/>
      <c r="P182" s="228"/>
      <c r="Q182" s="228"/>
      <c r="R182" s="228"/>
      <c r="S182" s="228"/>
      <c r="T182" s="22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0" t="s">
        <v>139</v>
      </c>
      <c r="AU182" s="230" t="s">
        <v>85</v>
      </c>
      <c r="AV182" s="13" t="s">
        <v>85</v>
      </c>
      <c r="AW182" s="13" t="s">
        <v>36</v>
      </c>
      <c r="AX182" s="13" t="s">
        <v>75</v>
      </c>
      <c r="AY182" s="230" t="s">
        <v>129</v>
      </c>
    </row>
    <row r="183" s="14" customFormat="1">
      <c r="A183" s="14"/>
      <c r="B183" s="241"/>
      <c r="C183" s="242"/>
      <c r="D183" s="221" t="s">
        <v>139</v>
      </c>
      <c r="E183" s="243" t="s">
        <v>19</v>
      </c>
      <c r="F183" s="244" t="s">
        <v>192</v>
      </c>
      <c r="G183" s="242"/>
      <c r="H183" s="245">
        <v>9.0579999999999998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139</v>
      </c>
      <c r="AU183" s="251" t="s">
        <v>85</v>
      </c>
      <c r="AV183" s="14" t="s">
        <v>137</v>
      </c>
      <c r="AW183" s="14" t="s">
        <v>36</v>
      </c>
      <c r="AX183" s="14" t="s">
        <v>83</v>
      </c>
      <c r="AY183" s="251" t="s">
        <v>129</v>
      </c>
    </row>
    <row r="184" s="13" customFormat="1">
      <c r="A184" s="13"/>
      <c r="B184" s="219"/>
      <c r="C184" s="220"/>
      <c r="D184" s="221" t="s">
        <v>139</v>
      </c>
      <c r="E184" s="220"/>
      <c r="F184" s="223" t="s">
        <v>313</v>
      </c>
      <c r="G184" s="220"/>
      <c r="H184" s="224">
        <v>9.2390000000000008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0" t="s">
        <v>139</v>
      </c>
      <c r="AU184" s="230" t="s">
        <v>85</v>
      </c>
      <c r="AV184" s="13" t="s">
        <v>85</v>
      </c>
      <c r="AW184" s="13" t="s">
        <v>4</v>
      </c>
      <c r="AX184" s="13" t="s">
        <v>83</v>
      </c>
      <c r="AY184" s="230" t="s">
        <v>129</v>
      </c>
    </row>
    <row r="185" s="2" customFormat="1">
      <c r="A185" s="40"/>
      <c r="B185" s="41"/>
      <c r="C185" s="206" t="s">
        <v>314</v>
      </c>
      <c r="D185" s="206" t="s">
        <v>132</v>
      </c>
      <c r="E185" s="207" t="s">
        <v>315</v>
      </c>
      <c r="F185" s="208" t="s">
        <v>316</v>
      </c>
      <c r="G185" s="209" t="s">
        <v>210</v>
      </c>
      <c r="H185" s="210">
        <v>3.9689999999999999</v>
      </c>
      <c r="I185" s="211"/>
      <c r="J185" s="212">
        <f>ROUND(I185*H185,2)</f>
        <v>0</v>
      </c>
      <c r="K185" s="208" t="s">
        <v>136</v>
      </c>
      <c r="L185" s="46"/>
      <c r="M185" s="213" t="s">
        <v>19</v>
      </c>
      <c r="N185" s="214" t="s">
        <v>46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212</v>
      </c>
      <c r="AT185" s="217" t="s">
        <v>132</v>
      </c>
      <c r="AU185" s="217" t="s">
        <v>85</v>
      </c>
      <c r="AY185" s="19" t="s">
        <v>129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83</v>
      </c>
      <c r="BK185" s="218">
        <f>ROUND(I185*H185,2)</f>
        <v>0</v>
      </c>
      <c r="BL185" s="19" t="s">
        <v>212</v>
      </c>
      <c r="BM185" s="217" t="s">
        <v>317</v>
      </c>
    </row>
    <row r="186" s="12" customFormat="1" ht="22.8" customHeight="1">
      <c r="A186" s="12"/>
      <c r="B186" s="190"/>
      <c r="C186" s="191"/>
      <c r="D186" s="192" t="s">
        <v>74</v>
      </c>
      <c r="E186" s="204" t="s">
        <v>318</v>
      </c>
      <c r="F186" s="204" t="s">
        <v>319</v>
      </c>
      <c r="G186" s="191"/>
      <c r="H186" s="191"/>
      <c r="I186" s="194"/>
      <c r="J186" s="205">
        <f>BK186</f>
        <v>0</v>
      </c>
      <c r="K186" s="191"/>
      <c r="L186" s="196"/>
      <c r="M186" s="197"/>
      <c r="N186" s="198"/>
      <c r="O186" s="198"/>
      <c r="P186" s="199">
        <f>SUM(P187:P191)</f>
        <v>0</v>
      </c>
      <c r="Q186" s="198"/>
      <c r="R186" s="199">
        <f>SUM(R187:R191)</f>
        <v>0.017419999999999998</v>
      </c>
      <c r="S186" s="198"/>
      <c r="T186" s="200">
        <f>SUM(T187:T191)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1" t="s">
        <v>85</v>
      </c>
      <c r="AT186" s="202" t="s">
        <v>74</v>
      </c>
      <c r="AU186" s="202" t="s">
        <v>83</v>
      </c>
      <c r="AY186" s="201" t="s">
        <v>129</v>
      </c>
      <c r="BK186" s="203">
        <f>SUM(BK187:BK191)</f>
        <v>0</v>
      </c>
    </row>
    <row r="187" s="2" customFormat="1" ht="16.5" customHeight="1">
      <c r="A187" s="40"/>
      <c r="B187" s="41"/>
      <c r="C187" s="206" t="s">
        <v>320</v>
      </c>
      <c r="D187" s="206" t="s">
        <v>132</v>
      </c>
      <c r="E187" s="207" t="s">
        <v>321</v>
      </c>
      <c r="F187" s="208" t="s">
        <v>322</v>
      </c>
      <c r="G187" s="209" t="s">
        <v>174</v>
      </c>
      <c r="H187" s="210">
        <v>6</v>
      </c>
      <c r="I187" s="211"/>
      <c r="J187" s="212">
        <f>ROUND(I187*H187,2)</f>
        <v>0</v>
      </c>
      <c r="K187" s="208" t="s">
        <v>179</v>
      </c>
      <c r="L187" s="46"/>
      <c r="M187" s="213" t="s">
        <v>19</v>
      </c>
      <c r="N187" s="214" t="s">
        <v>46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212</v>
      </c>
      <c r="AT187" s="217" t="s">
        <v>132</v>
      </c>
      <c r="AU187" s="217" t="s">
        <v>85</v>
      </c>
      <c r="AY187" s="19" t="s">
        <v>129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83</v>
      </c>
      <c r="BK187" s="218">
        <f>ROUND(I187*H187,2)</f>
        <v>0</v>
      </c>
      <c r="BL187" s="19" t="s">
        <v>212</v>
      </c>
      <c r="BM187" s="217" t="s">
        <v>323</v>
      </c>
    </row>
    <row r="188" s="2" customFormat="1" ht="16.5" customHeight="1">
      <c r="A188" s="40"/>
      <c r="B188" s="41"/>
      <c r="C188" s="206" t="s">
        <v>324</v>
      </c>
      <c r="D188" s="206" t="s">
        <v>132</v>
      </c>
      <c r="E188" s="207" t="s">
        <v>325</v>
      </c>
      <c r="F188" s="208" t="s">
        <v>326</v>
      </c>
      <c r="G188" s="209" t="s">
        <v>174</v>
      </c>
      <c r="H188" s="210">
        <v>6</v>
      </c>
      <c r="I188" s="211"/>
      <c r="J188" s="212">
        <f>ROUND(I188*H188,2)</f>
        <v>0</v>
      </c>
      <c r="K188" s="208" t="s">
        <v>136</v>
      </c>
      <c r="L188" s="46"/>
      <c r="M188" s="213" t="s">
        <v>19</v>
      </c>
      <c r="N188" s="214" t="s">
        <v>46</v>
      </c>
      <c r="O188" s="86"/>
      <c r="P188" s="215">
        <f>O188*H188</f>
        <v>0</v>
      </c>
      <c r="Q188" s="215">
        <v>0.0021299999999999999</v>
      </c>
      <c r="R188" s="215">
        <f>Q188*H188</f>
        <v>0.01278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212</v>
      </c>
      <c r="AT188" s="217" t="s">
        <v>132</v>
      </c>
      <c r="AU188" s="217" t="s">
        <v>85</v>
      </c>
      <c r="AY188" s="19" t="s">
        <v>129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83</v>
      </c>
      <c r="BK188" s="218">
        <f>ROUND(I188*H188,2)</f>
        <v>0</v>
      </c>
      <c r="BL188" s="19" t="s">
        <v>212</v>
      </c>
      <c r="BM188" s="217" t="s">
        <v>327</v>
      </c>
    </row>
    <row r="189" s="2" customFormat="1" ht="16.5" customHeight="1">
      <c r="A189" s="40"/>
      <c r="B189" s="41"/>
      <c r="C189" s="206" t="s">
        <v>328</v>
      </c>
      <c r="D189" s="206" t="s">
        <v>132</v>
      </c>
      <c r="E189" s="207" t="s">
        <v>329</v>
      </c>
      <c r="F189" s="208" t="s">
        <v>330</v>
      </c>
      <c r="G189" s="209" t="s">
        <v>174</v>
      </c>
      <c r="H189" s="210">
        <v>16</v>
      </c>
      <c r="I189" s="211"/>
      <c r="J189" s="212">
        <f>ROUND(I189*H189,2)</f>
        <v>0</v>
      </c>
      <c r="K189" s="208" t="s">
        <v>136</v>
      </c>
      <c r="L189" s="46"/>
      <c r="M189" s="213" t="s">
        <v>19</v>
      </c>
      <c r="N189" s="214" t="s">
        <v>46</v>
      </c>
      <c r="O189" s="86"/>
      <c r="P189" s="215">
        <f>O189*H189</f>
        <v>0</v>
      </c>
      <c r="Q189" s="215">
        <v>3.0000000000000001E-05</v>
      </c>
      <c r="R189" s="215">
        <f>Q189*H189</f>
        <v>0.00048000000000000001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212</v>
      </c>
      <c r="AT189" s="217" t="s">
        <v>132</v>
      </c>
      <c r="AU189" s="217" t="s">
        <v>85</v>
      </c>
      <c r="AY189" s="19" t="s">
        <v>129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83</v>
      </c>
      <c r="BK189" s="218">
        <f>ROUND(I189*H189,2)</f>
        <v>0</v>
      </c>
      <c r="BL189" s="19" t="s">
        <v>212</v>
      </c>
      <c r="BM189" s="217" t="s">
        <v>331</v>
      </c>
    </row>
    <row r="190" s="2" customFormat="1" ht="16.5" customHeight="1">
      <c r="A190" s="40"/>
      <c r="B190" s="41"/>
      <c r="C190" s="231" t="s">
        <v>332</v>
      </c>
      <c r="D190" s="231" t="s">
        <v>149</v>
      </c>
      <c r="E190" s="232" t="s">
        <v>333</v>
      </c>
      <c r="F190" s="233" t="s">
        <v>334</v>
      </c>
      <c r="G190" s="234" t="s">
        <v>174</v>
      </c>
      <c r="H190" s="235">
        <v>16</v>
      </c>
      <c r="I190" s="236"/>
      <c r="J190" s="237">
        <f>ROUND(I190*H190,2)</f>
        <v>0</v>
      </c>
      <c r="K190" s="233" t="s">
        <v>136</v>
      </c>
      <c r="L190" s="238"/>
      <c r="M190" s="239" t="s">
        <v>19</v>
      </c>
      <c r="N190" s="240" t="s">
        <v>46</v>
      </c>
      <c r="O190" s="86"/>
      <c r="P190" s="215">
        <f>O190*H190</f>
        <v>0</v>
      </c>
      <c r="Q190" s="215">
        <v>0.00025999999999999998</v>
      </c>
      <c r="R190" s="215">
        <f>Q190*H190</f>
        <v>0.0041599999999999996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245</v>
      </c>
      <c r="AT190" s="217" t="s">
        <v>149</v>
      </c>
      <c r="AU190" s="217" t="s">
        <v>85</v>
      </c>
      <c r="AY190" s="19" t="s">
        <v>129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83</v>
      </c>
      <c r="BK190" s="218">
        <f>ROUND(I190*H190,2)</f>
        <v>0</v>
      </c>
      <c r="BL190" s="19" t="s">
        <v>212</v>
      </c>
      <c r="BM190" s="217" t="s">
        <v>335</v>
      </c>
    </row>
    <row r="191" s="2" customFormat="1">
      <c r="A191" s="40"/>
      <c r="B191" s="41"/>
      <c r="C191" s="206" t="s">
        <v>336</v>
      </c>
      <c r="D191" s="206" t="s">
        <v>132</v>
      </c>
      <c r="E191" s="207" t="s">
        <v>337</v>
      </c>
      <c r="F191" s="208" t="s">
        <v>338</v>
      </c>
      <c r="G191" s="209" t="s">
        <v>210</v>
      </c>
      <c r="H191" s="210">
        <v>0.017000000000000001</v>
      </c>
      <c r="I191" s="211"/>
      <c r="J191" s="212">
        <f>ROUND(I191*H191,2)</f>
        <v>0</v>
      </c>
      <c r="K191" s="208" t="s">
        <v>136</v>
      </c>
      <c r="L191" s="46"/>
      <c r="M191" s="213" t="s">
        <v>19</v>
      </c>
      <c r="N191" s="214" t="s">
        <v>46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212</v>
      </c>
      <c r="AT191" s="217" t="s">
        <v>132</v>
      </c>
      <c r="AU191" s="217" t="s">
        <v>85</v>
      </c>
      <c r="AY191" s="19" t="s">
        <v>129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83</v>
      </c>
      <c r="BK191" s="218">
        <f>ROUND(I191*H191,2)</f>
        <v>0</v>
      </c>
      <c r="BL191" s="19" t="s">
        <v>212</v>
      </c>
      <c r="BM191" s="217" t="s">
        <v>339</v>
      </c>
    </row>
    <row r="192" s="12" customFormat="1" ht="22.8" customHeight="1">
      <c r="A192" s="12"/>
      <c r="B192" s="190"/>
      <c r="C192" s="191"/>
      <c r="D192" s="192" t="s">
        <v>74</v>
      </c>
      <c r="E192" s="204" t="s">
        <v>340</v>
      </c>
      <c r="F192" s="204" t="s">
        <v>341</v>
      </c>
      <c r="G192" s="191"/>
      <c r="H192" s="191"/>
      <c r="I192" s="194"/>
      <c r="J192" s="205">
        <f>BK192</f>
        <v>0</v>
      </c>
      <c r="K192" s="191"/>
      <c r="L192" s="196"/>
      <c r="M192" s="197"/>
      <c r="N192" s="198"/>
      <c r="O192" s="198"/>
      <c r="P192" s="199">
        <f>SUM(P193:P194)</f>
        <v>0</v>
      </c>
      <c r="Q192" s="198"/>
      <c r="R192" s="199">
        <f>SUM(R193:R194)</f>
        <v>0</v>
      </c>
      <c r="S192" s="198"/>
      <c r="T192" s="200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1" t="s">
        <v>85</v>
      </c>
      <c r="AT192" s="202" t="s">
        <v>74</v>
      </c>
      <c r="AU192" s="202" t="s">
        <v>83</v>
      </c>
      <c r="AY192" s="201" t="s">
        <v>129</v>
      </c>
      <c r="BK192" s="203">
        <f>SUM(BK193:BK194)</f>
        <v>0</v>
      </c>
    </row>
    <row r="193" s="2" customFormat="1" ht="16.5" customHeight="1">
      <c r="A193" s="40"/>
      <c r="B193" s="41"/>
      <c r="C193" s="206" t="s">
        <v>342</v>
      </c>
      <c r="D193" s="206" t="s">
        <v>132</v>
      </c>
      <c r="E193" s="207" t="s">
        <v>343</v>
      </c>
      <c r="F193" s="208" t="s">
        <v>344</v>
      </c>
      <c r="G193" s="209" t="s">
        <v>345</v>
      </c>
      <c r="H193" s="210">
        <v>1</v>
      </c>
      <c r="I193" s="211"/>
      <c r="J193" s="212">
        <f>ROUND(I193*H193,2)</f>
        <v>0</v>
      </c>
      <c r="K193" s="208" t="s">
        <v>179</v>
      </c>
      <c r="L193" s="46"/>
      <c r="M193" s="213" t="s">
        <v>19</v>
      </c>
      <c r="N193" s="214" t="s">
        <v>46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212</v>
      </c>
      <c r="AT193" s="217" t="s">
        <v>132</v>
      </c>
      <c r="AU193" s="217" t="s">
        <v>85</v>
      </c>
      <c r="AY193" s="19" t="s">
        <v>129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83</v>
      </c>
      <c r="BK193" s="218">
        <f>ROUND(I193*H193,2)</f>
        <v>0</v>
      </c>
      <c r="BL193" s="19" t="s">
        <v>212</v>
      </c>
      <c r="BM193" s="217" t="s">
        <v>346</v>
      </c>
    </row>
    <row r="194" s="2" customFormat="1">
      <c r="A194" s="40"/>
      <c r="B194" s="41"/>
      <c r="C194" s="42"/>
      <c r="D194" s="221" t="s">
        <v>247</v>
      </c>
      <c r="E194" s="42"/>
      <c r="F194" s="262" t="s">
        <v>347</v>
      </c>
      <c r="G194" s="42"/>
      <c r="H194" s="42"/>
      <c r="I194" s="263"/>
      <c r="J194" s="42"/>
      <c r="K194" s="42"/>
      <c r="L194" s="46"/>
      <c r="M194" s="264"/>
      <c r="N194" s="265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247</v>
      </c>
      <c r="AU194" s="19" t="s">
        <v>85</v>
      </c>
    </row>
    <row r="195" s="12" customFormat="1" ht="22.8" customHeight="1">
      <c r="A195" s="12"/>
      <c r="B195" s="190"/>
      <c r="C195" s="191"/>
      <c r="D195" s="192" t="s">
        <v>74</v>
      </c>
      <c r="E195" s="204" t="s">
        <v>348</v>
      </c>
      <c r="F195" s="204" t="s">
        <v>349</v>
      </c>
      <c r="G195" s="191"/>
      <c r="H195" s="191"/>
      <c r="I195" s="194"/>
      <c r="J195" s="205">
        <f>BK195</f>
        <v>0</v>
      </c>
      <c r="K195" s="191"/>
      <c r="L195" s="196"/>
      <c r="M195" s="197"/>
      <c r="N195" s="198"/>
      <c r="O195" s="198"/>
      <c r="P195" s="199">
        <f>SUM(P196:P204)</f>
        <v>0</v>
      </c>
      <c r="Q195" s="198"/>
      <c r="R195" s="199">
        <f>SUM(R196:R204)</f>
        <v>0.008490000000000001</v>
      </c>
      <c r="S195" s="198"/>
      <c r="T195" s="200">
        <f>SUM(T196:T204)</f>
        <v>0.019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1" t="s">
        <v>85</v>
      </c>
      <c r="AT195" s="202" t="s">
        <v>74</v>
      </c>
      <c r="AU195" s="202" t="s">
        <v>83</v>
      </c>
      <c r="AY195" s="201" t="s">
        <v>129</v>
      </c>
      <c r="BK195" s="203">
        <f>SUM(BK196:BK204)</f>
        <v>0</v>
      </c>
    </row>
    <row r="196" s="2" customFormat="1" ht="16.5" customHeight="1">
      <c r="A196" s="40"/>
      <c r="B196" s="41"/>
      <c r="C196" s="206" t="s">
        <v>350</v>
      </c>
      <c r="D196" s="206" t="s">
        <v>132</v>
      </c>
      <c r="E196" s="207" t="s">
        <v>351</v>
      </c>
      <c r="F196" s="208" t="s">
        <v>352</v>
      </c>
      <c r="G196" s="209" t="s">
        <v>147</v>
      </c>
      <c r="H196" s="210">
        <v>20</v>
      </c>
      <c r="I196" s="211"/>
      <c r="J196" s="212">
        <f>ROUND(I196*H196,2)</f>
        <v>0</v>
      </c>
      <c r="K196" s="208" t="s">
        <v>136</v>
      </c>
      <c r="L196" s="46"/>
      <c r="M196" s="213" t="s">
        <v>19</v>
      </c>
      <c r="N196" s="214" t="s">
        <v>46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212</v>
      </c>
      <c r="AT196" s="217" t="s">
        <v>132</v>
      </c>
      <c r="AU196" s="217" t="s">
        <v>85</v>
      </c>
      <c r="AY196" s="19" t="s">
        <v>129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83</v>
      </c>
      <c r="BK196" s="218">
        <f>ROUND(I196*H196,2)</f>
        <v>0</v>
      </c>
      <c r="BL196" s="19" t="s">
        <v>212</v>
      </c>
      <c r="BM196" s="217" t="s">
        <v>353</v>
      </c>
    </row>
    <row r="197" s="2" customFormat="1" ht="16.5" customHeight="1">
      <c r="A197" s="40"/>
      <c r="B197" s="41"/>
      <c r="C197" s="231" t="s">
        <v>354</v>
      </c>
      <c r="D197" s="231" t="s">
        <v>149</v>
      </c>
      <c r="E197" s="232" t="s">
        <v>355</v>
      </c>
      <c r="F197" s="233" t="s">
        <v>356</v>
      </c>
      <c r="G197" s="234" t="s">
        <v>147</v>
      </c>
      <c r="H197" s="235">
        <v>21</v>
      </c>
      <c r="I197" s="236"/>
      <c r="J197" s="237">
        <f>ROUND(I197*H197,2)</f>
        <v>0</v>
      </c>
      <c r="K197" s="233" t="s">
        <v>136</v>
      </c>
      <c r="L197" s="238"/>
      <c r="M197" s="239" t="s">
        <v>19</v>
      </c>
      <c r="N197" s="240" t="s">
        <v>46</v>
      </c>
      <c r="O197" s="86"/>
      <c r="P197" s="215">
        <f>O197*H197</f>
        <v>0</v>
      </c>
      <c r="Q197" s="215">
        <v>0.00019000000000000001</v>
      </c>
      <c r="R197" s="215">
        <f>Q197*H197</f>
        <v>0.0039900000000000005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245</v>
      </c>
      <c r="AT197" s="217" t="s">
        <v>149</v>
      </c>
      <c r="AU197" s="217" t="s">
        <v>85</v>
      </c>
      <c r="AY197" s="19" t="s">
        <v>129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83</v>
      </c>
      <c r="BK197" s="218">
        <f>ROUND(I197*H197,2)</f>
        <v>0</v>
      </c>
      <c r="BL197" s="19" t="s">
        <v>212</v>
      </c>
      <c r="BM197" s="217" t="s">
        <v>357</v>
      </c>
    </row>
    <row r="198" s="13" customFormat="1">
      <c r="A198" s="13"/>
      <c r="B198" s="219"/>
      <c r="C198" s="220"/>
      <c r="D198" s="221" t="s">
        <v>139</v>
      </c>
      <c r="E198" s="220"/>
      <c r="F198" s="223" t="s">
        <v>358</v>
      </c>
      <c r="G198" s="220"/>
      <c r="H198" s="224">
        <v>21</v>
      </c>
      <c r="I198" s="225"/>
      <c r="J198" s="220"/>
      <c r="K198" s="220"/>
      <c r="L198" s="226"/>
      <c r="M198" s="227"/>
      <c r="N198" s="228"/>
      <c r="O198" s="228"/>
      <c r="P198" s="228"/>
      <c r="Q198" s="228"/>
      <c r="R198" s="228"/>
      <c r="S198" s="228"/>
      <c r="T198" s="22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0" t="s">
        <v>139</v>
      </c>
      <c r="AU198" s="230" t="s">
        <v>85</v>
      </c>
      <c r="AV198" s="13" t="s">
        <v>85</v>
      </c>
      <c r="AW198" s="13" t="s">
        <v>4</v>
      </c>
      <c r="AX198" s="13" t="s">
        <v>83</v>
      </c>
      <c r="AY198" s="230" t="s">
        <v>129</v>
      </c>
    </row>
    <row r="199" s="2" customFormat="1" ht="16.5" customHeight="1">
      <c r="A199" s="40"/>
      <c r="B199" s="41"/>
      <c r="C199" s="206" t="s">
        <v>359</v>
      </c>
      <c r="D199" s="206" t="s">
        <v>132</v>
      </c>
      <c r="E199" s="207" t="s">
        <v>360</v>
      </c>
      <c r="F199" s="208" t="s">
        <v>361</v>
      </c>
      <c r="G199" s="209" t="s">
        <v>147</v>
      </c>
      <c r="H199" s="210">
        <v>20</v>
      </c>
      <c r="I199" s="211"/>
      <c r="J199" s="212">
        <f>ROUND(I199*H199,2)</f>
        <v>0</v>
      </c>
      <c r="K199" s="208" t="s">
        <v>136</v>
      </c>
      <c r="L199" s="46"/>
      <c r="M199" s="213" t="s">
        <v>19</v>
      </c>
      <c r="N199" s="214" t="s">
        <v>46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212</v>
      </c>
      <c r="AT199" s="217" t="s">
        <v>132</v>
      </c>
      <c r="AU199" s="217" t="s">
        <v>85</v>
      </c>
      <c r="AY199" s="19" t="s">
        <v>129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83</v>
      </c>
      <c r="BK199" s="218">
        <f>ROUND(I199*H199,2)</f>
        <v>0</v>
      </c>
      <c r="BL199" s="19" t="s">
        <v>212</v>
      </c>
      <c r="BM199" s="217" t="s">
        <v>362</v>
      </c>
    </row>
    <row r="200" s="2" customFormat="1" ht="16.5" customHeight="1">
      <c r="A200" s="40"/>
      <c r="B200" s="41"/>
      <c r="C200" s="206" t="s">
        <v>363</v>
      </c>
      <c r="D200" s="206" t="s">
        <v>132</v>
      </c>
      <c r="E200" s="207" t="s">
        <v>364</v>
      </c>
      <c r="F200" s="208" t="s">
        <v>365</v>
      </c>
      <c r="G200" s="209" t="s">
        <v>174</v>
      </c>
      <c r="H200" s="210">
        <v>1</v>
      </c>
      <c r="I200" s="211"/>
      <c r="J200" s="212">
        <f>ROUND(I200*H200,2)</f>
        <v>0</v>
      </c>
      <c r="K200" s="208" t="s">
        <v>136</v>
      </c>
      <c r="L200" s="46"/>
      <c r="M200" s="213" t="s">
        <v>19</v>
      </c>
      <c r="N200" s="214" t="s">
        <v>46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212</v>
      </c>
      <c r="AT200" s="217" t="s">
        <v>132</v>
      </c>
      <c r="AU200" s="217" t="s">
        <v>85</v>
      </c>
      <c r="AY200" s="19" t="s">
        <v>129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83</v>
      </c>
      <c r="BK200" s="218">
        <f>ROUND(I200*H200,2)</f>
        <v>0</v>
      </c>
      <c r="BL200" s="19" t="s">
        <v>212</v>
      </c>
      <c r="BM200" s="217" t="s">
        <v>366</v>
      </c>
    </row>
    <row r="201" s="2" customFormat="1" ht="16.5" customHeight="1">
      <c r="A201" s="40"/>
      <c r="B201" s="41"/>
      <c r="C201" s="231" t="s">
        <v>367</v>
      </c>
      <c r="D201" s="231" t="s">
        <v>149</v>
      </c>
      <c r="E201" s="232" t="s">
        <v>368</v>
      </c>
      <c r="F201" s="233" t="s">
        <v>369</v>
      </c>
      <c r="G201" s="234" t="s">
        <v>174</v>
      </c>
      <c r="H201" s="235">
        <v>1</v>
      </c>
      <c r="I201" s="236"/>
      <c r="J201" s="237">
        <f>ROUND(I201*H201,2)</f>
        <v>0</v>
      </c>
      <c r="K201" s="233" t="s">
        <v>179</v>
      </c>
      <c r="L201" s="238"/>
      <c r="M201" s="239" t="s">
        <v>19</v>
      </c>
      <c r="N201" s="240" t="s">
        <v>46</v>
      </c>
      <c r="O201" s="86"/>
      <c r="P201" s="215">
        <f>O201*H201</f>
        <v>0</v>
      </c>
      <c r="Q201" s="215">
        <v>0.0044999999999999997</v>
      </c>
      <c r="R201" s="215">
        <f>Q201*H201</f>
        <v>0.0044999999999999997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245</v>
      </c>
      <c r="AT201" s="217" t="s">
        <v>149</v>
      </c>
      <c r="AU201" s="217" t="s">
        <v>85</v>
      </c>
      <c r="AY201" s="19" t="s">
        <v>129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83</v>
      </c>
      <c r="BK201" s="218">
        <f>ROUND(I201*H201,2)</f>
        <v>0</v>
      </c>
      <c r="BL201" s="19" t="s">
        <v>212</v>
      </c>
      <c r="BM201" s="217" t="s">
        <v>370</v>
      </c>
    </row>
    <row r="202" s="2" customFormat="1" ht="16.5" customHeight="1">
      <c r="A202" s="40"/>
      <c r="B202" s="41"/>
      <c r="C202" s="206" t="s">
        <v>371</v>
      </c>
      <c r="D202" s="206" t="s">
        <v>132</v>
      </c>
      <c r="E202" s="207" t="s">
        <v>372</v>
      </c>
      <c r="F202" s="208" t="s">
        <v>373</v>
      </c>
      <c r="G202" s="209" t="s">
        <v>174</v>
      </c>
      <c r="H202" s="210">
        <v>1</v>
      </c>
      <c r="I202" s="211"/>
      <c r="J202" s="212">
        <f>ROUND(I202*H202,2)</f>
        <v>0</v>
      </c>
      <c r="K202" s="208" t="s">
        <v>136</v>
      </c>
      <c r="L202" s="46"/>
      <c r="M202" s="213" t="s">
        <v>19</v>
      </c>
      <c r="N202" s="214" t="s">
        <v>46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0.0030000000000000001</v>
      </c>
      <c r="T202" s="216">
        <f>S202*H202</f>
        <v>0.0030000000000000001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212</v>
      </c>
      <c r="AT202" s="217" t="s">
        <v>132</v>
      </c>
      <c r="AU202" s="217" t="s">
        <v>85</v>
      </c>
      <c r="AY202" s="19" t="s">
        <v>129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83</v>
      </c>
      <c r="BK202" s="218">
        <f>ROUND(I202*H202,2)</f>
        <v>0</v>
      </c>
      <c r="BL202" s="19" t="s">
        <v>212</v>
      </c>
      <c r="BM202" s="217" t="s">
        <v>374</v>
      </c>
    </row>
    <row r="203" s="2" customFormat="1" ht="16.5" customHeight="1">
      <c r="A203" s="40"/>
      <c r="B203" s="41"/>
      <c r="C203" s="206" t="s">
        <v>375</v>
      </c>
      <c r="D203" s="206" t="s">
        <v>132</v>
      </c>
      <c r="E203" s="207" t="s">
        <v>376</v>
      </c>
      <c r="F203" s="208" t="s">
        <v>377</v>
      </c>
      <c r="G203" s="209" t="s">
        <v>174</v>
      </c>
      <c r="H203" s="210">
        <v>1</v>
      </c>
      <c r="I203" s="211"/>
      <c r="J203" s="212">
        <f>ROUND(I203*H203,2)</f>
        <v>0</v>
      </c>
      <c r="K203" s="208" t="s">
        <v>136</v>
      </c>
      <c r="L203" s="46"/>
      <c r="M203" s="213" t="s">
        <v>19</v>
      </c>
      <c r="N203" s="214" t="s">
        <v>46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0.016</v>
      </c>
      <c r="T203" s="216">
        <f>S203*H203</f>
        <v>0.016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212</v>
      </c>
      <c r="AT203" s="217" t="s">
        <v>132</v>
      </c>
      <c r="AU203" s="217" t="s">
        <v>85</v>
      </c>
      <c r="AY203" s="19" t="s">
        <v>129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83</v>
      </c>
      <c r="BK203" s="218">
        <f>ROUND(I203*H203,2)</f>
        <v>0</v>
      </c>
      <c r="BL203" s="19" t="s">
        <v>212</v>
      </c>
      <c r="BM203" s="217" t="s">
        <v>378</v>
      </c>
    </row>
    <row r="204" s="2" customFormat="1">
      <c r="A204" s="40"/>
      <c r="B204" s="41"/>
      <c r="C204" s="206" t="s">
        <v>379</v>
      </c>
      <c r="D204" s="206" t="s">
        <v>132</v>
      </c>
      <c r="E204" s="207" t="s">
        <v>380</v>
      </c>
      <c r="F204" s="208" t="s">
        <v>381</v>
      </c>
      <c r="G204" s="209" t="s">
        <v>210</v>
      </c>
      <c r="H204" s="210">
        <v>0.0080000000000000002</v>
      </c>
      <c r="I204" s="211"/>
      <c r="J204" s="212">
        <f>ROUND(I204*H204,2)</f>
        <v>0</v>
      </c>
      <c r="K204" s="208" t="s">
        <v>136</v>
      </c>
      <c r="L204" s="46"/>
      <c r="M204" s="213" t="s">
        <v>19</v>
      </c>
      <c r="N204" s="214" t="s">
        <v>46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212</v>
      </c>
      <c r="AT204" s="217" t="s">
        <v>132</v>
      </c>
      <c r="AU204" s="217" t="s">
        <v>85</v>
      </c>
      <c r="AY204" s="19" t="s">
        <v>129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83</v>
      </c>
      <c r="BK204" s="218">
        <f>ROUND(I204*H204,2)</f>
        <v>0</v>
      </c>
      <c r="BL204" s="19" t="s">
        <v>212</v>
      </c>
      <c r="BM204" s="217" t="s">
        <v>382</v>
      </c>
    </row>
    <row r="205" s="12" customFormat="1" ht="22.8" customHeight="1">
      <c r="A205" s="12"/>
      <c r="B205" s="190"/>
      <c r="C205" s="191"/>
      <c r="D205" s="192" t="s">
        <v>74</v>
      </c>
      <c r="E205" s="204" t="s">
        <v>383</v>
      </c>
      <c r="F205" s="204" t="s">
        <v>384</v>
      </c>
      <c r="G205" s="191"/>
      <c r="H205" s="191"/>
      <c r="I205" s="194"/>
      <c r="J205" s="205">
        <f>BK205</f>
        <v>0</v>
      </c>
      <c r="K205" s="191"/>
      <c r="L205" s="196"/>
      <c r="M205" s="197"/>
      <c r="N205" s="198"/>
      <c r="O205" s="198"/>
      <c r="P205" s="199">
        <f>SUM(P206:P207)</f>
        <v>0</v>
      </c>
      <c r="Q205" s="198"/>
      <c r="R205" s="199">
        <f>SUM(R206:R207)</f>
        <v>0</v>
      </c>
      <c r="S205" s="198"/>
      <c r="T205" s="200">
        <f>SUM(T206:T207)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85</v>
      </c>
      <c r="AT205" s="202" t="s">
        <v>74</v>
      </c>
      <c r="AU205" s="202" t="s">
        <v>83</v>
      </c>
      <c r="AY205" s="201" t="s">
        <v>129</v>
      </c>
      <c r="BK205" s="203">
        <f>SUM(BK206:BK207)</f>
        <v>0</v>
      </c>
    </row>
    <row r="206" s="2" customFormat="1" ht="16.5" customHeight="1">
      <c r="A206" s="40"/>
      <c r="B206" s="41"/>
      <c r="C206" s="206" t="s">
        <v>385</v>
      </c>
      <c r="D206" s="206" t="s">
        <v>132</v>
      </c>
      <c r="E206" s="207" t="s">
        <v>386</v>
      </c>
      <c r="F206" s="208" t="s">
        <v>387</v>
      </c>
      <c r="G206" s="209" t="s">
        <v>174</v>
      </c>
      <c r="H206" s="210">
        <v>2</v>
      </c>
      <c r="I206" s="211"/>
      <c r="J206" s="212">
        <f>ROUND(I206*H206,2)</f>
        <v>0</v>
      </c>
      <c r="K206" s="208" t="s">
        <v>179</v>
      </c>
      <c r="L206" s="46"/>
      <c r="M206" s="213" t="s">
        <v>19</v>
      </c>
      <c r="N206" s="214" t="s">
        <v>46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212</v>
      </c>
      <c r="AT206" s="217" t="s">
        <v>132</v>
      </c>
      <c r="AU206" s="217" t="s">
        <v>85</v>
      </c>
      <c r="AY206" s="19" t="s">
        <v>129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83</v>
      </c>
      <c r="BK206" s="218">
        <f>ROUND(I206*H206,2)</f>
        <v>0</v>
      </c>
      <c r="BL206" s="19" t="s">
        <v>212</v>
      </c>
      <c r="BM206" s="217" t="s">
        <v>388</v>
      </c>
    </row>
    <row r="207" s="2" customFormat="1">
      <c r="A207" s="40"/>
      <c r="B207" s="41"/>
      <c r="C207" s="206" t="s">
        <v>389</v>
      </c>
      <c r="D207" s="206" t="s">
        <v>132</v>
      </c>
      <c r="E207" s="207" t="s">
        <v>390</v>
      </c>
      <c r="F207" s="208" t="s">
        <v>391</v>
      </c>
      <c r="G207" s="209" t="s">
        <v>174</v>
      </c>
      <c r="H207" s="210">
        <v>2</v>
      </c>
      <c r="I207" s="211"/>
      <c r="J207" s="212">
        <f>ROUND(I207*H207,2)</f>
        <v>0</v>
      </c>
      <c r="K207" s="208" t="s">
        <v>179</v>
      </c>
      <c r="L207" s="46"/>
      <c r="M207" s="213" t="s">
        <v>19</v>
      </c>
      <c r="N207" s="214" t="s">
        <v>46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212</v>
      </c>
      <c r="AT207" s="217" t="s">
        <v>132</v>
      </c>
      <c r="AU207" s="217" t="s">
        <v>85</v>
      </c>
      <c r="AY207" s="19" t="s">
        <v>129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83</v>
      </c>
      <c r="BK207" s="218">
        <f>ROUND(I207*H207,2)</f>
        <v>0</v>
      </c>
      <c r="BL207" s="19" t="s">
        <v>212</v>
      </c>
      <c r="BM207" s="217" t="s">
        <v>392</v>
      </c>
    </row>
    <row r="208" s="12" customFormat="1" ht="22.8" customHeight="1">
      <c r="A208" s="12"/>
      <c r="B208" s="190"/>
      <c r="C208" s="191"/>
      <c r="D208" s="192" t="s">
        <v>74</v>
      </c>
      <c r="E208" s="204" t="s">
        <v>393</v>
      </c>
      <c r="F208" s="204" t="s">
        <v>394</v>
      </c>
      <c r="G208" s="191"/>
      <c r="H208" s="191"/>
      <c r="I208" s="194"/>
      <c r="J208" s="205">
        <f>BK208</f>
        <v>0</v>
      </c>
      <c r="K208" s="191"/>
      <c r="L208" s="196"/>
      <c r="M208" s="197"/>
      <c r="N208" s="198"/>
      <c r="O208" s="198"/>
      <c r="P208" s="199">
        <f>SUM(P209:P222)</f>
        <v>0</v>
      </c>
      <c r="Q208" s="198"/>
      <c r="R208" s="199">
        <f>SUM(R209:R222)</f>
        <v>3.2750019888450002</v>
      </c>
      <c r="S208" s="198"/>
      <c r="T208" s="200">
        <f>SUM(T209:T222)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1" t="s">
        <v>85</v>
      </c>
      <c r="AT208" s="202" t="s">
        <v>74</v>
      </c>
      <c r="AU208" s="202" t="s">
        <v>83</v>
      </c>
      <c r="AY208" s="201" t="s">
        <v>129</v>
      </c>
      <c r="BK208" s="203">
        <f>SUM(BK209:BK222)</f>
        <v>0</v>
      </c>
    </row>
    <row r="209" s="2" customFormat="1" ht="16.5" customHeight="1">
      <c r="A209" s="40"/>
      <c r="B209" s="41"/>
      <c r="C209" s="206" t="s">
        <v>395</v>
      </c>
      <c r="D209" s="206" t="s">
        <v>132</v>
      </c>
      <c r="E209" s="207" t="s">
        <v>396</v>
      </c>
      <c r="F209" s="208" t="s">
        <v>397</v>
      </c>
      <c r="G209" s="209" t="s">
        <v>147</v>
      </c>
      <c r="H209" s="210">
        <v>566.10000000000002</v>
      </c>
      <c r="I209" s="211"/>
      <c r="J209" s="212">
        <f>ROUND(I209*H209,2)</f>
        <v>0</v>
      </c>
      <c r="K209" s="208" t="s">
        <v>136</v>
      </c>
      <c r="L209" s="46"/>
      <c r="M209" s="213" t="s">
        <v>19</v>
      </c>
      <c r="N209" s="214" t="s">
        <v>46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212</v>
      </c>
      <c r="AT209" s="217" t="s">
        <v>132</v>
      </c>
      <c r="AU209" s="217" t="s">
        <v>85</v>
      </c>
      <c r="AY209" s="19" t="s">
        <v>129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83</v>
      </c>
      <c r="BK209" s="218">
        <f>ROUND(I209*H209,2)</f>
        <v>0</v>
      </c>
      <c r="BL209" s="19" t="s">
        <v>212</v>
      </c>
      <c r="BM209" s="217" t="s">
        <v>398</v>
      </c>
    </row>
    <row r="210" s="13" customFormat="1">
      <c r="A210" s="13"/>
      <c r="B210" s="219"/>
      <c r="C210" s="220"/>
      <c r="D210" s="221" t="s">
        <v>139</v>
      </c>
      <c r="E210" s="222" t="s">
        <v>19</v>
      </c>
      <c r="F210" s="223" t="s">
        <v>399</v>
      </c>
      <c r="G210" s="220"/>
      <c r="H210" s="224">
        <v>566.10000000000002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0" t="s">
        <v>139</v>
      </c>
      <c r="AU210" s="230" t="s">
        <v>85</v>
      </c>
      <c r="AV210" s="13" t="s">
        <v>85</v>
      </c>
      <c r="AW210" s="13" t="s">
        <v>36</v>
      </c>
      <c r="AX210" s="13" t="s">
        <v>83</v>
      </c>
      <c r="AY210" s="230" t="s">
        <v>129</v>
      </c>
    </row>
    <row r="211" s="2" customFormat="1" ht="16.5" customHeight="1">
      <c r="A211" s="40"/>
      <c r="B211" s="41"/>
      <c r="C211" s="231" t="s">
        <v>400</v>
      </c>
      <c r="D211" s="231" t="s">
        <v>149</v>
      </c>
      <c r="E211" s="232" t="s">
        <v>401</v>
      </c>
      <c r="F211" s="233" t="s">
        <v>402</v>
      </c>
      <c r="G211" s="234" t="s">
        <v>303</v>
      </c>
      <c r="H211" s="235">
        <v>1.468</v>
      </c>
      <c r="I211" s="236"/>
      <c r="J211" s="237">
        <f>ROUND(I211*H211,2)</f>
        <v>0</v>
      </c>
      <c r="K211" s="233" t="s">
        <v>136</v>
      </c>
      <c r="L211" s="238"/>
      <c r="M211" s="239" t="s">
        <v>19</v>
      </c>
      <c r="N211" s="240" t="s">
        <v>46</v>
      </c>
      <c r="O211" s="86"/>
      <c r="P211" s="215">
        <f>O211*H211</f>
        <v>0</v>
      </c>
      <c r="Q211" s="215">
        <v>0.55000000000000004</v>
      </c>
      <c r="R211" s="215">
        <f>Q211*H211</f>
        <v>0.80740000000000001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245</v>
      </c>
      <c r="AT211" s="217" t="s">
        <v>149</v>
      </c>
      <c r="AU211" s="217" t="s">
        <v>85</v>
      </c>
      <c r="AY211" s="19" t="s">
        <v>129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83</v>
      </c>
      <c r="BK211" s="218">
        <f>ROUND(I211*H211,2)</f>
        <v>0</v>
      </c>
      <c r="BL211" s="19" t="s">
        <v>212</v>
      </c>
      <c r="BM211" s="217" t="s">
        <v>403</v>
      </c>
    </row>
    <row r="212" s="13" customFormat="1">
      <c r="A212" s="13"/>
      <c r="B212" s="219"/>
      <c r="C212" s="220"/>
      <c r="D212" s="221" t="s">
        <v>139</v>
      </c>
      <c r="E212" s="222" t="s">
        <v>19</v>
      </c>
      <c r="F212" s="223" t="s">
        <v>404</v>
      </c>
      <c r="G212" s="220"/>
      <c r="H212" s="224">
        <v>1.359</v>
      </c>
      <c r="I212" s="225"/>
      <c r="J212" s="220"/>
      <c r="K212" s="220"/>
      <c r="L212" s="226"/>
      <c r="M212" s="227"/>
      <c r="N212" s="228"/>
      <c r="O212" s="228"/>
      <c r="P212" s="228"/>
      <c r="Q212" s="228"/>
      <c r="R212" s="228"/>
      <c r="S212" s="228"/>
      <c r="T212" s="22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0" t="s">
        <v>139</v>
      </c>
      <c r="AU212" s="230" t="s">
        <v>85</v>
      </c>
      <c r="AV212" s="13" t="s">
        <v>85</v>
      </c>
      <c r="AW212" s="13" t="s">
        <v>36</v>
      </c>
      <c r="AX212" s="13" t="s">
        <v>83</v>
      </c>
      <c r="AY212" s="230" t="s">
        <v>129</v>
      </c>
    </row>
    <row r="213" s="13" customFormat="1">
      <c r="A213" s="13"/>
      <c r="B213" s="219"/>
      <c r="C213" s="220"/>
      <c r="D213" s="221" t="s">
        <v>139</v>
      </c>
      <c r="E213" s="220"/>
      <c r="F213" s="223" t="s">
        <v>405</v>
      </c>
      <c r="G213" s="220"/>
      <c r="H213" s="224">
        <v>1.468</v>
      </c>
      <c r="I213" s="225"/>
      <c r="J213" s="220"/>
      <c r="K213" s="220"/>
      <c r="L213" s="226"/>
      <c r="M213" s="227"/>
      <c r="N213" s="228"/>
      <c r="O213" s="228"/>
      <c r="P213" s="228"/>
      <c r="Q213" s="228"/>
      <c r="R213" s="228"/>
      <c r="S213" s="228"/>
      <c r="T213" s="22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0" t="s">
        <v>139</v>
      </c>
      <c r="AU213" s="230" t="s">
        <v>85</v>
      </c>
      <c r="AV213" s="13" t="s">
        <v>85</v>
      </c>
      <c r="AW213" s="13" t="s">
        <v>4</v>
      </c>
      <c r="AX213" s="13" t="s">
        <v>83</v>
      </c>
      <c r="AY213" s="230" t="s">
        <v>129</v>
      </c>
    </row>
    <row r="214" s="2" customFormat="1" ht="33" customHeight="1">
      <c r="A214" s="40"/>
      <c r="B214" s="41"/>
      <c r="C214" s="206" t="s">
        <v>406</v>
      </c>
      <c r="D214" s="206" t="s">
        <v>132</v>
      </c>
      <c r="E214" s="207" t="s">
        <v>407</v>
      </c>
      <c r="F214" s="208" t="s">
        <v>408</v>
      </c>
      <c r="G214" s="209" t="s">
        <v>135</v>
      </c>
      <c r="H214" s="210">
        <v>150.96000000000001</v>
      </c>
      <c r="I214" s="211"/>
      <c r="J214" s="212">
        <f>ROUND(I214*H214,2)</f>
        <v>0</v>
      </c>
      <c r="K214" s="208" t="s">
        <v>136</v>
      </c>
      <c r="L214" s="46"/>
      <c r="M214" s="213" t="s">
        <v>19</v>
      </c>
      <c r="N214" s="214" t="s">
        <v>46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212</v>
      </c>
      <c r="AT214" s="217" t="s">
        <v>132</v>
      </c>
      <c r="AU214" s="217" t="s">
        <v>85</v>
      </c>
      <c r="AY214" s="19" t="s">
        <v>129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83</v>
      </c>
      <c r="BK214" s="218">
        <f>ROUND(I214*H214,2)</f>
        <v>0</v>
      </c>
      <c r="BL214" s="19" t="s">
        <v>212</v>
      </c>
      <c r="BM214" s="217" t="s">
        <v>409</v>
      </c>
    </row>
    <row r="215" s="13" customFormat="1">
      <c r="A215" s="13"/>
      <c r="B215" s="219"/>
      <c r="C215" s="220"/>
      <c r="D215" s="221" t="s">
        <v>139</v>
      </c>
      <c r="E215" s="222" t="s">
        <v>19</v>
      </c>
      <c r="F215" s="223" t="s">
        <v>410</v>
      </c>
      <c r="G215" s="220"/>
      <c r="H215" s="224">
        <v>150.96000000000001</v>
      </c>
      <c r="I215" s="225"/>
      <c r="J215" s="220"/>
      <c r="K215" s="220"/>
      <c r="L215" s="226"/>
      <c r="M215" s="227"/>
      <c r="N215" s="228"/>
      <c r="O215" s="228"/>
      <c r="P215" s="228"/>
      <c r="Q215" s="228"/>
      <c r="R215" s="228"/>
      <c r="S215" s="228"/>
      <c r="T215" s="22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0" t="s">
        <v>139</v>
      </c>
      <c r="AU215" s="230" t="s">
        <v>85</v>
      </c>
      <c r="AV215" s="13" t="s">
        <v>85</v>
      </c>
      <c r="AW215" s="13" t="s">
        <v>36</v>
      </c>
      <c r="AX215" s="13" t="s">
        <v>83</v>
      </c>
      <c r="AY215" s="230" t="s">
        <v>129</v>
      </c>
    </row>
    <row r="216" s="2" customFormat="1" ht="16.5" customHeight="1">
      <c r="A216" s="40"/>
      <c r="B216" s="41"/>
      <c r="C216" s="231" t="s">
        <v>411</v>
      </c>
      <c r="D216" s="231" t="s">
        <v>149</v>
      </c>
      <c r="E216" s="232" t="s">
        <v>412</v>
      </c>
      <c r="F216" s="233" t="s">
        <v>413</v>
      </c>
      <c r="G216" s="234" t="s">
        <v>135</v>
      </c>
      <c r="H216" s="235">
        <v>158.50800000000001</v>
      </c>
      <c r="I216" s="236"/>
      <c r="J216" s="237">
        <f>ROUND(I216*H216,2)</f>
        <v>0</v>
      </c>
      <c r="K216" s="233" t="s">
        <v>136</v>
      </c>
      <c r="L216" s="238"/>
      <c r="M216" s="239" t="s">
        <v>19</v>
      </c>
      <c r="N216" s="240" t="s">
        <v>46</v>
      </c>
      <c r="O216" s="86"/>
      <c r="P216" s="215">
        <f>O216*H216</f>
        <v>0</v>
      </c>
      <c r="Q216" s="215">
        <v>0.0149</v>
      </c>
      <c r="R216" s="215">
        <f>Q216*H216</f>
        <v>2.3617692000000003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245</v>
      </c>
      <c r="AT216" s="217" t="s">
        <v>149</v>
      </c>
      <c r="AU216" s="217" t="s">
        <v>85</v>
      </c>
      <c r="AY216" s="19" t="s">
        <v>129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83</v>
      </c>
      <c r="BK216" s="218">
        <f>ROUND(I216*H216,2)</f>
        <v>0</v>
      </c>
      <c r="BL216" s="19" t="s">
        <v>212</v>
      </c>
      <c r="BM216" s="217" t="s">
        <v>414</v>
      </c>
    </row>
    <row r="217" s="13" customFormat="1">
      <c r="A217" s="13"/>
      <c r="B217" s="219"/>
      <c r="C217" s="220"/>
      <c r="D217" s="221" t="s">
        <v>139</v>
      </c>
      <c r="E217" s="220"/>
      <c r="F217" s="223" t="s">
        <v>415</v>
      </c>
      <c r="G217" s="220"/>
      <c r="H217" s="224">
        <v>158.50800000000001</v>
      </c>
      <c r="I217" s="225"/>
      <c r="J217" s="220"/>
      <c r="K217" s="220"/>
      <c r="L217" s="226"/>
      <c r="M217" s="227"/>
      <c r="N217" s="228"/>
      <c r="O217" s="228"/>
      <c r="P217" s="228"/>
      <c r="Q217" s="228"/>
      <c r="R217" s="228"/>
      <c r="S217" s="228"/>
      <c r="T217" s="22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0" t="s">
        <v>139</v>
      </c>
      <c r="AU217" s="230" t="s">
        <v>85</v>
      </c>
      <c r="AV217" s="13" t="s">
        <v>85</v>
      </c>
      <c r="AW217" s="13" t="s">
        <v>4</v>
      </c>
      <c r="AX217" s="13" t="s">
        <v>83</v>
      </c>
      <c r="AY217" s="230" t="s">
        <v>129</v>
      </c>
    </row>
    <row r="218" s="2" customFormat="1" ht="21.75" customHeight="1">
      <c r="A218" s="40"/>
      <c r="B218" s="41"/>
      <c r="C218" s="206" t="s">
        <v>416</v>
      </c>
      <c r="D218" s="206" t="s">
        <v>132</v>
      </c>
      <c r="E218" s="207" t="s">
        <v>417</v>
      </c>
      <c r="F218" s="208" t="s">
        <v>418</v>
      </c>
      <c r="G218" s="209" t="s">
        <v>303</v>
      </c>
      <c r="H218" s="210">
        <v>4.5289999999999999</v>
      </c>
      <c r="I218" s="211"/>
      <c r="J218" s="212">
        <f>ROUND(I218*H218,2)</f>
        <v>0</v>
      </c>
      <c r="K218" s="208" t="s">
        <v>136</v>
      </c>
      <c r="L218" s="46"/>
      <c r="M218" s="213" t="s">
        <v>19</v>
      </c>
      <c r="N218" s="214" t="s">
        <v>46</v>
      </c>
      <c r="O218" s="86"/>
      <c r="P218" s="215">
        <f>O218*H218</f>
        <v>0</v>
      </c>
      <c r="Q218" s="215">
        <v>0.023367804999999998</v>
      </c>
      <c r="R218" s="215">
        <f>Q218*H218</f>
        <v>0.105832788845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212</v>
      </c>
      <c r="AT218" s="217" t="s">
        <v>132</v>
      </c>
      <c r="AU218" s="217" t="s">
        <v>85</v>
      </c>
      <c r="AY218" s="19" t="s">
        <v>129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83</v>
      </c>
      <c r="BK218" s="218">
        <f>ROUND(I218*H218,2)</f>
        <v>0</v>
      </c>
      <c r="BL218" s="19" t="s">
        <v>212</v>
      </c>
      <c r="BM218" s="217" t="s">
        <v>419</v>
      </c>
    </row>
    <row r="219" s="13" customFormat="1">
      <c r="A219" s="13"/>
      <c r="B219" s="219"/>
      <c r="C219" s="220"/>
      <c r="D219" s="221" t="s">
        <v>139</v>
      </c>
      <c r="E219" s="222" t="s">
        <v>19</v>
      </c>
      <c r="F219" s="223" t="s">
        <v>420</v>
      </c>
      <c r="G219" s="220"/>
      <c r="H219" s="224">
        <v>1.359</v>
      </c>
      <c r="I219" s="225"/>
      <c r="J219" s="220"/>
      <c r="K219" s="220"/>
      <c r="L219" s="226"/>
      <c r="M219" s="227"/>
      <c r="N219" s="228"/>
      <c r="O219" s="228"/>
      <c r="P219" s="228"/>
      <c r="Q219" s="228"/>
      <c r="R219" s="228"/>
      <c r="S219" s="228"/>
      <c r="T219" s="22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0" t="s">
        <v>139</v>
      </c>
      <c r="AU219" s="230" t="s">
        <v>85</v>
      </c>
      <c r="AV219" s="13" t="s">
        <v>85</v>
      </c>
      <c r="AW219" s="13" t="s">
        <v>36</v>
      </c>
      <c r="AX219" s="13" t="s">
        <v>75</v>
      </c>
      <c r="AY219" s="230" t="s">
        <v>129</v>
      </c>
    </row>
    <row r="220" s="13" customFormat="1">
      <c r="A220" s="13"/>
      <c r="B220" s="219"/>
      <c r="C220" s="220"/>
      <c r="D220" s="221" t="s">
        <v>139</v>
      </c>
      <c r="E220" s="222" t="s">
        <v>19</v>
      </c>
      <c r="F220" s="223" t="s">
        <v>421</v>
      </c>
      <c r="G220" s="220"/>
      <c r="H220" s="224">
        <v>3.1699999999999999</v>
      </c>
      <c r="I220" s="225"/>
      <c r="J220" s="220"/>
      <c r="K220" s="220"/>
      <c r="L220" s="226"/>
      <c r="M220" s="227"/>
      <c r="N220" s="228"/>
      <c r="O220" s="228"/>
      <c r="P220" s="228"/>
      <c r="Q220" s="228"/>
      <c r="R220" s="228"/>
      <c r="S220" s="228"/>
      <c r="T220" s="22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0" t="s">
        <v>139</v>
      </c>
      <c r="AU220" s="230" t="s">
        <v>85</v>
      </c>
      <c r="AV220" s="13" t="s">
        <v>85</v>
      </c>
      <c r="AW220" s="13" t="s">
        <v>36</v>
      </c>
      <c r="AX220" s="13" t="s">
        <v>75</v>
      </c>
      <c r="AY220" s="230" t="s">
        <v>129</v>
      </c>
    </row>
    <row r="221" s="14" customFormat="1">
      <c r="A221" s="14"/>
      <c r="B221" s="241"/>
      <c r="C221" s="242"/>
      <c r="D221" s="221" t="s">
        <v>139</v>
      </c>
      <c r="E221" s="243" t="s">
        <v>19</v>
      </c>
      <c r="F221" s="244" t="s">
        <v>192</v>
      </c>
      <c r="G221" s="242"/>
      <c r="H221" s="245">
        <v>4.5289999999999999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1" t="s">
        <v>139</v>
      </c>
      <c r="AU221" s="251" t="s">
        <v>85</v>
      </c>
      <c r="AV221" s="14" t="s">
        <v>137</v>
      </c>
      <c r="AW221" s="14" t="s">
        <v>36</v>
      </c>
      <c r="AX221" s="14" t="s">
        <v>83</v>
      </c>
      <c r="AY221" s="251" t="s">
        <v>129</v>
      </c>
    </row>
    <row r="222" s="2" customFormat="1">
      <c r="A222" s="40"/>
      <c r="B222" s="41"/>
      <c r="C222" s="206" t="s">
        <v>422</v>
      </c>
      <c r="D222" s="206" t="s">
        <v>132</v>
      </c>
      <c r="E222" s="207" t="s">
        <v>423</v>
      </c>
      <c r="F222" s="208" t="s">
        <v>424</v>
      </c>
      <c r="G222" s="209" t="s">
        <v>210</v>
      </c>
      <c r="H222" s="210">
        <v>3.2749999999999999</v>
      </c>
      <c r="I222" s="211"/>
      <c r="J222" s="212">
        <f>ROUND(I222*H222,2)</f>
        <v>0</v>
      </c>
      <c r="K222" s="208" t="s">
        <v>136</v>
      </c>
      <c r="L222" s="46"/>
      <c r="M222" s="213" t="s">
        <v>19</v>
      </c>
      <c r="N222" s="214" t="s">
        <v>46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212</v>
      </c>
      <c r="AT222" s="217" t="s">
        <v>132</v>
      </c>
      <c r="AU222" s="217" t="s">
        <v>85</v>
      </c>
      <c r="AY222" s="19" t="s">
        <v>129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83</v>
      </c>
      <c r="BK222" s="218">
        <f>ROUND(I222*H222,2)</f>
        <v>0</v>
      </c>
      <c r="BL222" s="19" t="s">
        <v>212</v>
      </c>
      <c r="BM222" s="217" t="s">
        <v>425</v>
      </c>
    </row>
    <row r="223" s="12" customFormat="1" ht="22.8" customHeight="1">
      <c r="A223" s="12"/>
      <c r="B223" s="190"/>
      <c r="C223" s="191"/>
      <c r="D223" s="192" t="s">
        <v>74</v>
      </c>
      <c r="E223" s="204" t="s">
        <v>426</v>
      </c>
      <c r="F223" s="204" t="s">
        <v>427</v>
      </c>
      <c r="G223" s="191"/>
      <c r="H223" s="191"/>
      <c r="I223" s="194"/>
      <c r="J223" s="205">
        <f>BK223</f>
        <v>0</v>
      </c>
      <c r="K223" s="191"/>
      <c r="L223" s="196"/>
      <c r="M223" s="197"/>
      <c r="N223" s="198"/>
      <c r="O223" s="198"/>
      <c r="P223" s="199">
        <f>SUM(P224:P239)</f>
        <v>0</v>
      </c>
      <c r="Q223" s="198"/>
      <c r="R223" s="199">
        <f>SUM(R224:R239)</f>
        <v>0.98583299999999996</v>
      </c>
      <c r="S223" s="198"/>
      <c r="T223" s="200">
        <f>SUM(T224:T239)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1" t="s">
        <v>85</v>
      </c>
      <c r="AT223" s="202" t="s">
        <v>74</v>
      </c>
      <c r="AU223" s="202" t="s">
        <v>83</v>
      </c>
      <c r="AY223" s="201" t="s">
        <v>129</v>
      </c>
      <c r="BK223" s="203">
        <f>SUM(BK224:BK239)</f>
        <v>0</v>
      </c>
    </row>
    <row r="224" s="2" customFormat="1" ht="16.5" customHeight="1">
      <c r="A224" s="40"/>
      <c r="B224" s="41"/>
      <c r="C224" s="206" t="s">
        <v>428</v>
      </c>
      <c r="D224" s="206" t="s">
        <v>132</v>
      </c>
      <c r="E224" s="207" t="s">
        <v>429</v>
      </c>
      <c r="F224" s="208" t="s">
        <v>430</v>
      </c>
      <c r="G224" s="209" t="s">
        <v>147</v>
      </c>
      <c r="H224" s="210">
        <v>9.4000000000000004</v>
      </c>
      <c r="I224" s="211"/>
      <c r="J224" s="212">
        <f>ROUND(I224*H224,2)</f>
        <v>0</v>
      </c>
      <c r="K224" s="208" t="s">
        <v>136</v>
      </c>
      <c r="L224" s="46"/>
      <c r="M224" s="213" t="s">
        <v>19</v>
      </c>
      <c r="N224" s="214" t="s">
        <v>46</v>
      </c>
      <c r="O224" s="86"/>
      <c r="P224" s="215">
        <f>O224*H224</f>
        <v>0</v>
      </c>
      <c r="Q224" s="215">
        <v>0.00072999999999999996</v>
      </c>
      <c r="R224" s="215">
        <f>Q224*H224</f>
        <v>0.006862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212</v>
      </c>
      <c r="AT224" s="217" t="s">
        <v>132</v>
      </c>
      <c r="AU224" s="217" t="s">
        <v>85</v>
      </c>
      <c r="AY224" s="19" t="s">
        <v>129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83</v>
      </c>
      <c r="BK224" s="218">
        <f>ROUND(I224*H224,2)</f>
        <v>0</v>
      </c>
      <c r="BL224" s="19" t="s">
        <v>212</v>
      </c>
      <c r="BM224" s="217" t="s">
        <v>431</v>
      </c>
    </row>
    <row r="225" s="13" customFormat="1">
      <c r="A225" s="13"/>
      <c r="B225" s="219"/>
      <c r="C225" s="220"/>
      <c r="D225" s="221" t="s">
        <v>139</v>
      </c>
      <c r="E225" s="222" t="s">
        <v>19</v>
      </c>
      <c r="F225" s="223" t="s">
        <v>201</v>
      </c>
      <c r="G225" s="220"/>
      <c r="H225" s="224">
        <v>9.4000000000000004</v>
      </c>
      <c r="I225" s="225"/>
      <c r="J225" s="220"/>
      <c r="K225" s="220"/>
      <c r="L225" s="226"/>
      <c r="M225" s="227"/>
      <c r="N225" s="228"/>
      <c r="O225" s="228"/>
      <c r="P225" s="228"/>
      <c r="Q225" s="228"/>
      <c r="R225" s="228"/>
      <c r="S225" s="228"/>
      <c r="T225" s="22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0" t="s">
        <v>139</v>
      </c>
      <c r="AU225" s="230" t="s">
        <v>85</v>
      </c>
      <c r="AV225" s="13" t="s">
        <v>85</v>
      </c>
      <c r="AW225" s="13" t="s">
        <v>36</v>
      </c>
      <c r="AX225" s="13" t="s">
        <v>83</v>
      </c>
      <c r="AY225" s="230" t="s">
        <v>129</v>
      </c>
    </row>
    <row r="226" s="2" customFormat="1" ht="16.5" customHeight="1">
      <c r="A226" s="40"/>
      <c r="B226" s="41"/>
      <c r="C226" s="206" t="s">
        <v>432</v>
      </c>
      <c r="D226" s="206" t="s">
        <v>132</v>
      </c>
      <c r="E226" s="207" t="s">
        <v>433</v>
      </c>
      <c r="F226" s="208" t="s">
        <v>434</v>
      </c>
      <c r="G226" s="209" t="s">
        <v>147</v>
      </c>
      <c r="H226" s="210">
        <v>9.4000000000000004</v>
      </c>
      <c r="I226" s="211"/>
      <c r="J226" s="212">
        <f>ROUND(I226*H226,2)</f>
        <v>0</v>
      </c>
      <c r="K226" s="208" t="s">
        <v>136</v>
      </c>
      <c r="L226" s="46"/>
      <c r="M226" s="213" t="s">
        <v>19</v>
      </c>
      <c r="N226" s="214" t="s">
        <v>46</v>
      </c>
      <c r="O226" s="86"/>
      <c r="P226" s="215">
        <f>O226*H226</f>
        <v>0</v>
      </c>
      <c r="Q226" s="215">
        <v>0.00089999999999999998</v>
      </c>
      <c r="R226" s="215">
        <f>Q226*H226</f>
        <v>0.0084600000000000005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212</v>
      </c>
      <c r="AT226" s="217" t="s">
        <v>132</v>
      </c>
      <c r="AU226" s="217" t="s">
        <v>85</v>
      </c>
      <c r="AY226" s="19" t="s">
        <v>129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83</v>
      </c>
      <c r="BK226" s="218">
        <f>ROUND(I226*H226,2)</f>
        <v>0</v>
      </c>
      <c r="BL226" s="19" t="s">
        <v>212</v>
      </c>
      <c r="BM226" s="217" t="s">
        <v>435</v>
      </c>
    </row>
    <row r="227" s="13" customFormat="1">
      <c r="A227" s="13"/>
      <c r="B227" s="219"/>
      <c r="C227" s="220"/>
      <c r="D227" s="221" t="s">
        <v>139</v>
      </c>
      <c r="E227" s="222" t="s">
        <v>19</v>
      </c>
      <c r="F227" s="223" t="s">
        <v>201</v>
      </c>
      <c r="G227" s="220"/>
      <c r="H227" s="224">
        <v>9.4000000000000004</v>
      </c>
      <c r="I227" s="225"/>
      <c r="J227" s="220"/>
      <c r="K227" s="220"/>
      <c r="L227" s="226"/>
      <c r="M227" s="227"/>
      <c r="N227" s="228"/>
      <c r="O227" s="228"/>
      <c r="P227" s="228"/>
      <c r="Q227" s="228"/>
      <c r="R227" s="228"/>
      <c r="S227" s="228"/>
      <c r="T227" s="22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0" t="s">
        <v>139</v>
      </c>
      <c r="AU227" s="230" t="s">
        <v>85</v>
      </c>
      <c r="AV227" s="13" t="s">
        <v>85</v>
      </c>
      <c r="AW227" s="13" t="s">
        <v>36</v>
      </c>
      <c r="AX227" s="13" t="s">
        <v>83</v>
      </c>
      <c r="AY227" s="230" t="s">
        <v>129</v>
      </c>
    </row>
    <row r="228" s="2" customFormat="1" ht="16.5" customHeight="1">
      <c r="A228" s="40"/>
      <c r="B228" s="41"/>
      <c r="C228" s="206" t="s">
        <v>436</v>
      </c>
      <c r="D228" s="206" t="s">
        <v>132</v>
      </c>
      <c r="E228" s="207" t="s">
        <v>437</v>
      </c>
      <c r="F228" s="208" t="s">
        <v>438</v>
      </c>
      <c r="G228" s="209" t="s">
        <v>147</v>
      </c>
      <c r="H228" s="210">
        <v>198.09999999999999</v>
      </c>
      <c r="I228" s="211"/>
      <c r="J228" s="212">
        <f>ROUND(I228*H228,2)</f>
        <v>0</v>
      </c>
      <c r="K228" s="208" t="s">
        <v>136</v>
      </c>
      <c r="L228" s="46"/>
      <c r="M228" s="213" t="s">
        <v>19</v>
      </c>
      <c r="N228" s="214" t="s">
        <v>46</v>
      </c>
      <c r="O228" s="86"/>
      <c r="P228" s="215">
        <f>O228*H228</f>
        <v>0</v>
      </c>
      <c r="Q228" s="215">
        <v>0.00131</v>
      </c>
      <c r="R228" s="215">
        <f>Q228*H228</f>
        <v>0.25951099999999999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212</v>
      </c>
      <c r="AT228" s="217" t="s">
        <v>132</v>
      </c>
      <c r="AU228" s="217" t="s">
        <v>85</v>
      </c>
      <c r="AY228" s="19" t="s">
        <v>129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83</v>
      </c>
      <c r="BK228" s="218">
        <f>ROUND(I228*H228,2)</f>
        <v>0</v>
      </c>
      <c r="BL228" s="19" t="s">
        <v>212</v>
      </c>
      <c r="BM228" s="217" t="s">
        <v>439</v>
      </c>
    </row>
    <row r="229" s="13" customFormat="1">
      <c r="A229" s="13"/>
      <c r="B229" s="219"/>
      <c r="C229" s="220"/>
      <c r="D229" s="221" t="s">
        <v>139</v>
      </c>
      <c r="E229" s="222" t="s">
        <v>19</v>
      </c>
      <c r="F229" s="223" t="s">
        <v>190</v>
      </c>
      <c r="G229" s="220"/>
      <c r="H229" s="224">
        <v>65.700000000000003</v>
      </c>
      <c r="I229" s="225"/>
      <c r="J229" s="220"/>
      <c r="K229" s="220"/>
      <c r="L229" s="226"/>
      <c r="M229" s="227"/>
      <c r="N229" s="228"/>
      <c r="O229" s="228"/>
      <c r="P229" s="228"/>
      <c r="Q229" s="228"/>
      <c r="R229" s="228"/>
      <c r="S229" s="228"/>
      <c r="T229" s="22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0" t="s">
        <v>139</v>
      </c>
      <c r="AU229" s="230" t="s">
        <v>85</v>
      </c>
      <c r="AV229" s="13" t="s">
        <v>85</v>
      </c>
      <c r="AW229" s="13" t="s">
        <v>36</v>
      </c>
      <c r="AX229" s="13" t="s">
        <v>75</v>
      </c>
      <c r="AY229" s="230" t="s">
        <v>129</v>
      </c>
    </row>
    <row r="230" s="13" customFormat="1">
      <c r="A230" s="13"/>
      <c r="B230" s="219"/>
      <c r="C230" s="220"/>
      <c r="D230" s="221" t="s">
        <v>139</v>
      </c>
      <c r="E230" s="222" t="s">
        <v>19</v>
      </c>
      <c r="F230" s="223" t="s">
        <v>190</v>
      </c>
      <c r="G230" s="220"/>
      <c r="H230" s="224">
        <v>65.700000000000003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0" t="s">
        <v>139</v>
      </c>
      <c r="AU230" s="230" t="s">
        <v>85</v>
      </c>
      <c r="AV230" s="13" t="s">
        <v>85</v>
      </c>
      <c r="AW230" s="13" t="s">
        <v>36</v>
      </c>
      <c r="AX230" s="13" t="s">
        <v>75</v>
      </c>
      <c r="AY230" s="230" t="s">
        <v>129</v>
      </c>
    </row>
    <row r="231" s="13" customFormat="1">
      <c r="A231" s="13"/>
      <c r="B231" s="219"/>
      <c r="C231" s="220"/>
      <c r="D231" s="221" t="s">
        <v>139</v>
      </c>
      <c r="E231" s="222" t="s">
        <v>19</v>
      </c>
      <c r="F231" s="223" t="s">
        <v>191</v>
      </c>
      <c r="G231" s="220"/>
      <c r="H231" s="224">
        <v>57.299999999999997</v>
      </c>
      <c r="I231" s="225"/>
      <c r="J231" s="220"/>
      <c r="K231" s="220"/>
      <c r="L231" s="226"/>
      <c r="M231" s="227"/>
      <c r="N231" s="228"/>
      <c r="O231" s="228"/>
      <c r="P231" s="228"/>
      <c r="Q231" s="228"/>
      <c r="R231" s="228"/>
      <c r="S231" s="228"/>
      <c r="T231" s="22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0" t="s">
        <v>139</v>
      </c>
      <c r="AU231" s="230" t="s">
        <v>85</v>
      </c>
      <c r="AV231" s="13" t="s">
        <v>85</v>
      </c>
      <c r="AW231" s="13" t="s">
        <v>36</v>
      </c>
      <c r="AX231" s="13" t="s">
        <v>75</v>
      </c>
      <c r="AY231" s="230" t="s">
        <v>129</v>
      </c>
    </row>
    <row r="232" s="13" customFormat="1">
      <c r="A232" s="13"/>
      <c r="B232" s="219"/>
      <c r="C232" s="220"/>
      <c r="D232" s="221" t="s">
        <v>139</v>
      </c>
      <c r="E232" s="222" t="s">
        <v>19</v>
      </c>
      <c r="F232" s="223" t="s">
        <v>201</v>
      </c>
      <c r="G232" s="220"/>
      <c r="H232" s="224">
        <v>9.4000000000000004</v>
      </c>
      <c r="I232" s="225"/>
      <c r="J232" s="220"/>
      <c r="K232" s="220"/>
      <c r="L232" s="226"/>
      <c r="M232" s="227"/>
      <c r="N232" s="228"/>
      <c r="O232" s="228"/>
      <c r="P232" s="228"/>
      <c r="Q232" s="228"/>
      <c r="R232" s="228"/>
      <c r="S232" s="228"/>
      <c r="T232" s="22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0" t="s">
        <v>139</v>
      </c>
      <c r="AU232" s="230" t="s">
        <v>85</v>
      </c>
      <c r="AV232" s="13" t="s">
        <v>85</v>
      </c>
      <c r="AW232" s="13" t="s">
        <v>36</v>
      </c>
      <c r="AX232" s="13" t="s">
        <v>75</v>
      </c>
      <c r="AY232" s="230" t="s">
        <v>129</v>
      </c>
    </row>
    <row r="233" s="14" customFormat="1">
      <c r="A233" s="14"/>
      <c r="B233" s="241"/>
      <c r="C233" s="242"/>
      <c r="D233" s="221" t="s">
        <v>139</v>
      </c>
      <c r="E233" s="243" t="s">
        <v>19</v>
      </c>
      <c r="F233" s="244" t="s">
        <v>192</v>
      </c>
      <c r="G233" s="242"/>
      <c r="H233" s="245">
        <v>198.09999999999999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1" t="s">
        <v>139</v>
      </c>
      <c r="AU233" s="251" t="s">
        <v>85</v>
      </c>
      <c r="AV233" s="14" t="s">
        <v>137</v>
      </c>
      <c r="AW233" s="14" t="s">
        <v>36</v>
      </c>
      <c r="AX233" s="14" t="s">
        <v>83</v>
      </c>
      <c r="AY233" s="251" t="s">
        <v>129</v>
      </c>
    </row>
    <row r="234" s="2" customFormat="1" ht="16.5" customHeight="1">
      <c r="A234" s="40"/>
      <c r="B234" s="41"/>
      <c r="C234" s="206" t="s">
        <v>440</v>
      </c>
      <c r="D234" s="206" t="s">
        <v>132</v>
      </c>
      <c r="E234" s="207" t="s">
        <v>441</v>
      </c>
      <c r="F234" s="208" t="s">
        <v>442</v>
      </c>
      <c r="G234" s="209" t="s">
        <v>147</v>
      </c>
      <c r="H234" s="210">
        <v>9.4000000000000004</v>
      </c>
      <c r="I234" s="211"/>
      <c r="J234" s="212">
        <f>ROUND(I234*H234,2)</f>
        <v>0</v>
      </c>
      <c r="K234" s="208" t="s">
        <v>136</v>
      </c>
      <c r="L234" s="46"/>
      <c r="M234" s="213" t="s">
        <v>19</v>
      </c>
      <c r="N234" s="214" t="s">
        <v>46</v>
      </c>
      <c r="O234" s="86"/>
      <c r="P234" s="215">
        <f>O234*H234</f>
        <v>0</v>
      </c>
      <c r="Q234" s="215">
        <v>0.00172</v>
      </c>
      <c r="R234" s="215">
        <f>Q234*H234</f>
        <v>0.016168000000000002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212</v>
      </c>
      <c r="AT234" s="217" t="s">
        <v>132</v>
      </c>
      <c r="AU234" s="217" t="s">
        <v>85</v>
      </c>
      <c r="AY234" s="19" t="s">
        <v>129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83</v>
      </c>
      <c r="BK234" s="218">
        <f>ROUND(I234*H234,2)</f>
        <v>0</v>
      </c>
      <c r="BL234" s="19" t="s">
        <v>212</v>
      </c>
      <c r="BM234" s="217" t="s">
        <v>443</v>
      </c>
    </row>
    <row r="235" s="13" customFormat="1">
      <c r="A235" s="13"/>
      <c r="B235" s="219"/>
      <c r="C235" s="220"/>
      <c r="D235" s="221" t="s">
        <v>139</v>
      </c>
      <c r="E235" s="222" t="s">
        <v>19</v>
      </c>
      <c r="F235" s="223" t="s">
        <v>201</v>
      </c>
      <c r="G235" s="220"/>
      <c r="H235" s="224">
        <v>9.4000000000000004</v>
      </c>
      <c r="I235" s="225"/>
      <c r="J235" s="220"/>
      <c r="K235" s="220"/>
      <c r="L235" s="226"/>
      <c r="M235" s="227"/>
      <c r="N235" s="228"/>
      <c r="O235" s="228"/>
      <c r="P235" s="228"/>
      <c r="Q235" s="228"/>
      <c r="R235" s="228"/>
      <c r="S235" s="228"/>
      <c r="T235" s="22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0" t="s">
        <v>139</v>
      </c>
      <c r="AU235" s="230" t="s">
        <v>85</v>
      </c>
      <c r="AV235" s="13" t="s">
        <v>85</v>
      </c>
      <c r="AW235" s="13" t="s">
        <v>36</v>
      </c>
      <c r="AX235" s="13" t="s">
        <v>83</v>
      </c>
      <c r="AY235" s="230" t="s">
        <v>129</v>
      </c>
    </row>
    <row r="236" s="2" customFormat="1">
      <c r="A236" s="40"/>
      <c r="B236" s="41"/>
      <c r="C236" s="206" t="s">
        <v>444</v>
      </c>
      <c r="D236" s="206" t="s">
        <v>132</v>
      </c>
      <c r="E236" s="207" t="s">
        <v>445</v>
      </c>
      <c r="F236" s="208" t="s">
        <v>446</v>
      </c>
      <c r="G236" s="209" t="s">
        <v>147</v>
      </c>
      <c r="H236" s="210">
        <v>198.09999999999999</v>
      </c>
      <c r="I236" s="211"/>
      <c r="J236" s="212">
        <f>ROUND(I236*H236,2)</f>
        <v>0</v>
      </c>
      <c r="K236" s="208" t="s">
        <v>136</v>
      </c>
      <c r="L236" s="46"/>
      <c r="M236" s="213" t="s">
        <v>19</v>
      </c>
      <c r="N236" s="214" t="s">
        <v>46</v>
      </c>
      <c r="O236" s="86"/>
      <c r="P236" s="215">
        <f>O236*H236</f>
        <v>0</v>
      </c>
      <c r="Q236" s="215">
        <v>0.00347</v>
      </c>
      <c r="R236" s="215">
        <f>Q236*H236</f>
        <v>0.68740699999999999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212</v>
      </c>
      <c r="AT236" s="217" t="s">
        <v>132</v>
      </c>
      <c r="AU236" s="217" t="s">
        <v>85</v>
      </c>
      <c r="AY236" s="19" t="s">
        <v>129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83</v>
      </c>
      <c r="BK236" s="218">
        <f>ROUND(I236*H236,2)</f>
        <v>0</v>
      </c>
      <c r="BL236" s="19" t="s">
        <v>212</v>
      </c>
      <c r="BM236" s="217" t="s">
        <v>447</v>
      </c>
    </row>
    <row r="237" s="2" customFormat="1" ht="21.75" customHeight="1">
      <c r="A237" s="40"/>
      <c r="B237" s="41"/>
      <c r="C237" s="206" t="s">
        <v>448</v>
      </c>
      <c r="D237" s="206" t="s">
        <v>132</v>
      </c>
      <c r="E237" s="207" t="s">
        <v>449</v>
      </c>
      <c r="F237" s="208" t="s">
        <v>450</v>
      </c>
      <c r="G237" s="209" t="s">
        <v>147</v>
      </c>
      <c r="H237" s="210">
        <v>2.5</v>
      </c>
      <c r="I237" s="211"/>
      <c r="J237" s="212">
        <f>ROUND(I237*H237,2)</f>
        <v>0</v>
      </c>
      <c r="K237" s="208" t="s">
        <v>136</v>
      </c>
      <c r="L237" s="46"/>
      <c r="M237" s="213" t="s">
        <v>19</v>
      </c>
      <c r="N237" s="214" t="s">
        <v>46</v>
      </c>
      <c r="O237" s="86"/>
      <c r="P237" s="215">
        <f>O237*H237</f>
        <v>0</v>
      </c>
      <c r="Q237" s="215">
        <v>0.00297</v>
      </c>
      <c r="R237" s="215">
        <f>Q237*H237</f>
        <v>0.0074250000000000002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212</v>
      </c>
      <c r="AT237" s="217" t="s">
        <v>132</v>
      </c>
      <c r="AU237" s="217" t="s">
        <v>85</v>
      </c>
      <c r="AY237" s="19" t="s">
        <v>129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83</v>
      </c>
      <c r="BK237" s="218">
        <f>ROUND(I237*H237,2)</f>
        <v>0</v>
      </c>
      <c r="BL237" s="19" t="s">
        <v>212</v>
      </c>
      <c r="BM237" s="217" t="s">
        <v>451</v>
      </c>
    </row>
    <row r="238" s="13" customFormat="1">
      <c r="A238" s="13"/>
      <c r="B238" s="219"/>
      <c r="C238" s="220"/>
      <c r="D238" s="221" t="s">
        <v>139</v>
      </c>
      <c r="E238" s="222" t="s">
        <v>19</v>
      </c>
      <c r="F238" s="223" t="s">
        <v>452</v>
      </c>
      <c r="G238" s="220"/>
      <c r="H238" s="224">
        <v>2.5</v>
      </c>
      <c r="I238" s="225"/>
      <c r="J238" s="220"/>
      <c r="K238" s="220"/>
      <c r="L238" s="226"/>
      <c r="M238" s="227"/>
      <c r="N238" s="228"/>
      <c r="O238" s="228"/>
      <c r="P238" s="228"/>
      <c r="Q238" s="228"/>
      <c r="R238" s="228"/>
      <c r="S238" s="228"/>
      <c r="T238" s="22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0" t="s">
        <v>139</v>
      </c>
      <c r="AU238" s="230" t="s">
        <v>85</v>
      </c>
      <c r="AV238" s="13" t="s">
        <v>85</v>
      </c>
      <c r="AW238" s="13" t="s">
        <v>36</v>
      </c>
      <c r="AX238" s="13" t="s">
        <v>83</v>
      </c>
      <c r="AY238" s="230" t="s">
        <v>129</v>
      </c>
    </row>
    <row r="239" s="2" customFormat="1">
      <c r="A239" s="40"/>
      <c r="B239" s="41"/>
      <c r="C239" s="206" t="s">
        <v>130</v>
      </c>
      <c r="D239" s="206" t="s">
        <v>132</v>
      </c>
      <c r="E239" s="207" t="s">
        <v>453</v>
      </c>
      <c r="F239" s="208" t="s">
        <v>454</v>
      </c>
      <c r="G239" s="209" t="s">
        <v>210</v>
      </c>
      <c r="H239" s="210">
        <v>0.98599999999999999</v>
      </c>
      <c r="I239" s="211"/>
      <c r="J239" s="212">
        <f>ROUND(I239*H239,2)</f>
        <v>0</v>
      </c>
      <c r="K239" s="208" t="s">
        <v>136</v>
      </c>
      <c r="L239" s="46"/>
      <c r="M239" s="213" t="s">
        <v>19</v>
      </c>
      <c r="N239" s="214" t="s">
        <v>46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212</v>
      </c>
      <c r="AT239" s="217" t="s">
        <v>132</v>
      </c>
      <c r="AU239" s="217" t="s">
        <v>85</v>
      </c>
      <c r="AY239" s="19" t="s">
        <v>129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83</v>
      </c>
      <c r="BK239" s="218">
        <f>ROUND(I239*H239,2)</f>
        <v>0</v>
      </c>
      <c r="BL239" s="19" t="s">
        <v>212</v>
      </c>
      <c r="BM239" s="217" t="s">
        <v>455</v>
      </c>
    </row>
    <row r="240" s="12" customFormat="1" ht="22.8" customHeight="1">
      <c r="A240" s="12"/>
      <c r="B240" s="190"/>
      <c r="C240" s="191"/>
      <c r="D240" s="192" t="s">
        <v>74</v>
      </c>
      <c r="E240" s="204" t="s">
        <v>456</v>
      </c>
      <c r="F240" s="204" t="s">
        <v>457</v>
      </c>
      <c r="G240" s="191"/>
      <c r="H240" s="191"/>
      <c r="I240" s="194"/>
      <c r="J240" s="205">
        <f>BK240</f>
        <v>0</v>
      </c>
      <c r="K240" s="191"/>
      <c r="L240" s="196"/>
      <c r="M240" s="197"/>
      <c r="N240" s="198"/>
      <c r="O240" s="198"/>
      <c r="P240" s="199">
        <f>SUM(P241:P245)</f>
        <v>0</v>
      </c>
      <c r="Q240" s="198"/>
      <c r="R240" s="199">
        <f>SUM(R241:R245)</f>
        <v>0.0019200000000000001</v>
      </c>
      <c r="S240" s="198"/>
      <c r="T240" s="200">
        <f>SUM(T241:T245)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1" t="s">
        <v>85</v>
      </c>
      <c r="AT240" s="202" t="s">
        <v>74</v>
      </c>
      <c r="AU240" s="202" t="s">
        <v>83</v>
      </c>
      <c r="AY240" s="201" t="s">
        <v>129</v>
      </c>
      <c r="BK240" s="203">
        <f>SUM(BK241:BK245)</f>
        <v>0</v>
      </c>
    </row>
    <row r="241" s="2" customFormat="1" ht="21.75" customHeight="1">
      <c r="A241" s="40"/>
      <c r="B241" s="41"/>
      <c r="C241" s="206" t="s">
        <v>458</v>
      </c>
      <c r="D241" s="206" t="s">
        <v>132</v>
      </c>
      <c r="E241" s="207" t="s">
        <v>459</v>
      </c>
      <c r="F241" s="208" t="s">
        <v>460</v>
      </c>
      <c r="G241" s="209" t="s">
        <v>135</v>
      </c>
      <c r="H241" s="210">
        <v>4</v>
      </c>
      <c r="I241" s="211"/>
      <c r="J241" s="212">
        <f>ROUND(I241*H241,2)</f>
        <v>0</v>
      </c>
      <c r="K241" s="208" t="s">
        <v>136</v>
      </c>
      <c r="L241" s="46"/>
      <c r="M241" s="213" t="s">
        <v>19</v>
      </c>
      <c r="N241" s="214" t="s">
        <v>46</v>
      </c>
      <c r="O241" s="86"/>
      <c r="P241" s="215">
        <f>O241*H241</f>
        <v>0</v>
      </c>
      <c r="Q241" s="215">
        <v>6.9999999999999994E-05</v>
      </c>
      <c r="R241" s="215">
        <f>Q241*H241</f>
        <v>0.00027999999999999998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212</v>
      </c>
      <c r="AT241" s="217" t="s">
        <v>132</v>
      </c>
      <c r="AU241" s="217" t="s">
        <v>85</v>
      </c>
      <c r="AY241" s="19" t="s">
        <v>129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83</v>
      </c>
      <c r="BK241" s="218">
        <f>ROUND(I241*H241,2)</f>
        <v>0</v>
      </c>
      <c r="BL241" s="19" t="s">
        <v>212</v>
      </c>
      <c r="BM241" s="217" t="s">
        <v>461</v>
      </c>
    </row>
    <row r="242" s="13" customFormat="1">
      <c r="A242" s="13"/>
      <c r="B242" s="219"/>
      <c r="C242" s="220"/>
      <c r="D242" s="221" t="s">
        <v>139</v>
      </c>
      <c r="E242" s="222" t="s">
        <v>19</v>
      </c>
      <c r="F242" s="223" t="s">
        <v>462</v>
      </c>
      <c r="G242" s="220"/>
      <c r="H242" s="224">
        <v>4</v>
      </c>
      <c r="I242" s="225"/>
      <c r="J242" s="220"/>
      <c r="K242" s="220"/>
      <c r="L242" s="226"/>
      <c r="M242" s="227"/>
      <c r="N242" s="228"/>
      <c r="O242" s="228"/>
      <c r="P242" s="228"/>
      <c r="Q242" s="228"/>
      <c r="R242" s="228"/>
      <c r="S242" s="228"/>
      <c r="T242" s="22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0" t="s">
        <v>139</v>
      </c>
      <c r="AU242" s="230" t="s">
        <v>85</v>
      </c>
      <c r="AV242" s="13" t="s">
        <v>85</v>
      </c>
      <c r="AW242" s="13" t="s">
        <v>36</v>
      </c>
      <c r="AX242" s="13" t="s">
        <v>83</v>
      </c>
      <c r="AY242" s="230" t="s">
        <v>129</v>
      </c>
    </row>
    <row r="243" s="2" customFormat="1" ht="16.5" customHeight="1">
      <c r="A243" s="40"/>
      <c r="B243" s="41"/>
      <c r="C243" s="206" t="s">
        <v>463</v>
      </c>
      <c r="D243" s="206" t="s">
        <v>132</v>
      </c>
      <c r="E243" s="207" t="s">
        <v>464</v>
      </c>
      <c r="F243" s="208" t="s">
        <v>465</v>
      </c>
      <c r="G243" s="209" t="s">
        <v>135</v>
      </c>
      <c r="H243" s="210">
        <v>4</v>
      </c>
      <c r="I243" s="211"/>
      <c r="J243" s="212">
        <f>ROUND(I243*H243,2)</f>
        <v>0</v>
      </c>
      <c r="K243" s="208" t="s">
        <v>136</v>
      </c>
      <c r="L243" s="46"/>
      <c r="M243" s="213" t="s">
        <v>19</v>
      </c>
      <c r="N243" s="214" t="s">
        <v>46</v>
      </c>
      <c r="O243" s="86"/>
      <c r="P243" s="215">
        <f>O243*H243</f>
        <v>0</v>
      </c>
      <c r="Q243" s="215">
        <v>0.00017000000000000001</v>
      </c>
      <c r="R243" s="215">
        <f>Q243*H243</f>
        <v>0.00068000000000000005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212</v>
      </c>
      <c r="AT243" s="217" t="s">
        <v>132</v>
      </c>
      <c r="AU243" s="217" t="s">
        <v>85</v>
      </c>
      <c r="AY243" s="19" t="s">
        <v>129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83</v>
      </c>
      <c r="BK243" s="218">
        <f>ROUND(I243*H243,2)</f>
        <v>0</v>
      </c>
      <c r="BL243" s="19" t="s">
        <v>212</v>
      </c>
      <c r="BM243" s="217" t="s">
        <v>466</v>
      </c>
    </row>
    <row r="244" s="2" customFormat="1" ht="16.5" customHeight="1">
      <c r="A244" s="40"/>
      <c r="B244" s="41"/>
      <c r="C244" s="206" t="s">
        <v>467</v>
      </c>
      <c r="D244" s="206" t="s">
        <v>132</v>
      </c>
      <c r="E244" s="207" t="s">
        <v>468</v>
      </c>
      <c r="F244" s="208" t="s">
        <v>469</v>
      </c>
      <c r="G244" s="209" t="s">
        <v>135</v>
      </c>
      <c r="H244" s="210">
        <v>4</v>
      </c>
      <c r="I244" s="211"/>
      <c r="J244" s="212">
        <f>ROUND(I244*H244,2)</f>
        <v>0</v>
      </c>
      <c r="K244" s="208" t="s">
        <v>136</v>
      </c>
      <c r="L244" s="46"/>
      <c r="M244" s="213" t="s">
        <v>19</v>
      </c>
      <c r="N244" s="214" t="s">
        <v>46</v>
      </c>
      <c r="O244" s="86"/>
      <c r="P244" s="215">
        <f>O244*H244</f>
        <v>0</v>
      </c>
      <c r="Q244" s="215">
        <v>0.00012</v>
      </c>
      <c r="R244" s="215">
        <f>Q244*H244</f>
        <v>0.00048000000000000001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212</v>
      </c>
      <c r="AT244" s="217" t="s">
        <v>132</v>
      </c>
      <c r="AU244" s="217" t="s">
        <v>85</v>
      </c>
      <c r="AY244" s="19" t="s">
        <v>129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83</v>
      </c>
      <c r="BK244" s="218">
        <f>ROUND(I244*H244,2)</f>
        <v>0</v>
      </c>
      <c r="BL244" s="19" t="s">
        <v>212</v>
      </c>
      <c r="BM244" s="217" t="s">
        <v>470</v>
      </c>
    </row>
    <row r="245" s="2" customFormat="1" ht="16.5" customHeight="1">
      <c r="A245" s="40"/>
      <c r="B245" s="41"/>
      <c r="C245" s="206" t="s">
        <v>471</v>
      </c>
      <c r="D245" s="206" t="s">
        <v>132</v>
      </c>
      <c r="E245" s="207" t="s">
        <v>472</v>
      </c>
      <c r="F245" s="208" t="s">
        <v>473</v>
      </c>
      <c r="G245" s="209" t="s">
        <v>135</v>
      </c>
      <c r="H245" s="210">
        <v>4</v>
      </c>
      <c r="I245" s="211"/>
      <c r="J245" s="212">
        <f>ROUND(I245*H245,2)</f>
        <v>0</v>
      </c>
      <c r="K245" s="208" t="s">
        <v>136</v>
      </c>
      <c r="L245" s="46"/>
      <c r="M245" s="213" t="s">
        <v>19</v>
      </c>
      <c r="N245" s="214" t="s">
        <v>46</v>
      </c>
      <c r="O245" s="86"/>
      <c r="P245" s="215">
        <f>O245*H245</f>
        <v>0</v>
      </c>
      <c r="Q245" s="215">
        <v>0.00012</v>
      </c>
      <c r="R245" s="215">
        <f>Q245*H245</f>
        <v>0.00048000000000000001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212</v>
      </c>
      <c r="AT245" s="217" t="s">
        <v>132</v>
      </c>
      <c r="AU245" s="217" t="s">
        <v>85</v>
      </c>
      <c r="AY245" s="19" t="s">
        <v>129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83</v>
      </c>
      <c r="BK245" s="218">
        <f>ROUND(I245*H245,2)</f>
        <v>0</v>
      </c>
      <c r="BL245" s="19" t="s">
        <v>212</v>
      </c>
      <c r="BM245" s="217" t="s">
        <v>474</v>
      </c>
    </row>
    <row r="246" s="12" customFormat="1" ht="25.92" customHeight="1">
      <c r="A246" s="12"/>
      <c r="B246" s="190"/>
      <c r="C246" s="191"/>
      <c r="D246" s="192" t="s">
        <v>74</v>
      </c>
      <c r="E246" s="193" t="s">
        <v>475</v>
      </c>
      <c r="F246" s="193" t="s">
        <v>476</v>
      </c>
      <c r="G246" s="191"/>
      <c r="H246" s="191"/>
      <c r="I246" s="194"/>
      <c r="J246" s="195">
        <f>BK246</f>
        <v>0</v>
      </c>
      <c r="K246" s="191"/>
      <c r="L246" s="196"/>
      <c r="M246" s="197"/>
      <c r="N246" s="198"/>
      <c r="O246" s="198"/>
      <c r="P246" s="199">
        <f>P247</f>
        <v>0</v>
      </c>
      <c r="Q246" s="198"/>
      <c r="R246" s="199">
        <f>R247</f>
        <v>0</v>
      </c>
      <c r="S246" s="198"/>
      <c r="T246" s="200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1" t="s">
        <v>155</v>
      </c>
      <c r="AT246" s="202" t="s">
        <v>74</v>
      </c>
      <c r="AU246" s="202" t="s">
        <v>75</v>
      </c>
      <c r="AY246" s="201" t="s">
        <v>129</v>
      </c>
      <c r="BK246" s="203">
        <f>BK247</f>
        <v>0</v>
      </c>
    </row>
    <row r="247" s="12" customFormat="1" ht="22.8" customHeight="1">
      <c r="A247" s="12"/>
      <c r="B247" s="190"/>
      <c r="C247" s="191"/>
      <c r="D247" s="192" t="s">
        <v>74</v>
      </c>
      <c r="E247" s="204" t="s">
        <v>477</v>
      </c>
      <c r="F247" s="204" t="s">
        <v>478</v>
      </c>
      <c r="G247" s="191"/>
      <c r="H247" s="191"/>
      <c r="I247" s="194"/>
      <c r="J247" s="205">
        <f>BK247</f>
        <v>0</v>
      </c>
      <c r="K247" s="191"/>
      <c r="L247" s="196"/>
      <c r="M247" s="197"/>
      <c r="N247" s="198"/>
      <c r="O247" s="198"/>
      <c r="P247" s="199">
        <f>P248</f>
        <v>0</v>
      </c>
      <c r="Q247" s="198"/>
      <c r="R247" s="199">
        <f>R248</f>
        <v>0</v>
      </c>
      <c r="S247" s="198"/>
      <c r="T247" s="200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1" t="s">
        <v>155</v>
      </c>
      <c r="AT247" s="202" t="s">
        <v>74</v>
      </c>
      <c r="AU247" s="202" t="s">
        <v>83</v>
      </c>
      <c r="AY247" s="201" t="s">
        <v>129</v>
      </c>
      <c r="BK247" s="203">
        <f>BK248</f>
        <v>0</v>
      </c>
    </row>
    <row r="248" s="2" customFormat="1" ht="16.5" customHeight="1">
      <c r="A248" s="40"/>
      <c r="B248" s="41"/>
      <c r="C248" s="206" t="s">
        <v>479</v>
      </c>
      <c r="D248" s="206" t="s">
        <v>132</v>
      </c>
      <c r="E248" s="207" t="s">
        <v>480</v>
      </c>
      <c r="F248" s="208" t="s">
        <v>481</v>
      </c>
      <c r="G248" s="209" t="s">
        <v>482</v>
      </c>
      <c r="H248" s="210">
        <v>1</v>
      </c>
      <c r="I248" s="211"/>
      <c r="J248" s="212">
        <f>ROUND(I248*H248,2)</f>
        <v>0</v>
      </c>
      <c r="K248" s="208" t="s">
        <v>136</v>
      </c>
      <c r="L248" s="46"/>
      <c r="M248" s="266" t="s">
        <v>19</v>
      </c>
      <c r="N248" s="267" t="s">
        <v>46</v>
      </c>
      <c r="O248" s="268"/>
      <c r="P248" s="269">
        <f>O248*H248</f>
        <v>0</v>
      </c>
      <c r="Q248" s="269">
        <v>0</v>
      </c>
      <c r="R248" s="269">
        <f>Q248*H248</f>
        <v>0</v>
      </c>
      <c r="S248" s="269">
        <v>0</v>
      </c>
      <c r="T248" s="27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483</v>
      </c>
      <c r="AT248" s="217" t="s">
        <v>132</v>
      </c>
      <c r="AU248" s="217" t="s">
        <v>85</v>
      </c>
      <c r="AY248" s="19" t="s">
        <v>129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83</v>
      </c>
      <c r="BK248" s="218">
        <f>ROUND(I248*H248,2)</f>
        <v>0</v>
      </c>
      <c r="BL248" s="19" t="s">
        <v>483</v>
      </c>
      <c r="BM248" s="217" t="s">
        <v>484</v>
      </c>
    </row>
    <row r="249" s="2" customFormat="1" ht="6.96" customHeight="1">
      <c r="A249" s="40"/>
      <c r="B249" s="61"/>
      <c r="C249" s="62"/>
      <c r="D249" s="62"/>
      <c r="E249" s="62"/>
      <c r="F249" s="62"/>
      <c r="G249" s="62"/>
      <c r="H249" s="62"/>
      <c r="I249" s="62"/>
      <c r="J249" s="62"/>
      <c r="K249" s="62"/>
      <c r="L249" s="46"/>
      <c r="M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</sheetData>
  <sheetProtection sheet="1" autoFilter="0" formatColumns="0" formatRows="0" objects="1" scenarios="1" spinCount="100000" saltValue="/mi3JfQ6RQY/e5MOWHhSnoq+D1fMWHrPZ4igr8g9s1XjLmC7m3g5jhY+3OJAFmT8UHOiaOm0vlhWFl34mV47fQ==" hashValue="BLcbg6viJEC09PvRgzTZf+p2SbdkgTCU0DagK28mjw8N85/gjbFlLamX9mBhBSPqQ7isrSGGB3pWdq5JgdzMMQ==" algorithmName="SHA-512" password="CC35"/>
  <autoFilter ref="C96:K248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Zateplení a oprava střešního pláště, oprava fasády – MŠ Děčín VI, Klostermannova 1474/11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485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31. 3. 2021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ROUND((SUM(BE85:BE264)),  2)</f>
        <v>0</v>
      </c>
      <c r="G33" s="40"/>
      <c r="H33" s="40"/>
      <c r="I33" s="150">
        <v>0.20999999999999999</v>
      </c>
      <c r="J33" s="149">
        <f>ROUND(((SUM(BE85:BE264))*I33),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ROUND((SUM(BF85:BF264)),  2)</f>
        <v>0</v>
      </c>
      <c r="G34" s="40"/>
      <c r="H34" s="40"/>
      <c r="I34" s="150">
        <v>0.14999999999999999</v>
      </c>
      <c r="J34" s="149">
        <f>ROUND(((SUM(BF85:BF264))*I34),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ROUND((SUM(BG85:BG264)),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ROUND((SUM(BH85:BH264)),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ROUND((SUM(BI85:BI264)),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Zateplení a oprava střešního pláště, oprava fasády – MŠ Děčín VI, Klostermannova 1474/11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02 - Oprava fasády objektu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Děčín VI, Klostermannova 1474/11</v>
      </c>
      <c r="G52" s="42"/>
      <c r="H52" s="42"/>
      <c r="I52" s="34" t="s">
        <v>23</v>
      </c>
      <c r="J52" s="74" t="str">
        <f>IF(J12="","",J12)</f>
        <v>31. 3. 2021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Děčín</v>
      </c>
      <c r="G54" s="42"/>
      <c r="H54" s="42"/>
      <c r="I54" s="34" t="s">
        <v>32</v>
      </c>
      <c r="J54" s="38" t="str">
        <f>E21</f>
        <v>Vladimír Vidai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96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97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98</v>
      </c>
      <c r="E62" s="176"/>
      <c r="F62" s="176"/>
      <c r="G62" s="176"/>
      <c r="H62" s="176"/>
      <c r="I62" s="176"/>
      <c r="J62" s="177">
        <f>J188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101</v>
      </c>
      <c r="E63" s="176"/>
      <c r="F63" s="176"/>
      <c r="G63" s="176"/>
      <c r="H63" s="176"/>
      <c r="I63" s="176"/>
      <c r="J63" s="177">
        <f>J201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102</v>
      </c>
      <c r="E64" s="170"/>
      <c r="F64" s="170"/>
      <c r="G64" s="170"/>
      <c r="H64" s="170"/>
      <c r="I64" s="170"/>
      <c r="J64" s="171">
        <f>J203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111</v>
      </c>
      <c r="E65" s="176"/>
      <c r="F65" s="176"/>
      <c r="G65" s="176"/>
      <c r="H65" s="176"/>
      <c r="I65" s="176"/>
      <c r="J65" s="177">
        <f>J204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114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Zateplení a oprava střešního pláště, oprava fasády – MŠ Děčín VI, Klostermannova 1474/11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90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 02 - Oprava fasády objektu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Děčín VI, Klostermannova 1474/11</v>
      </c>
      <c r="G79" s="42"/>
      <c r="H79" s="42"/>
      <c r="I79" s="34" t="s">
        <v>23</v>
      </c>
      <c r="J79" s="74" t="str">
        <f>IF(J12="","",J12)</f>
        <v>31. 3. 2021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Statutární město Děčín</v>
      </c>
      <c r="G81" s="42"/>
      <c r="H81" s="42"/>
      <c r="I81" s="34" t="s">
        <v>32</v>
      </c>
      <c r="J81" s="38" t="str">
        <f>E21</f>
        <v>Vladimír Vidai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34" t="s">
        <v>37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115</v>
      </c>
      <c r="D84" s="182" t="s">
        <v>60</v>
      </c>
      <c r="E84" s="182" t="s">
        <v>56</v>
      </c>
      <c r="F84" s="182" t="s">
        <v>57</v>
      </c>
      <c r="G84" s="182" t="s">
        <v>116</v>
      </c>
      <c r="H84" s="182" t="s">
        <v>117</v>
      </c>
      <c r="I84" s="182" t="s">
        <v>118</v>
      </c>
      <c r="J84" s="182" t="s">
        <v>94</v>
      </c>
      <c r="K84" s="183" t="s">
        <v>119</v>
      </c>
      <c r="L84" s="184"/>
      <c r="M84" s="94" t="s">
        <v>19</v>
      </c>
      <c r="N84" s="95" t="s">
        <v>45</v>
      </c>
      <c r="O84" s="95" t="s">
        <v>120</v>
      </c>
      <c r="P84" s="95" t="s">
        <v>121</v>
      </c>
      <c r="Q84" s="95" t="s">
        <v>122</v>
      </c>
      <c r="R84" s="95" t="s">
        <v>123</v>
      </c>
      <c r="S84" s="95" t="s">
        <v>124</v>
      </c>
      <c r="T84" s="96" t="s">
        <v>125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126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P86+P203</f>
        <v>0</v>
      </c>
      <c r="Q85" s="98"/>
      <c r="R85" s="187">
        <f>R86+R203</f>
        <v>2.9362343900000001</v>
      </c>
      <c r="S85" s="98"/>
      <c r="T85" s="188">
        <f>T86+T203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74</v>
      </c>
      <c r="AU85" s="19" t="s">
        <v>95</v>
      </c>
      <c r="BK85" s="189">
        <f>BK86+BK203</f>
        <v>0</v>
      </c>
    </row>
    <row r="86" s="12" customFormat="1" ht="25.92" customHeight="1">
      <c r="A86" s="12"/>
      <c r="B86" s="190"/>
      <c r="C86" s="191"/>
      <c r="D86" s="192" t="s">
        <v>74</v>
      </c>
      <c r="E86" s="193" t="s">
        <v>127</v>
      </c>
      <c r="F86" s="193" t="s">
        <v>128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P87+P188+P201</f>
        <v>0</v>
      </c>
      <c r="Q86" s="198"/>
      <c r="R86" s="199">
        <f>R87+R188+R201</f>
        <v>1.9410743400000001</v>
      </c>
      <c r="S86" s="198"/>
      <c r="T86" s="200">
        <f>T87+T188+T201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83</v>
      </c>
      <c r="AT86" s="202" t="s">
        <v>74</v>
      </c>
      <c r="AU86" s="202" t="s">
        <v>75</v>
      </c>
      <c r="AY86" s="201" t="s">
        <v>129</v>
      </c>
      <c r="BK86" s="203">
        <f>BK87+BK188+BK201</f>
        <v>0</v>
      </c>
    </row>
    <row r="87" s="12" customFormat="1" ht="22.8" customHeight="1">
      <c r="A87" s="12"/>
      <c r="B87" s="190"/>
      <c r="C87" s="191"/>
      <c r="D87" s="192" t="s">
        <v>74</v>
      </c>
      <c r="E87" s="204" t="s">
        <v>130</v>
      </c>
      <c r="F87" s="204" t="s">
        <v>131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SUM(P88:P187)</f>
        <v>0</v>
      </c>
      <c r="Q87" s="198"/>
      <c r="R87" s="199">
        <f>SUM(R88:R187)</f>
        <v>1.9254665400000002</v>
      </c>
      <c r="S87" s="198"/>
      <c r="T87" s="200">
        <f>SUM(T88:T187)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83</v>
      </c>
      <c r="AT87" s="202" t="s">
        <v>74</v>
      </c>
      <c r="AU87" s="202" t="s">
        <v>83</v>
      </c>
      <c r="AY87" s="201" t="s">
        <v>129</v>
      </c>
      <c r="BK87" s="203">
        <f>SUM(BK88:BK187)</f>
        <v>0</v>
      </c>
    </row>
    <row r="88" s="2" customFormat="1">
      <c r="A88" s="40"/>
      <c r="B88" s="41"/>
      <c r="C88" s="206" t="s">
        <v>83</v>
      </c>
      <c r="D88" s="206" t="s">
        <v>132</v>
      </c>
      <c r="E88" s="207" t="s">
        <v>486</v>
      </c>
      <c r="F88" s="208" t="s">
        <v>487</v>
      </c>
      <c r="G88" s="209" t="s">
        <v>135</v>
      </c>
      <c r="H88" s="210">
        <v>120.06</v>
      </c>
      <c r="I88" s="211"/>
      <c r="J88" s="212">
        <f>ROUND(I88*H88,2)</f>
        <v>0</v>
      </c>
      <c r="K88" s="208" t="s">
        <v>136</v>
      </c>
      <c r="L88" s="46"/>
      <c r="M88" s="213" t="s">
        <v>19</v>
      </c>
      <c r="N88" s="214" t="s">
        <v>46</v>
      </c>
      <c r="O88" s="86"/>
      <c r="P88" s="215">
        <f>O88*H88</f>
        <v>0</v>
      </c>
      <c r="Q88" s="215">
        <v>0.00038999999999999999</v>
      </c>
      <c r="R88" s="215">
        <f>Q88*H88</f>
        <v>0.046823400000000001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137</v>
      </c>
      <c r="AT88" s="217" t="s">
        <v>132</v>
      </c>
      <c r="AU88" s="217" t="s">
        <v>85</v>
      </c>
      <c r="AY88" s="19" t="s">
        <v>129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83</v>
      </c>
      <c r="BK88" s="218">
        <f>ROUND(I88*H88,2)</f>
        <v>0</v>
      </c>
      <c r="BL88" s="19" t="s">
        <v>137</v>
      </c>
      <c r="BM88" s="217" t="s">
        <v>488</v>
      </c>
    </row>
    <row r="89" s="13" customFormat="1">
      <c r="A89" s="13"/>
      <c r="B89" s="219"/>
      <c r="C89" s="220"/>
      <c r="D89" s="221" t="s">
        <v>139</v>
      </c>
      <c r="E89" s="222" t="s">
        <v>19</v>
      </c>
      <c r="F89" s="223" t="s">
        <v>489</v>
      </c>
      <c r="G89" s="220"/>
      <c r="H89" s="224">
        <v>30.48</v>
      </c>
      <c r="I89" s="225"/>
      <c r="J89" s="220"/>
      <c r="K89" s="220"/>
      <c r="L89" s="226"/>
      <c r="M89" s="227"/>
      <c r="N89" s="228"/>
      <c r="O89" s="228"/>
      <c r="P89" s="228"/>
      <c r="Q89" s="228"/>
      <c r="R89" s="228"/>
      <c r="S89" s="228"/>
      <c r="T89" s="22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0" t="s">
        <v>139</v>
      </c>
      <c r="AU89" s="230" t="s">
        <v>85</v>
      </c>
      <c r="AV89" s="13" t="s">
        <v>85</v>
      </c>
      <c r="AW89" s="13" t="s">
        <v>36</v>
      </c>
      <c r="AX89" s="13" t="s">
        <v>75</v>
      </c>
      <c r="AY89" s="230" t="s">
        <v>129</v>
      </c>
    </row>
    <row r="90" s="13" customFormat="1">
      <c r="A90" s="13"/>
      <c r="B90" s="219"/>
      <c r="C90" s="220"/>
      <c r="D90" s="221" t="s">
        <v>139</v>
      </c>
      <c r="E90" s="222" t="s">
        <v>19</v>
      </c>
      <c r="F90" s="223" t="s">
        <v>490</v>
      </c>
      <c r="G90" s="220"/>
      <c r="H90" s="224">
        <v>24.614999999999998</v>
      </c>
      <c r="I90" s="225"/>
      <c r="J90" s="220"/>
      <c r="K90" s="220"/>
      <c r="L90" s="226"/>
      <c r="M90" s="227"/>
      <c r="N90" s="228"/>
      <c r="O90" s="228"/>
      <c r="P90" s="228"/>
      <c r="Q90" s="228"/>
      <c r="R90" s="228"/>
      <c r="S90" s="228"/>
      <c r="T90" s="22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0" t="s">
        <v>139</v>
      </c>
      <c r="AU90" s="230" t="s">
        <v>85</v>
      </c>
      <c r="AV90" s="13" t="s">
        <v>85</v>
      </c>
      <c r="AW90" s="13" t="s">
        <v>36</v>
      </c>
      <c r="AX90" s="13" t="s">
        <v>75</v>
      </c>
      <c r="AY90" s="230" t="s">
        <v>129</v>
      </c>
    </row>
    <row r="91" s="13" customFormat="1">
      <c r="A91" s="13"/>
      <c r="B91" s="219"/>
      <c r="C91" s="220"/>
      <c r="D91" s="221" t="s">
        <v>139</v>
      </c>
      <c r="E91" s="222" t="s">
        <v>19</v>
      </c>
      <c r="F91" s="223" t="s">
        <v>491</v>
      </c>
      <c r="G91" s="220"/>
      <c r="H91" s="224">
        <v>49.229999999999997</v>
      </c>
      <c r="I91" s="225"/>
      <c r="J91" s="220"/>
      <c r="K91" s="220"/>
      <c r="L91" s="226"/>
      <c r="M91" s="227"/>
      <c r="N91" s="228"/>
      <c r="O91" s="228"/>
      <c r="P91" s="228"/>
      <c r="Q91" s="228"/>
      <c r="R91" s="228"/>
      <c r="S91" s="228"/>
      <c r="T91" s="22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0" t="s">
        <v>139</v>
      </c>
      <c r="AU91" s="230" t="s">
        <v>85</v>
      </c>
      <c r="AV91" s="13" t="s">
        <v>85</v>
      </c>
      <c r="AW91" s="13" t="s">
        <v>36</v>
      </c>
      <c r="AX91" s="13" t="s">
        <v>75</v>
      </c>
      <c r="AY91" s="230" t="s">
        <v>129</v>
      </c>
    </row>
    <row r="92" s="13" customFormat="1">
      <c r="A92" s="13"/>
      <c r="B92" s="219"/>
      <c r="C92" s="220"/>
      <c r="D92" s="221" t="s">
        <v>139</v>
      </c>
      <c r="E92" s="222" t="s">
        <v>19</v>
      </c>
      <c r="F92" s="223" t="s">
        <v>492</v>
      </c>
      <c r="G92" s="220"/>
      <c r="H92" s="224">
        <v>15.734999999999999</v>
      </c>
      <c r="I92" s="225"/>
      <c r="J92" s="220"/>
      <c r="K92" s="220"/>
      <c r="L92" s="226"/>
      <c r="M92" s="227"/>
      <c r="N92" s="228"/>
      <c r="O92" s="228"/>
      <c r="P92" s="228"/>
      <c r="Q92" s="228"/>
      <c r="R92" s="228"/>
      <c r="S92" s="228"/>
      <c r="T92" s="22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0" t="s">
        <v>139</v>
      </c>
      <c r="AU92" s="230" t="s">
        <v>85</v>
      </c>
      <c r="AV92" s="13" t="s">
        <v>85</v>
      </c>
      <c r="AW92" s="13" t="s">
        <v>36</v>
      </c>
      <c r="AX92" s="13" t="s">
        <v>75</v>
      </c>
      <c r="AY92" s="230" t="s">
        <v>129</v>
      </c>
    </row>
    <row r="93" s="14" customFormat="1">
      <c r="A93" s="14"/>
      <c r="B93" s="241"/>
      <c r="C93" s="242"/>
      <c r="D93" s="221" t="s">
        <v>139</v>
      </c>
      <c r="E93" s="243" t="s">
        <v>19</v>
      </c>
      <c r="F93" s="244" t="s">
        <v>192</v>
      </c>
      <c r="G93" s="242"/>
      <c r="H93" s="245">
        <v>120.05999999999999</v>
      </c>
      <c r="I93" s="246"/>
      <c r="J93" s="242"/>
      <c r="K93" s="242"/>
      <c r="L93" s="247"/>
      <c r="M93" s="248"/>
      <c r="N93" s="249"/>
      <c r="O93" s="249"/>
      <c r="P93" s="249"/>
      <c r="Q93" s="249"/>
      <c r="R93" s="249"/>
      <c r="S93" s="249"/>
      <c r="T93" s="250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1" t="s">
        <v>139</v>
      </c>
      <c r="AU93" s="251" t="s">
        <v>85</v>
      </c>
      <c r="AV93" s="14" t="s">
        <v>137</v>
      </c>
      <c r="AW93" s="14" t="s">
        <v>36</v>
      </c>
      <c r="AX93" s="14" t="s">
        <v>83</v>
      </c>
      <c r="AY93" s="251" t="s">
        <v>129</v>
      </c>
    </row>
    <row r="94" s="2" customFormat="1" ht="16.5" customHeight="1">
      <c r="A94" s="40"/>
      <c r="B94" s="41"/>
      <c r="C94" s="206" t="s">
        <v>85</v>
      </c>
      <c r="D94" s="206" t="s">
        <v>132</v>
      </c>
      <c r="E94" s="207" t="s">
        <v>133</v>
      </c>
      <c r="F94" s="208" t="s">
        <v>134</v>
      </c>
      <c r="G94" s="209" t="s">
        <v>135</v>
      </c>
      <c r="H94" s="210">
        <v>59.399999999999999</v>
      </c>
      <c r="I94" s="211"/>
      <c r="J94" s="212">
        <f>ROUND(I94*H94,2)</f>
        <v>0</v>
      </c>
      <c r="K94" s="208" t="s">
        <v>136</v>
      </c>
      <c r="L94" s="46"/>
      <c r="M94" s="213" t="s">
        <v>19</v>
      </c>
      <c r="N94" s="214" t="s">
        <v>46</v>
      </c>
      <c r="O94" s="86"/>
      <c r="P94" s="215">
        <f>O94*H94</f>
        <v>0</v>
      </c>
      <c r="Q94" s="215">
        <v>0.00025999999999999998</v>
      </c>
      <c r="R94" s="215">
        <f>Q94*H94</f>
        <v>0.015443999999999998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137</v>
      </c>
      <c r="AT94" s="217" t="s">
        <v>132</v>
      </c>
      <c r="AU94" s="217" t="s">
        <v>85</v>
      </c>
      <c r="AY94" s="19" t="s">
        <v>129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83</v>
      </c>
      <c r="BK94" s="218">
        <f>ROUND(I94*H94,2)</f>
        <v>0</v>
      </c>
      <c r="BL94" s="19" t="s">
        <v>137</v>
      </c>
      <c r="BM94" s="217" t="s">
        <v>493</v>
      </c>
    </row>
    <row r="95" s="13" customFormat="1">
      <c r="A95" s="13"/>
      <c r="B95" s="219"/>
      <c r="C95" s="220"/>
      <c r="D95" s="221" t="s">
        <v>139</v>
      </c>
      <c r="E95" s="222" t="s">
        <v>19</v>
      </c>
      <c r="F95" s="223" t="s">
        <v>494</v>
      </c>
      <c r="G95" s="220"/>
      <c r="H95" s="224">
        <v>17.399999999999999</v>
      </c>
      <c r="I95" s="225"/>
      <c r="J95" s="220"/>
      <c r="K95" s="220"/>
      <c r="L95" s="226"/>
      <c r="M95" s="227"/>
      <c r="N95" s="228"/>
      <c r="O95" s="228"/>
      <c r="P95" s="228"/>
      <c r="Q95" s="228"/>
      <c r="R95" s="228"/>
      <c r="S95" s="228"/>
      <c r="T95" s="22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0" t="s">
        <v>139</v>
      </c>
      <c r="AU95" s="230" t="s">
        <v>85</v>
      </c>
      <c r="AV95" s="13" t="s">
        <v>85</v>
      </c>
      <c r="AW95" s="13" t="s">
        <v>36</v>
      </c>
      <c r="AX95" s="13" t="s">
        <v>75</v>
      </c>
      <c r="AY95" s="230" t="s">
        <v>129</v>
      </c>
    </row>
    <row r="96" s="13" customFormat="1">
      <c r="A96" s="13"/>
      <c r="B96" s="219"/>
      <c r="C96" s="220"/>
      <c r="D96" s="221" t="s">
        <v>139</v>
      </c>
      <c r="E96" s="222" t="s">
        <v>19</v>
      </c>
      <c r="F96" s="223" t="s">
        <v>495</v>
      </c>
      <c r="G96" s="220"/>
      <c r="H96" s="224">
        <v>8.6999999999999993</v>
      </c>
      <c r="I96" s="225"/>
      <c r="J96" s="220"/>
      <c r="K96" s="220"/>
      <c r="L96" s="226"/>
      <c r="M96" s="227"/>
      <c r="N96" s="228"/>
      <c r="O96" s="228"/>
      <c r="P96" s="228"/>
      <c r="Q96" s="228"/>
      <c r="R96" s="228"/>
      <c r="S96" s="228"/>
      <c r="T96" s="22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0" t="s">
        <v>139</v>
      </c>
      <c r="AU96" s="230" t="s">
        <v>85</v>
      </c>
      <c r="AV96" s="13" t="s">
        <v>85</v>
      </c>
      <c r="AW96" s="13" t="s">
        <v>36</v>
      </c>
      <c r="AX96" s="13" t="s">
        <v>75</v>
      </c>
      <c r="AY96" s="230" t="s">
        <v>129</v>
      </c>
    </row>
    <row r="97" s="13" customFormat="1">
      <c r="A97" s="13"/>
      <c r="B97" s="219"/>
      <c r="C97" s="220"/>
      <c r="D97" s="221" t="s">
        <v>139</v>
      </c>
      <c r="E97" s="222" t="s">
        <v>19</v>
      </c>
      <c r="F97" s="223" t="s">
        <v>494</v>
      </c>
      <c r="G97" s="220"/>
      <c r="H97" s="224">
        <v>17.399999999999999</v>
      </c>
      <c r="I97" s="225"/>
      <c r="J97" s="220"/>
      <c r="K97" s="220"/>
      <c r="L97" s="226"/>
      <c r="M97" s="227"/>
      <c r="N97" s="228"/>
      <c r="O97" s="228"/>
      <c r="P97" s="228"/>
      <c r="Q97" s="228"/>
      <c r="R97" s="228"/>
      <c r="S97" s="228"/>
      <c r="T97" s="22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0" t="s">
        <v>139</v>
      </c>
      <c r="AU97" s="230" t="s">
        <v>85</v>
      </c>
      <c r="AV97" s="13" t="s">
        <v>85</v>
      </c>
      <c r="AW97" s="13" t="s">
        <v>36</v>
      </c>
      <c r="AX97" s="13" t="s">
        <v>75</v>
      </c>
      <c r="AY97" s="230" t="s">
        <v>129</v>
      </c>
    </row>
    <row r="98" s="13" customFormat="1">
      <c r="A98" s="13"/>
      <c r="B98" s="219"/>
      <c r="C98" s="220"/>
      <c r="D98" s="221" t="s">
        <v>139</v>
      </c>
      <c r="E98" s="222" t="s">
        <v>19</v>
      </c>
      <c r="F98" s="223" t="s">
        <v>495</v>
      </c>
      <c r="G98" s="220"/>
      <c r="H98" s="224">
        <v>8.6999999999999993</v>
      </c>
      <c r="I98" s="225"/>
      <c r="J98" s="220"/>
      <c r="K98" s="220"/>
      <c r="L98" s="226"/>
      <c r="M98" s="227"/>
      <c r="N98" s="228"/>
      <c r="O98" s="228"/>
      <c r="P98" s="228"/>
      <c r="Q98" s="228"/>
      <c r="R98" s="228"/>
      <c r="S98" s="228"/>
      <c r="T98" s="22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0" t="s">
        <v>139</v>
      </c>
      <c r="AU98" s="230" t="s">
        <v>85</v>
      </c>
      <c r="AV98" s="13" t="s">
        <v>85</v>
      </c>
      <c r="AW98" s="13" t="s">
        <v>36</v>
      </c>
      <c r="AX98" s="13" t="s">
        <v>75</v>
      </c>
      <c r="AY98" s="230" t="s">
        <v>129</v>
      </c>
    </row>
    <row r="99" s="13" customFormat="1">
      <c r="A99" s="13"/>
      <c r="B99" s="219"/>
      <c r="C99" s="220"/>
      <c r="D99" s="221" t="s">
        <v>139</v>
      </c>
      <c r="E99" s="222" t="s">
        <v>19</v>
      </c>
      <c r="F99" s="223" t="s">
        <v>496</v>
      </c>
      <c r="G99" s="220"/>
      <c r="H99" s="224">
        <v>7.2000000000000002</v>
      </c>
      <c r="I99" s="225"/>
      <c r="J99" s="220"/>
      <c r="K99" s="220"/>
      <c r="L99" s="226"/>
      <c r="M99" s="227"/>
      <c r="N99" s="228"/>
      <c r="O99" s="228"/>
      <c r="P99" s="228"/>
      <c r="Q99" s="228"/>
      <c r="R99" s="228"/>
      <c r="S99" s="228"/>
      <c r="T99" s="22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0" t="s">
        <v>139</v>
      </c>
      <c r="AU99" s="230" t="s">
        <v>85</v>
      </c>
      <c r="AV99" s="13" t="s">
        <v>85</v>
      </c>
      <c r="AW99" s="13" t="s">
        <v>36</v>
      </c>
      <c r="AX99" s="13" t="s">
        <v>75</v>
      </c>
      <c r="AY99" s="230" t="s">
        <v>129</v>
      </c>
    </row>
    <row r="100" s="14" customFormat="1">
      <c r="A100" s="14"/>
      <c r="B100" s="241"/>
      <c r="C100" s="242"/>
      <c r="D100" s="221" t="s">
        <v>139</v>
      </c>
      <c r="E100" s="243" t="s">
        <v>19</v>
      </c>
      <c r="F100" s="244" t="s">
        <v>192</v>
      </c>
      <c r="G100" s="242"/>
      <c r="H100" s="245">
        <v>59.400000000000006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139</v>
      </c>
      <c r="AU100" s="251" t="s">
        <v>85</v>
      </c>
      <c r="AV100" s="14" t="s">
        <v>137</v>
      </c>
      <c r="AW100" s="14" t="s">
        <v>36</v>
      </c>
      <c r="AX100" s="14" t="s">
        <v>83</v>
      </c>
      <c r="AY100" s="251" t="s">
        <v>129</v>
      </c>
    </row>
    <row r="101" s="2" customFormat="1">
      <c r="A101" s="40"/>
      <c r="B101" s="41"/>
      <c r="C101" s="206" t="s">
        <v>144</v>
      </c>
      <c r="D101" s="206" t="s">
        <v>132</v>
      </c>
      <c r="E101" s="207" t="s">
        <v>141</v>
      </c>
      <c r="F101" s="208" t="s">
        <v>142</v>
      </c>
      <c r="G101" s="209" t="s">
        <v>135</v>
      </c>
      <c r="H101" s="210">
        <v>29.681999999999999</v>
      </c>
      <c r="I101" s="211"/>
      <c r="J101" s="212">
        <f>ROUND(I101*H101,2)</f>
        <v>0</v>
      </c>
      <c r="K101" s="208" t="s">
        <v>136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0.0043800000000000002</v>
      </c>
      <c r="R101" s="215">
        <f>Q101*H101</f>
        <v>0.13000716000000001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137</v>
      </c>
      <c r="AT101" s="217" t="s">
        <v>132</v>
      </c>
      <c r="AU101" s="217" t="s">
        <v>85</v>
      </c>
      <c r="AY101" s="19" t="s">
        <v>129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137</v>
      </c>
      <c r="BM101" s="217" t="s">
        <v>497</v>
      </c>
    </row>
    <row r="102" s="13" customFormat="1">
      <c r="A102" s="13"/>
      <c r="B102" s="219"/>
      <c r="C102" s="220"/>
      <c r="D102" s="221" t="s">
        <v>139</v>
      </c>
      <c r="E102" s="222" t="s">
        <v>19</v>
      </c>
      <c r="F102" s="223" t="s">
        <v>498</v>
      </c>
      <c r="G102" s="220"/>
      <c r="H102" s="224">
        <v>6.5700000000000003</v>
      </c>
      <c r="I102" s="225"/>
      <c r="J102" s="220"/>
      <c r="K102" s="220"/>
      <c r="L102" s="226"/>
      <c r="M102" s="227"/>
      <c r="N102" s="228"/>
      <c r="O102" s="228"/>
      <c r="P102" s="228"/>
      <c r="Q102" s="228"/>
      <c r="R102" s="228"/>
      <c r="S102" s="228"/>
      <c r="T102" s="22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0" t="s">
        <v>139</v>
      </c>
      <c r="AU102" s="230" t="s">
        <v>85</v>
      </c>
      <c r="AV102" s="13" t="s">
        <v>85</v>
      </c>
      <c r="AW102" s="13" t="s">
        <v>36</v>
      </c>
      <c r="AX102" s="13" t="s">
        <v>75</v>
      </c>
      <c r="AY102" s="230" t="s">
        <v>129</v>
      </c>
    </row>
    <row r="103" s="13" customFormat="1">
      <c r="A103" s="13"/>
      <c r="B103" s="219"/>
      <c r="C103" s="220"/>
      <c r="D103" s="221" t="s">
        <v>139</v>
      </c>
      <c r="E103" s="222" t="s">
        <v>19</v>
      </c>
      <c r="F103" s="223" t="s">
        <v>498</v>
      </c>
      <c r="G103" s="220"/>
      <c r="H103" s="224">
        <v>6.5700000000000003</v>
      </c>
      <c r="I103" s="225"/>
      <c r="J103" s="220"/>
      <c r="K103" s="220"/>
      <c r="L103" s="226"/>
      <c r="M103" s="227"/>
      <c r="N103" s="228"/>
      <c r="O103" s="228"/>
      <c r="P103" s="228"/>
      <c r="Q103" s="228"/>
      <c r="R103" s="228"/>
      <c r="S103" s="228"/>
      <c r="T103" s="22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0" t="s">
        <v>139</v>
      </c>
      <c r="AU103" s="230" t="s">
        <v>85</v>
      </c>
      <c r="AV103" s="13" t="s">
        <v>85</v>
      </c>
      <c r="AW103" s="13" t="s">
        <v>36</v>
      </c>
      <c r="AX103" s="13" t="s">
        <v>75</v>
      </c>
      <c r="AY103" s="230" t="s">
        <v>129</v>
      </c>
    </row>
    <row r="104" s="13" customFormat="1">
      <c r="A104" s="13"/>
      <c r="B104" s="219"/>
      <c r="C104" s="220"/>
      <c r="D104" s="221" t="s">
        <v>139</v>
      </c>
      <c r="E104" s="222" t="s">
        <v>19</v>
      </c>
      <c r="F104" s="223" t="s">
        <v>499</v>
      </c>
      <c r="G104" s="220"/>
      <c r="H104" s="224">
        <v>5.7300000000000004</v>
      </c>
      <c r="I104" s="225"/>
      <c r="J104" s="220"/>
      <c r="K104" s="220"/>
      <c r="L104" s="226"/>
      <c r="M104" s="227"/>
      <c r="N104" s="228"/>
      <c r="O104" s="228"/>
      <c r="P104" s="228"/>
      <c r="Q104" s="228"/>
      <c r="R104" s="228"/>
      <c r="S104" s="228"/>
      <c r="T104" s="22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0" t="s">
        <v>139</v>
      </c>
      <c r="AU104" s="230" t="s">
        <v>85</v>
      </c>
      <c r="AV104" s="13" t="s">
        <v>85</v>
      </c>
      <c r="AW104" s="13" t="s">
        <v>36</v>
      </c>
      <c r="AX104" s="13" t="s">
        <v>75</v>
      </c>
      <c r="AY104" s="230" t="s">
        <v>129</v>
      </c>
    </row>
    <row r="105" s="13" customFormat="1">
      <c r="A105" s="13"/>
      <c r="B105" s="219"/>
      <c r="C105" s="220"/>
      <c r="D105" s="221" t="s">
        <v>139</v>
      </c>
      <c r="E105" s="222" t="s">
        <v>19</v>
      </c>
      <c r="F105" s="223" t="s">
        <v>500</v>
      </c>
      <c r="G105" s="220"/>
      <c r="H105" s="224">
        <v>2.3519999999999999</v>
      </c>
      <c r="I105" s="225"/>
      <c r="J105" s="220"/>
      <c r="K105" s="220"/>
      <c r="L105" s="226"/>
      <c r="M105" s="227"/>
      <c r="N105" s="228"/>
      <c r="O105" s="228"/>
      <c r="P105" s="228"/>
      <c r="Q105" s="228"/>
      <c r="R105" s="228"/>
      <c r="S105" s="228"/>
      <c r="T105" s="22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0" t="s">
        <v>139</v>
      </c>
      <c r="AU105" s="230" t="s">
        <v>85</v>
      </c>
      <c r="AV105" s="13" t="s">
        <v>85</v>
      </c>
      <c r="AW105" s="13" t="s">
        <v>36</v>
      </c>
      <c r="AX105" s="13" t="s">
        <v>75</v>
      </c>
      <c r="AY105" s="230" t="s">
        <v>129</v>
      </c>
    </row>
    <row r="106" s="13" customFormat="1">
      <c r="A106" s="13"/>
      <c r="B106" s="219"/>
      <c r="C106" s="220"/>
      <c r="D106" s="221" t="s">
        <v>139</v>
      </c>
      <c r="E106" s="222" t="s">
        <v>19</v>
      </c>
      <c r="F106" s="223" t="s">
        <v>501</v>
      </c>
      <c r="G106" s="220"/>
      <c r="H106" s="224">
        <v>8.4600000000000009</v>
      </c>
      <c r="I106" s="225"/>
      <c r="J106" s="220"/>
      <c r="K106" s="220"/>
      <c r="L106" s="226"/>
      <c r="M106" s="227"/>
      <c r="N106" s="228"/>
      <c r="O106" s="228"/>
      <c r="P106" s="228"/>
      <c r="Q106" s="228"/>
      <c r="R106" s="228"/>
      <c r="S106" s="228"/>
      <c r="T106" s="22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0" t="s">
        <v>139</v>
      </c>
      <c r="AU106" s="230" t="s">
        <v>85</v>
      </c>
      <c r="AV106" s="13" t="s">
        <v>85</v>
      </c>
      <c r="AW106" s="13" t="s">
        <v>36</v>
      </c>
      <c r="AX106" s="13" t="s">
        <v>75</v>
      </c>
      <c r="AY106" s="230" t="s">
        <v>129</v>
      </c>
    </row>
    <row r="107" s="14" customFormat="1">
      <c r="A107" s="14"/>
      <c r="B107" s="241"/>
      <c r="C107" s="242"/>
      <c r="D107" s="221" t="s">
        <v>139</v>
      </c>
      <c r="E107" s="243" t="s">
        <v>19</v>
      </c>
      <c r="F107" s="244" t="s">
        <v>192</v>
      </c>
      <c r="G107" s="242"/>
      <c r="H107" s="245">
        <v>29.682000000000002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1" t="s">
        <v>139</v>
      </c>
      <c r="AU107" s="251" t="s">
        <v>85</v>
      </c>
      <c r="AV107" s="14" t="s">
        <v>137</v>
      </c>
      <c r="AW107" s="14" t="s">
        <v>36</v>
      </c>
      <c r="AX107" s="14" t="s">
        <v>83</v>
      </c>
      <c r="AY107" s="251" t="s">
        <v>129</v>
      </c>
    </row>
    <row r="108" s="2" customFormat="1">
      <c r="A108" s="40"/>
      <c r="B108" s="41"/>
      <c r="C108" s="206" t="s">
        <v>137</v>
      </c>
      <c r="D108" s="206" t="s">
        <v>132</v>
      </c>
      <c r="E108" s="207" t="s">
        <v>502</v>
      </c>
      <c r="F108" s="208" t="s">
        <v>503</v>
      </c>
      <c r="G108" s="209" t="s">
        <v>135</v>
      </c>
      <c r="H108" s="210">
        <v>94.349999999999994</v>
      </c>
      <c r="I108" s="211"/>
      <c r="J108" s="212">
        <f>ROUND(I108*H108,2)</f>
        <v>0</v>
      </c>
      <c r="K108" s="208" t="s">
        <v>136</v>
      </c>
      <c r="L108" s="46"/>
      <c r="M108" s="213" t="s">
        <v>19</v>
      </c>
      <c r="N108" s="214" t="s">
        <v>46</v>
      </c>
      <c r="O108" s="86"/>
      <c r="P108" s="215">
        <f>O108*H108</f>
        <v>0</v>
      </c>
      <c r="Q108" s="215">
        <v>0.0083499999999999998</v>
      </c>
      <c r="R108" s="215">
        <f>Q108*H108</f>
        <v>0.78782249999999998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137</v>
      </c>
      <c r="AT108" s="217" t="s">
        <v>132</v>
      </c>
      <c r="AU108" s="217" t="s">
        <v>85</v>
      </c>
      <c r="AY108" s="19" t="s">
        <v>129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83</v>
      </c>
      <c r="BK108" s="218">
        <f>ROUND(I108*H108,2)</f>
        <v>0</v>
      </c>
      <c r="BL108" s="19" t="s">
        <v>137</v>
      </c>
      <c r="BM108" s="217" t="s">
        <v>504</v>
      </c>
    </row>
    <row r="109" s="13" customFormat="1">
      <c r="A109" s="13"/>
      <c r="B109" s="219"/>
      <c r="C109" s="220"/>
      <c r="D109" s="221" t="s">
        <v>139</v>
      </c>
      <c r="E109" s="222" t="s">
        <v>19</v>
      </c>
      <c r="F109" s="223" t="s">
        <v>505</v>
      </c>
      <c r="G109" s="220"/>
      <c r="H109" s="224">
        <v>32.850000000000001</v>
      </c>
      <c r="I109" s="225"/>
      <c r="J109" s="220"/>
      <c r="K109" s="220"/>
      <c r="L109" s="226"/>
      <c r="M109" s="227"/>
      <c r="N109" s="228"/>
      <c r="O109" s="228"/>
      <c r="P109" s="228"/>
      <c r="Q109" s="228"/>
      <c r="R109" s="228"/>
      <c r="S109" s="228"/>
      <c r="T109" s="22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0" t="s">
        <v>139</v>
      </c>
      <c r="AU109" s="230" t="s">
        <v>85</v>
      </c>
      <c r="AV109" s="13" t="s">
        <v>85</v>
      </c>
      <c r="AW109" s="13" t="s">
        <v>36</v>
      </c>
      <c r="AX109" s="13" t="s">
        <v>75</v>
      </c>
      <c r="AY109" s="230" t="s">
        <v>129</v>
      </c>
    </row>
    <row r="110" s="13" customFormat="1">
      <c r="A110" s="13"/>
      <c r="B110" s="219"/>
      <c r="C110" s="220"/>
      <c r="D110" s="221" t="s">
        <v>139</v>
      </c>
      <c r="E110" s="222" t="s">
        <v>19</v>
      </c>
      <c r="F110" s="223" t="s">
        <v>505</v>
      </c>
      <c r="G110" s="220"/>
      <c r="H110" s="224">
        <v>32.850000000000001</v>
      </c>
      <c r="I110" s="225"/>
      <c r="J110" s="220"/>
      <c r="K110" s="220"/>
      <c r="L110" s="226"/>
      <c r="M110" s="227"/>
      <c r="N110" s="228"/>
      <c r="O110" s="228"/>
      <c r="P110" s="228"/>
      <c r="Q110" s="228"/>
      <c r="R110" s="228"/>
      <c r="S110" s="228"/>
      <c r="T110" s="22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0" t="s">
        <v>139</v>
      </c>
      <c r="AU110" s="230" t="s">
        <v>85</v>
      </c>
      <c r="AV110" s="13" t="s">
        <v>85</v>
      </c>
      <c r="AW110" s="13" t="s">
        <v>36</v>
      </c>
      <c r="AX110" s="13" t="s">
        <v>75</v>
      </c>
      <c r="AY110" s="230" t="s">
        <v>129</v>
      </c>
    </row>
    <row r="111" s="13" customFormat="1">
      <c r="A111" s="13"/>
      <c r="B111" s="219"/>
      <c r="C111" s="220"/>
      <c r="D111" s="221" t="s">
        <v>139</v>
      </c>
      <c r="E111" s="222" t="s">
        <v>19</v>
      </c>
      <c r="F111" s="223" t="s">
        <v>506</v>
      </c>
      <c r="G111" s="220"/>
      <c r="H111" s="224">
        <v>28.649999999999999</v>
      </c>
      <c r="I111" s="225"/>
      <c r="J111" s="220"/>
      <c r="K111" s="220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139</v>
      </c>
      <c r="AU111" s="230" t="s">
        <v>85</v>
      </c>
      <c r="AV111" s="13" t="s">
        <v>85</v>
      </c>
      <c r="AW111" s="13" t="s">
        <v>36</v>
      </c>
      <c r="AX111" s="13" t="s">
        <v>75</v>
      </c>
      <c r="AY111" s="230" t="s">
        <v>129</v>
      </c>
    </row>
    <row r="112" s="14" customFormat="1">
      <c r="A112" s="14"/>
      <c r="B112" s="241"/>
      <c r="C112" s="242"/>
      <c r="D112" s="221" t="s">
        <v>139</v>
      </c>
      <c r="E112" s="243" t="s">
        <v>19</v>
      </c>
      <c r="F112" s="244" t="s">
        <v>507</v>
      </c>
      <c r="G112" s="242"/>
      <c r="H112" s="245">
        <v>94.349999999999994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139</v>
      </c>
      <c r="AU112" s="251" t="s">
        <v>85</v>
      </c>
      <c r="AV112" s="14" t="s">
        <v>137</v>
      </c>
      <c r="AW112" s="14" t="s">
        <v>36</v>
      </c>
      <c r="AX112" s="14" t="s">
        <v>83</v>
      </c>
      <c r="AY112" s="251" t="s">
        <v>129</v>
      </c>
    </row>
    <row r="113" s="2" customFormat="1" ht="16.5" customHeight="1">
      <c r="A113" s="40"/>
      <c r="B113" s="41"/>
      <c r="C113" s="231" t="s">
        <v>155</v>
      </c>
      <c r="D113" s="231" t="s">
        <v>149</v>
      </c>
      <c r="E113" s="232" t="s">
        <v>508</v>
      </c>
      <c r="F113" s="233" t="s">
        <v>509</v>
      </c>
      <c r="G113" s="234" t="s">
        <v>135</v>
      </c>
      <c r="H113" s="235">
        <v>96.236999999999995</v>
      </c>
      <c r="I113" s="236"/>
      <c r="J113" s="237">
        <f>ROUND(I113*H113,2)</f>
        <v>0</v>
      </c>
      <c r="K113" s="233" t="s">
        <v>136</v>
      </c>
      <c r="L113" s="238"/>
      <c r="M113" s="239" t="s">
        <v>19</v>
      </c>
      <c r="N113" s="240" t="s">
        <v>46</v>
      </c>
      <c r="O113" s="86"/>
      <c r="P113" s="215">
        <f>O113*H113</f>
        <v>0</v>
      </c>
      <c r="Q113" s="215">
        <v>0.00084999999999999995</v>
      </c>
      <c r="R113" s="215">
        <f>Q113*H113</f>
        <v>0.081801449999999998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152</v>
      </c>
      <c r="AT113" s="217" t="s">
        <v>149</v>
      </c>
      <c r="AU113" s="217" t="s">
        <v>85</v>
      </c>
      <c r="AY113" s="19" t="s">
        <v>129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83</v>
      </c>
      <c r="BK113" s="218">
        <f>ROUND(I113*H113,2)</f>
        <v>0</v>
      </c>
      <c r="BL113" s="19" t="s">
        <v>137</v>
      </c>
      <c r="BM113" s="217" t="s">
        <v>510</v>
      </c>
    </row>
    <row r="114" s="13" customFormat="1">
      <c r="A114" s="13"/>
      <c r="B114" s="219"/>
      <c r="C114" s="220"/>
      <c r="D114" s="221" t="s">
        <v>139</v>
      </c>
      <c r="E114" s="220"/>
      <c r="F114" s="223" t="s">
        <v>511</v>
      </c>
      <c r="G114" s="220"/>
      <c r="H114" s="224">
        <v>96.236999999999995</v>
      </c>
      <c r="I114" s="225"/>
      <c r="J114" s="220"/>
      <c r="K114" s="220"/>
      <c r="L114" s="226"/>
      <c r="M114" s="227"/>
      <c r="N114" s="228"/>
      <c r="O114" s="228"/>
      <c r="P114" s="228"/>
      <c r="Q114" s="228"/>
      <c r="R114" s="228"/>
      <c r="S114" s="228"/>
      <c r="T114" s="22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0" t="s">
        <v>139</v>
      </c>
      <c r="AU114" s="230" t="s">
        <v>85</v>
      </c>
      <c r="AV114" s="13" t="s">
        <v>85</v>
      </c>
      <c r="AW114" s="13" t="s">
        <v>4</v>
      </c>
      <c r="AX114" s="13" t="s">
        <v>83</v>
      </c>
      <c r="AY114" s="230" t="s">
        <v>129</v>
      </c>
    </row>
    <row r="115" s="2" customFormat="1" ht="16.5" customHeight="1">
      <c r="A115" s="40"/>
      <c r="B115" s="41"/>
      <c r="C115" s="206" t="s">
        <v>159</v>
      </c>
      <c r="D115" s="206" t="s">
        <v>132</v>
      </c>
      <c r="E115" s="207" t="s">
        <v>512</v>
      </c>
      <c r="F115" s="208" t="s">
        <v>513</v>
      </c>
      <c r="G115" s="209" t="s">
        <v>135</v>
      </c>
      <c r="H115" s="210">
        <v>59.399999999999999</v>
      </c>
      <c r="I115" s="211"/>
      <c r="J115" s="212">
        <f>ROUND(I115*H115,2)</f>
        <v>0</v>
      </c>
      <c r="K115" s="208" t="s">
        <v>136</v>
      </c>
      <c r="L115" s="46"/>
      <c r="M115" s="213" t="s">
        <v>19</v>
      </c>
      <c r="N115" s="214" t="s">
        <v>46</v>
      </c>
      <c r="O115" s="86"/>
      <c r="P115" s="215">
        <f>O115*H115</f>
        <v>0</v>
      </c>
      <c r="Q115" s="215">
        <v>0.0040000000000000001</v>
      </c>
      <c r="R115" s="215">
        <f>Q115*H115</f>
        <v>0.23760000000000001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137</v>
      </c>
      <c r="AT115" s="217" t="s">
        <v>132</v>
      </c>
      <c r="AU115" s="217" t="s">
        <v>85</v>
      </c>
      <c r="AY115" s="19" t="s">
        <v>129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83</v>
      </c>
      <c r="BK115" s="218">
        <f>ROUND(I115*H115,2)</f>
        <v>0</v>
      </c>
      <c r="BL115" s="19" t="s">
        <v>137</v>
      </c>
      <c r="BM115" s="217" t="s">
        <v>514</v>
      </c>
    </row>
    <row r="116" s="2" customFormat="1">
      <c r="A116" s="40"/>
      <c r="B116" s="41"/>
      <c r="C116" s="206" t="s">
        <v>165</v>
      </c>
      <c r="D116" s="206" t="s">
        <v>132</v>
      </c>
      <c r="E116" s="207" t="s">
        <v>515</v>
      </c>
      <c r="F116" s="208" t="s">
        <v>516</v>
      </c>
      <c r="G116" s="209" t="s">
        <v>135</v>
      </c>
      <c r="H116" s="210">
        <v>124.032</v>
      </c>
      <c r="I116" s="211"/>
      <c r="J116" s="212">
        <f>ROUND(I116*H116,2)</f>
        <v>0</v>
      </c>
      <c r="K116" s="208" t="s">
        <v>136</v>
      </c>
      <c r="L116" s="46"/>
      <c r="M116" s="213" t="s">
        <v>19</v>
      </c>
      <c r="N116" s="214" t="s">
        <v>46</v>
      </c>
      <c r="O116" s="86"/>
      <c r="P116" s="215">
        <f>O116*H116</f>
        <v>0</v>
      </c>
      <c r="Q116" s="215">
        <v>0.0026800000000000001</v>
      </c>
      <c r="R116" s="215">
        <f>Q116*H116</f>
        <v>0.33240575999999999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137</v>
      </c>
      <c r="AT116" s="217" t="s">
        <v>132</v>
      </c>
      <c r="AU116" s="217" t="s">
        <v>85</v>
      </c>
      <c r="AY116" s="19" t="s">
        <v>129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83</v>
      </c>
      <c r="BK116" s="218">
        <f>ROUND(I116*H116,2)</f>
        <v>0</v>
      </c>
      <c r="BL116" s="19" t="s">
        <v>137</v>
      </c>
      <c r="BM116" s="217" t="s">
        <v>517</v>
      </c>
    </row>
    <row r="117" s="13" customFormat="1">
      <c r="A117" s="13"/>
      <c r="B117" s="219"/>
      <c r="C117" s="220"/>
      <c r="D117" s="221" t="s">
        <v>139</v>
      </c>
      <c r="E117" s="222" t="s">
        <v>19</v>
      </c>
      <c r="F117" s="223" t="s">
        <v>518</v>
      </c>
      <c r="G117" s="220"/>
      <c r="H117" s="224">
        <v>39.420000000000002</v>
      </c>
      <c r="I117" s="225"/>
      <c r="J117" s="220"/>
      <c r="K117" s="220"/>
      <c r="L117" s="226"/>
      <c r="M117" s="227"/>
      <c r="N117" s="228"/>
      <c r="O117" s="228"/>
      <c r="P117" s="228"/>
      <c r="Q117" s="228"/>
      <c r="R117" s="228"/>
      <c r="S117" s="228"/>
      <c r="T117" s="22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0" t="s">
        <v>139</v>
      </c>
      <c r="AU117" s="230" t="s">
        <v>85</v>
      </c>
      <c r="AV117" s="13" t="s">
        <v>85</v>
      </c>
      <c r="AW117" s="13" t="s">
        <v>36</v>
      </c>
      <c r="AX117" s="13" t="s">
        <v>75</v>
      </c>
      <c r="AY117" s="230" t="s">
        <v>129</v>
      </c>
    </row>
    <row r="118" s="13" customFormat="1">
      <c r="A118" s="13"/>
      <c r="B118" s="219"/>
      <c r="C118" s="220"/>
      <c r="D118" s="221" t="s">
        <v>139</v>
      </c>
      <c r="E118" s="222" t="s">
        <v>19</v>
      </c>
      <c r="F118" s="223" t="s">
        <v>518</v>
      </c>
      <c r="G118" s="220"/>
      <c r="H118" s="224">
        <v>39.420000000000002</v>
      </c>
      <c r="I118" s="225"/>
      <c r="J118" s="220"/>
      <c r="K118" s="220"/>
      <c r="L118" s="226"/>
      <c r="M118" s="227"/>
      <c r="N118" s="228"/>
      <c r="O118" s="228"/>
      <c r="P118" s="228"/>
      <c r="Q118" s="228"/>
      <c r="R118" s="228"/>
      <c r="S118" s="228"/>
      <c r="T118" s="22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0" t="s">
        <v>139</v>
      </c>
      <c r="AU118" s="230" t="s">
        <v>85</v>
      </c>
      <c r="AV118" s="13" t="s">
        <v>85</v>
      </c>
      <c r="AW118" s="13" t="s">
        <v>36</v>
      </c>
      <c r="AX118" s="13" t="s">
        <v>75</v>
      </c>
      <c r="AY118" s="230" t="s">
        <v>129</v>
      </c>
    </row>
    <row r="119" s="13" customFormat="1">
      <c r="A119" s="13"/>
      <c r="B119" s="219"/>
      <c r="C119" s="220"/>
      <c r="D119" s="221" t="s">
        <v>139</v>
      </c>
      <c r="E119" s="222" t="s">
        <v>19</v>
      </c>
      <c r="F119" s="223" t="s">
        <v>519</v>
      </c>
      <c r="G119" s="220"/>
      <c r="H119" s="224">
        <v>34.380000000000003</v>
      </c>
      <c r="I119" s="225"/>
      <c r="J119" s="220"/>
      <c r="K119" s="220"/>
      <c r="L119" s="226"/>
      <c r="M119" s="227"/>
      <c r="N119" s="228"/>
      <c r="O119" s="228"/>
      <c r="P119" s="228"/>
      <c r="Q119" s="228"/>
      <c r="R119" s="228"/>
      <c r="S119" s="228"/>
      <c r="T119" s="22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0" t="s">
        <v>139</v>
      </c>
      <c r="AU119" s="230" t="s">
        <v>85</v>
      </c>
      <c r="AV119" s="13" t="s">
        <v>85</v>
      </c>
      <c r="AW119" s="13" t="s">
        <v>36</v>
      </c>
      <c r="AX119" s="13" t="s">
        <v>75</v>
      </c>
      <c r="AY119" s="230" t="s">
        <v>129</v>
      </c>
    </row>
    <row r="120" s="13" customFormat="1">
      <c r="A120" s="13"/>
      <c r="B120" s="219"/>
      <c r="C120" s="220"/>
      <c r="D120" s="221" t="s">
        <v>139</v>
      </c>
      <c r="E120" s="222" t="s">
        <v>19</v>
      </c>
      <c r="F120" s="223" t="s">
        <v>500</v>
      </c>
      <c r="G120" s="220"/>
      <c r="H120" s="224">
        <v>2.3519999999999999</v>
      </c>
      <c r="I120" s="225"/>
      <c r="J120" s="220"/>
      <c r="K120" s="220"/>
      <c r="L120" s="226"/>
      <c r="M120" s="227"/>
      <c r="N120" s="228"/>
      <c r="O120" s="228"/>
      <c r="P120" s="228"/>
      <c r="Q120" s="228"/>
      <c r="R120" s="228"/>
      <c r="S120" s="228"/>
      <c r="T120" s="22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0" t="s">
        <v>139</v>
      </c>
      <c r="AU120" s="230" t="s">
        <v>85</v>
      </c>
      <c r="AV120" s="13" t="s">
        <v>85</v>
      </c>
      <c r="AW120" s="13" t="s">
        <v>36</v>
      </c>
      <c r="AX120" s="13" t="s">
        <v>75</v>
      </c>
      <c r="AY120" s="230" t="s">
        <v>129</v>
      </c>
    </row>
    <row r="121" s="13" customFormat="1">
      <c r="A121" s="13"/>
      <c r="B121" s="219"/>
      <c r="C121" s="220"/>
      <c r="D121" s="221" t="s">
        <v>139</v>
      </c>
      <c r="E121" s="222" t="s">
        <v>19</v>
      </c>
      <c r="F121" s="223" t="s">
        <v>501</v>
      </c>
      <c r="G121" s="220"/>
      <c r="H121" s="224">
        <v>8.4600000000000009</v>
      </c>
      <c r="I121" s="225"/>
      <c r="J121" s="220"/>
      <c r="K121" s="220"/>
      <c r="L121" s="226"/>
      <c r="M121" s="227"/>
      <c r="N121" s="228"/>
      <c r="O121" s="228"/>
      <c r="P121" s="228"/>
      <c r="Q121" s="228"/>
      <c r="R121" s="228"/>
      <c r="S121" s="228"/>
      <c r="T121" s="22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0" t="s">
        <v>139</v>
      </c>
      <c r="AU121" s="230" t="s">
        <v>85</v>
      </c>
      <c r="AV121" s="13" t="s">
        <v>85</v>
      </c>
      <c r="AW121" s="13" t="s">
        <v>36</v>
      </c>
      <c r="AX121" s="13" t="s">
        <v>75</v>
      </c>
      <c r="AY121" s="230" t="s">
        <v>129</v>
      </c>
    </row>
    <row r="122" s="14" customFormat="1">
      <c r="A122" s="14"/>
      <c r="B122" s="241"/>
      <c r="C122" s="242"/>
      <c r="D122" s="221" t="s">
        <v>139</v>
      </c>
      <c r="E122" s="243" t="s">
        <v>19</v>
      </c>
      <c r="F122" s="244" t="s">
        <v>192</v>
      </c>
      <c r="G122" s="242"/>
      <c r="H122" s="245">
        <v>124.03200000000001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139</v>
      </c>
      <c r="AU122" s="251" t="s">
        <v>85</v>
      </c>
      <c r="AV122" s="14" t="s">
        <v>137</v>
      </c>
      <c r="AW122" s="14" t="s">
        <v>36</v>
      </c>
      <c r="AX122" s="14" t="s">
        <v>83</v>
      </c>
      <c r="AY122" s="251" t="s">
        <v>129</v>
      </c>
    </row>
    <row r="123" s="2" customFormat="1" ht="16.5" customHeight="1">
      <c r="A123" s="40"/>
      <c r="B123" s="41"/>
      <c r="C123" s="206" t="s">
        <v>152</v>
      </c>
      <c r="D123" s="206" t="s">
        <v>132</v>
      </c>
      <c r="E123" s="207" t="s">
        <v>145</v>
      </c>
      <c r="F123" s="208" t="s">
        <v>146</v>
      </c>
      <c r="G123" s="209" t="s">
        <v>147</v>
      </c>
      <c r="H123" s="210">
        <v>10</v>
      </c>
      <c r="I123" s="211"/>
      <c r="J123" s="212">
        <f>ROUND(I123*H123,2)</f>
        <v>0</v>
      </c>
      <c r="K123" s="208" t="s">
        <v>136</v>
      </c>
      <c r="L123" s="46"/>
      <c r="M123" s="213" t="s">
        <v>19</v>
      </c>
      <c r="N123" s="214" t="s">
        <v>46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137</v>
      </c>
      <c r="AT123" s="217" t="s">
        <v>132</v>
      </c>
      <c r="AU123" s="217" t="s">
        <v>85</v>
      </c>
      <c r="AY123" s="19" t="s">
        <v>129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83</v>
      </c>
      <c r="BK123" s="218">
        <f>ROUND(I123*H123,2)</f>
        <v>0</v>
      </c>
      <c r="BL123" s="19" t="s">
        <v>137</v>
      </c>
      <c r="BM123" s="217" t="s">
        <v>520</v>
      </c>
    </row>
    <row r="124" s="2" customFormat="1" ht="16.5" customHeight="1">
      <c r="A124" s="40"/>
      <c r="B124" s="41"/>
      <c r="C124" s="231" t="s">
        <v>176</v>
      </c>
      <c r="D124" s="231" t="s">
        <v>149</v>
      </c>
      <c r="E124" s="232" t="s">
        <v>150</v>
      </c>
      <c r="F124" s="233" t="s">
        <v>151</v>
      </c>
      <c r="G124" s="234" t="s">
        <v>147</v>
      </c>
      <c r="H124" s="235">
        <v>10.5</v>
      </c>
      <c r="I124" s="236"/>
      <c r="J124" s="237">
        <f>ROUND(I124*H124,2)</f>
        <v>0</v>
      </c>
      <c r="K124" s="233" t="s">
        <v>136</v>
      </c>
      <c r="L124" s="238"/>
      <c r="M124" s="239" t="s">
        <v>19</v>
      </c>
      <c r="N124" s="240" t="s">
        <v>46</v>
      </c>
      <c r="O124" s="86"/>
      <c r="P124" s="215">
        <f>O124*H124</f>
        <v>0</v>
      </c>
      <c r="Q124" s="215">
        <v>0.00012</v>
      </c>
      <c r="R124" s="215">
        <f>Q124*H124</f>
        <v>0.0012600000000000001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152</v>
      </c>
      <c r="AT124" s="217" t="s">
        <v>149</v>
      </c>
      <c r="AU124" s="217" t="s">
        <v>85</v>
      </c>
      <c r="AY124" s="19" t="s">
        <v>129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83</v>
      </c>
      <c r="BK124" s="218">
        <f>ROUND(I124*H124,2)</f>
        <v>0</v>
      </c>
      <c r="BL124" s="19" t="s">
        <v>137</v>
      </c>
      <c r="BM124" s="217" t="s">
        <v>521</v>
      </c>
    </row>
    <row r="125" s="13" customFormat="1">
      <c r="A125" s="13"/>
      <c r="B125" s="219"/>
      <c r="C125" s="220"/>
      <c r="D125" s="221" t="s">
        <v>139</v>
      </c>
      <c r="E125" s="220"/>
      <c r="F125" s="223" t="s">
        <v>154</v>
      </c>
      <c r="G125" s="220"/>
      <c r="H125" s="224">
        <v>10.5</v>
      </c>
      <c r="I125" s="225"/>
      <c r="J125" s="220"/>
      <c r="K125" s="220"/>
      <c r="L125" s="226"/>
      <c r="M125" s="227"/>
      <c r="N125" s="228"/>
      <c r="O125" s="228"/>
      <c r="P125" s="228"/>
      <c r="Q125" s="228"/>
      <c r="R125" s="228"/>
      <c r="S125" s="228"/>
      <c r="T125" s="22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0" t="s">
        <v>139</v>
      </c>
      <c r="AU125" s="230" t="s">
        <v>85</v>
      </c>
      <c r="AV125" s="13" t="s">
        <v>85</v>
      </c>
      <c r="AW125" s="13" t="s">
        <v>4</v>
      </c>
      <c r="AX125" s="13" t="s">
        <v>83</v>
      </c>
      <c r="AY125" s="230" t="s">
        <v>129</v>
      </c>
    </row>
    <row r="126" s="2" customFormat="1">
      <c r="A126" s="40"/>
      <c r="B126" s="41"/>
      <c r="C126" s="206" t="s">
        <v>181</v>
      </c>
      <c r="D126" s="206" t="s">
        <v>132</v>
      </c>
      <c r="E126" s="207" t="s">
        <v>522</v>
      </c>
      <c r="F126" s="208" t="s">
        <v>523</v>
      </c>
      <c r="G126" s="209" t="s">
        <v>135</v>
      </c>
      <c r="H126" s="210">
        <v>749.49300000000005</v>
      </c>
      <c r="I126" s="211"/>
      <c r="J126" s="212">
        <f>ROUND(I126*H126,2)</f>
        <v>0</v>
      </c>
      <c r="K126" s="208" t="s">
        <v>136</v>
      </c>
      <c r="L126" s="46"/>
      <c r="M126" s="213" t="s">
        <v>19</v>
      </c>
      <c r="N126" s="214" t="s">
        <v>46</v>
      </c>
      <c r="O126" s="86"/>
      <c r="P126" s="215">
        <f>O126*H126</f>
        <v>0</v>
      </c>
      <c r="Q126" s="215">
        <v>0.00038999999999999999</v>
      </c>
      <c r="R126" s="215">
        <f>Q126*H126</f>
        <v>0.29230227000000003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137</v>
      </c>
      <c r="AT126" s="217" t="s">
        <v>132</v>
      </c>
      <c r="AU126" s="217" t="s">
        <v>85</v>
      </c>
      <c r="AY126" s="19" t="s">
        <v>129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83</v>
      </c>
      <c r="BK126" s="218">
        <f>ROUND(I126*H126,2)</f>
        <v>0</v>
      </c>
      <c r="BL126" s="19" t="s">
        <v>137</v>
      </c>
      <c r="BM126" s="217" t="s">
        <v>524</v>
      </c>
    </row>
    <row r="127" s="13" customFormat="1">
      <c r="A127" s="13"/>
      <c r="B127" s="219"/>
      <c r="C127" s="220"/>
      <c r="D127" s="221" t="s">
        <v>139</v>
      </c>
      <c r="E127" s="222" t="s">
        <v>19</v>
      </c>
      <c r="F127" s="223" t="s">
        <v>525</v>
      </c>
      <c r="G127" s="220"/>
      <c r="H127" s="224">
        <v>68.159999999999997</v>
      </c>
      <c r="I127" s="225"/>
      <c r="J127" s="220"/>
      <c r="K127" s="220"/>
      <c r="L127" s="226"/>
      <c r="M127" s="227"/>
      <c r="N127" s="228"/>
      <c r="O127" s="228"/>
      <c r="P127" s="228"/>
      <c r="Q127" s="228"/>
      <c r="R127" s="228"/>
      <c r="S127" s="228"/>
      <c r="T127" s="22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0" t="s">
        <v>139</v>
      </c>
      <c r="AU127" s="230" t="s">
        <v>85</v>
      </c>
      <c r="AV127" s="13" t="s">
        <v>85</v>
      </c>
      <c r="AW127" s="13" t="s">
        <v>36</v>
      </c>
      <c r="AX127" s="13" t="s">
        <v>75</v>
      </c>
      <c r="AY127" s="230" t="s">
        <v>129</v>
      </c>
    </row>
    <row r="128" s="13" customFormat="1">
      <c r="A128" s="13"/>
      <c r="B128" s="219"/>
      <c r="C128" s="220"/>
      <c r="D128" s="221" t="s">
        <v>139</v>
      </c>
      <c r="E128" s="222" t="s">
        <v>19</v>
      </c>
      <c r="F128" s="223" t="s">
        <v>526</v>
      </c>
      <c r="G128" s="220"/>
      <c r="H128" s="224">
        <v>-0.69699999999999995</v>
      </c>
      <c r="I128" s="225"/>
      <c r="J128" s="220"/>
      <c r="K128" s="220"/>
      <c r="L128" s="226"/>
      <c r="M128" s="227"/>
      <c r="N128" s="228"/>
      <c r="O128" s="228"/>
      <c r="P128" s="228"/>
      <c r="Q128" s="228"/>
      <c r="R128" s="228"/>
      <c r="S128" s="228"/>
      <c r="T128" s="22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0" t="s">
        <v>139</v>
      </c>
      <c r="AU128" s="230" t="s">
        <v>85</v>
      </c>
      <c r="AV128" s="13" t="s">
        <v>85</v>
      </c>
      <c r="AW128" s="13" t="s">
        <v>36</v>
      </c>
      <c r="AX128" s="13" t="s">
        <v>75</v>
      </c>
      <c r="AY128" s="230" t="s">
        <v>129</v>
      </c>
    </row>
    <row r="129" s="16" customFormat="1">
      <c r="A129" s="16"/>
      <c r="B129" s="271"/>
      <c r="C129" s="272"/>
      <c r="D129" s="221" t="s">
        <v>139</v>
      </c>
      <c r="E129" s="273" t="s">
        <v>19</v>
      </c>
      <c r="F129" s="274" t="s">
        <v>527</v>
      </c>
      <c r="G129" s="272"/>
      <c r="H129" s="275">
        <v>67.462999999999994</v>
      </c>
      <c r="I129" s="276"/>
      <c r="J129" s="272"/>
      <c r="K129" s="272"/>
      <c r="L129" s="277"/>
      <c r="M129" s="278"/>
      <c r="N129" s="279"/>
      <c r="O129" s="279"/>
      <c r="P129" s="279"/>
      <c r="Q129" s="279"/>
      <c r="R129" s="279"/>
      <c r="S129" s="279"/>
      <c r="T129" s="280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81" t="s">
        <v>139</v>
      </c>
      <c r="AU129" s="281" t="s">
        <v>85</v>
      </c>
      <c r="AV129" s="16" t="s">
        <v>144</v>
      </c>
      <c r="AW129" s="16" t="s">
        <v>36</v>
      </c>
      <c r="AX129" s="16" t="s">
        <v>75</v>
      </c>
      <c r="AY129" s="281" t="s">
        <v>129</v>
      </c>
    </row>
    <row r="130" s="13" customFormat="1">
      <c r="A130" s="13"/>
      <c r="B130" s="219"/>
      <c r="C130" s="220"/>
      <c r="D130" s="221" t="s">
        <v>139</v>
      </c>
      <c r="E130" s="222" t="s">
        <v>19</v>
      </c>
      <c r="F130" s="223" t="s">
        <v>528</v>
      </c>
      <c r="G130" s="220"/>
      <c r="H130" s="224">
        <v>212.47999999999999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0" t="s">
        <v>139</v>
      </c>
      <c r="AU130" s="230" t="s">
        <v>85</v>
      </c>
      <c r="AV130" s="13" t="s">
        <v>85</v>
      </c>
      <c r="AW130" s="13" t="s">
        <v>36</v>
      </c>
      <c r="AX130" s="13" t="s">
        <v>75</v>
      </c>
      <c r="AY130" s="230" t="s">
        <v>129</v>
      </c>
    </row>
    <row r="131" s="13" customFormat="1">
      <c r="A131" s="13"/>
      <c r="B131" s="219"/>
      <c r="C131" s="220"/>
      <c r="D131" s="221" t="s">
        <v>139</v>
      </c>
      <c r="E131" s="222" t="s">
        <v>19</v>
      </c>
      <c r="F131" s="223" t="s">
        <v>529</v>
      </c>
      <c r="G131" s="220"/>
      <c r="H131" s="224">
        <v>-6.7999999999999998</v>
      </c>
      <c r="I131" s="225"/>
      <c r="J131" s="220"/>
      <c r="K131" s="220"/>
      <c r="L131" s="226"/>
      <c r="M131" s="227"/>
      <c r="N131" s="228"/>
      <c r="O131" s="228"/>
      <c r="P131" s="228"/>
      <c r="Q131" s="228"/>
      <c r="R131" s="228"/>
      <c r="S131" s="228"/>
      <c r="T131" s="22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0" t="s">
        <v>139</v>
      </c>
      <c r="AU131" s="230" t="s">
        <v>85</v>
      </c>
      <c r="AV131" s="13" t="s">
        <v>85</v>
      </c>
      <c r="AW131" s="13" t="s">
        <v>36</v>
      </c>
      <c r="AX131" s="13" t="s">
        <v>75</v>
      </c>
      <c r="AY131" s="230" t="s">
        <v>129</v>
      </c>
    </row>
    <row r="132" s="13" customFormat="1">
      <c r="A132" s="13"/>
      <c r="B132" s="219"/>
      <c r="C132" s="220"/>
      <c r="D132" s="221" t="s">
        <v>139</v>
      </c>
      <c r="E132" s="222" t="s">
        <v>19</v>
      </c>
      <c r="F132" s="223" t="s">
        <v>530</v>
      </c>
      <c r="G132" s="220"/>
      <c r="H132" s="224">
        <v>-22.788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0" t="s">
        <v>139</v>
      </c>
      <c r="AU132" s="230" t="s">
        <v>85</v>
      </c>
      <c r="AV132" s="13" t="s">
        <v>85</v>
      </c>
      <c r="AW132" s="13" t="s">
        <v>36</v>
      </c>
      <c r="AX132" s="13" t="s">
        <v>75</v>
      </c>
      <c r="AY132" s="230" t="s">
        <v>129</v>
      </c>
    </row>
    <row r="133" s="16" customFormat="1">
      <c r="A133" s="16"/>
      <c r="B133" s="271"/>
      <c r="C133" s="272"/>
      <c r="D133" s="221" t="s">
        <v>139</v>
      </c>
      <c r="E133" s="273" t="s">
        <v>19</v>
      </c>
      <c r="F133" s="274" t="s">
        <v>531</v>
      </c>
      <c r="G133" s="272"/>
      <c r="H133" s="275">
        <v>182.89199999999997</v>
      </c>
      <c r="I133" s="276"/>
      <c r="J133" s="272"/>
      <c r="K133" s="272"/>
      <c r="L133" s="277"/>
      <c r="M133" s="278"/>
      <c r="N133" s="279"/>
      <c r="O133" s="279"/>
      <c r="P133" s="279"/>
      <c r="Q133" s="279"/>
      <c r="R133" s="279"/>
      <c r="S133" s="279"/>
      <c r="T133" s="280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81" t="s">
        <v>139</v>
      </c>
      <c r="AU133" s="281" t="s">
        <v>85</v>
      </c>
      <c r="AV133" s="16" t="s">
        <v>144</v>
      </c>
      <c r="AW133" s="16" t="s">
        <v>36</v>
      </c>
      <c r="AX133" s="16" t="s">
        <v>75</v>
      </c>
      <c r="AY133" s="281" t="s">
        <v>129</v>
      </c>
    </row>
    <row r="134" s="13" customFormat="1">
      <c r="A134" s="13"/>
      <c r="B134" s="219"/>
      <c r="C134" s="220"/>
      <c r="D134" s="221" t="s">
        <v>139</v>
      </c>
      <c r="E134" s="222" t="s">
        <v>19</v>
      </c>
      <c r="F134" s="223" t="s">
        <v>532</v>
      </c>
      <c r="G134" s="220"/>
      <c r="H134" s="224">
        <v>193.78999999999999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0" t="s">
        <v>139</v>
      </c>
      <c r="AU134" s="230" t="s">
        <v>85</v>
      </c>
      <c r="AV134" s="13" t="s">
        <v>85</v>
      </c>
      <c r="AW134" s="13" t="s">
        <v>36</v>
      </c>
      <c r="AX134" s="13" t="s">
        <v>75</v>
      </c>
      <c r="AY134" s="230" t="s">
        <v>129</v>
      </c>
    </row>
    <row r="135" s="13" customFormat="1">
      <c r="A135" s="13"/>
      <c r="B135" s="219"/>
      <c r="C135" s="220"/>
      <c r="D135" s="221" t="s">
        <v>139</v>
      </c>
      <c r="E135" s="222" t="s">
        <v>19</v>
      </c>
      <c r="F135" s="223" t="s">
        <v>533</v>
      </c>
      <c r="G135" s="220"/>
      <c r="H135" s="224">
        <v>-1.5600000000000001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0" t="s">
        <v>139</v>
      </c>
      <c r="AU135" s="230" t="s">
        <v>85</v>
      </c>
      <c r="AV135" s="13" t="s">
        <v>85</v>
      </c>
      <c r="AW135" s="13" t="s">
        <v>36</v>
      </c>
      <c r="AX135" s="13" t="s">
        <v>75</v>
      </c>
      <c r="AY135" s="230" t="s">
        <v>129</v>
      </c>
    </row>
    <row r="136" s="13" customFormat="1">
      <c r="A136" s="13"/>
      <c r="B136" s="219"/>
      <c r="C136" s="220"/>
      <c r="D136" s="221" t="s">
        <v>139</v>
      </c>
      <c r="E136" s="222" t="s">
        <v>19</v>
      </c>
      <c r="F136" s="223" t="s">
        <v>534</v>
      </c>
      <c r="G136" s="220"/>
      <c r="H136" s="224">
        <v>-1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0" t="s">
        <v>139</v>
      </c>
      <c r="AU136" s="230" t="s">
        <v>85</v>
      </c>
      <c r="AV136" s="13" t="s">
        <v>85</v>
      </c>
      <c r="AW136" s="13" t="s">
        <v>36</v>
      </c>
      <c r="AX136" s="13" t="s">
        <v>75</v>
      </c>
      <c r="AY136" s="230" t="s">
        <v>129</v>
      </c>
    </row>
    <row r="137" s="13" customFormat="1">
      <c r="A137" s="13"/>
      <c r="B137" s="219"/>
      <c r="C137" s="220"/>
      <c r="D137" s="221" t="s">
        <v>139</v>
      </c>
      <c r="E137" s="222" t="s">
        <v>19</v>
      </c>
      <c r="F137" s="223" t="s">
        <v>535</v>
      </c>
      <c r="G137" s="220"/>
      <c r="H137" s="224">
        <v>-3.1150000000000002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0" t="s">
        <v>139</v>
      </c>
      <c r="AU137" s="230" t="s">
        <v>85</v>
      </c>
      <c r="AV137" s="13" t="s">
        <v>85</v>
      </c>
      <c r="AW137" s="13" t="s">
        <v>36</v>
      </c>
      <c r="AX137" s="13" t="s">
        <v>75</v>
      </c>
      <c r="AY137" s="230" t="s">
        <v>129</v>
      </c>
    </row>
    <row r="138" s="13" customFormat="1">
      <c r="A138" s="13"/>
      <c r="B138" s="219"/>
      <c r="C138" s="220"/>
      <c r="D138" s="221" t="s">
        <v>139</v>
      </c>
      <c r="E138" s="222" t="s">
        <v>19</v>
      </c>
      <c r="F138" s="223" t="s">
        <v>536</v>
      </c>
      <c r="G138" s="220"/>
      <c r="H138" s="224">
        <v>-11.93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0" t="s">
        <v>139</v>
      </c>
      <c r="AU138" s="230" t="s">
        <v>85</v>
      </c>
      <c r="AV138" s="13" t="s">
        <v>85</v>
      </c>
      <c r="AW138" s="13" t="s">
        <v>36</v>
      </c>
      <c r="AX138" s="13" t="s">
        <v>75</v>
      </c>
      <c r="AY138" s="230" t="s">
        <v>129</v>
      </c>
    </row>
    <row r="139" s="13" customFormat="1">
      <c r="A139" s="13"/>
      <c r="B139" s="219"/>
      <c r="C139" s="220"/>
      <c r="D139" s="221" t="s">
        <v>139</v>
      </c>
      <c r="E139" s="222" t="s">
        <v>19</v>
      </c>
      <c r="F139" s="223" t="s">
        <v>537</v>
      </c>
      <c r="G139" s="220"/>
      <c r="H139" s="224">
        <v>-0.71199999999999997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0" t="s">
        <v>139</v>
      </c>
      <c r="AU139" s="230" t="s">
        <v>85</v>
      </c>
      <c r="AV139" s="13" t="s">
        <v>85</v>
      </c>
      <c r="AW139" s="13" t="s">
        <v>36</v>
      </c>
      <c r="AX139" s="13" t="s">
        <v>75</v>
      </c>
      <c r="AY139" s="230" t="s">
        <v>129</v>
      </c>
    </row>
    <row r="140" s="13" customFormat="1">
      <c r="A140" s="13"/>
      <c r="B140" s="219"/>
      <c r="C140" s="220"/>
      <c r="D140" s="221" t="s">
        <v>139</v>
      </c>
      <c r="E140" s="222" t="s">
        <v>19</v>
      </c>
      <c r="F140" s="223" t="s">
        <v>534</v>
      </c>
      <c r="G140" s="220"/>
      <c r="H140" s="224">
        <v>-1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0" t="s">
        <v>139</v>
      </c>
      <c r="AU140" s="230" t="s">
        <v>85</v>
      </c>
      <c r="AV140" s="13" t="s">
        <v>85</v>
      </c>
      <c r="AW140" s="13" t="s">
        <v>36</v>
      </c>
      <c r="AX140" s="13" t="s">
        <v>75</v>
      </c>
      <c r="AY140" s="230" t="s">
        <v>129</v>
      </c>
    </row>
    <row r="141" s="13" customFormat="1">
      <c r="A141" s="13"/>
      <c r="B141" s="219"/>
      <c r="C141" s="220"/>
      <c r="D141" s="221" t="s">
        <v>139</v>
      </c>
      <c r="E141" s="222" t="s">
        <v>19</v>
      </c>
      <c r="F141" s="223" t="s">
        <v>538</v>
      </c>
      <c r="G141" s="220"/>
      <c r="H141" s="224">
        <v>-2.0219999999999998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0" t="s">
        <v>139</v>
      </c>
      <c r="AU141" s="230" t="s">
        <v>85</v>
      </c>
      <c r="AV141" s="13" t="s">
        <v>85</v>
      </c>
      <c r="AW141" s="13" t="s">
        <v>36</v>
      </c>
      <c r="AX141" s="13" t="s">
        <v>75</v>
      </c>
      <c r="AY141" s="230" t="s">
        <v>129</v>
      </c>
    </row>
    <row r="142" s="13" customFormat="1">
      <c r="A142" s="13"/>
      <c r="B142" s="219"/>
      <c r="C142" s="220"/>
      <c r="D142" s="221" t="s">
        <v>139</v>
      </c>
      <c r="E142" s="222" t="s">
        <v>19</v>
      </c>
      <c r="F142" s="223" t="s">
        <v>539</v>
      </c>
      <c r="G142" s="220"/>
      <c r="H142" s="224">
        <v>-3.5739999999999998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0" t="s">
        <v>139</v>
      </c>
      <c r="AU142" s="230" t="s">
        <v>85</v>
      </c>
      <c r="AV142" s="13" t="s">
        <v>85</v>
      </c>
      <c r="AW142" s="13" t="s">
        <v>36</v>
      </c>
      <c r="AX142" s="13" t="s">
        <v>75</v>
      </c>
      <c r="AY142" s="230" t="s">
        <v>129</v>
      </c>
    </row>
    <row r="143" s="13" customFormat="1">
      <c r="A143" s="13"/>
      <c r="B143" s="219"/>
      <c r="C143" s="220"/>
      <c r="D143" s="221" t="s">
        <v>139</v>
      </c>
      <c r="E143" s="222" t="s">
        <v>19</v>
      </c>
      <c r="F143" s="223" t="s">
        <v>540</v>
      </c>
      <c r="G143" s="220"/>
      <c r="H143" s="224">
        <v>-0.80400000000000005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0" t="s">
        <v>139</v>
      </c>
      <c r="AU143" s="230" t="s">
        <v>85</v>
      </c>
      <c r="AV143" s="13" t="s">
        <v>85</v>
      </c>
      <c r="AW143" s="13" t="s">
        <v>36</v>
      </c>
      <c r="AX143" s="13" t="s">
        <v>75</v>
      </c>
      <c r="AY143" s="230" t="s">
        <v>129</v>
      </c>
    </row>
    <row r="144" s="13" customFormat="1">
      <c r="A144" s="13"/>
      <c r="B144" s="219"/>
      <c r="C144" s="220"/>
      <c r="D144" s="221" t="s">
        <v>139</v>
      </c>
      <c r="E144" s="222" t="s">
        <v>19</v>
      </c>
      <c r="F144" s="223" t="s">
        <v>541</v>
      </c>
      <c r="G144" s="220"/>
      <c r="H144" s="224">
        <v>-1.6479999999999999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0" t="s">
        <v>139</v>
      </c>
      <c r="AU144" s="230" t="s">
        <v>85</v>
      </c>
      <c r="AV144" s="13" t="s">
        <v>85</v>
      </c>
      <c r="AW144" s="13" t="s">
        <v>36</v>
      </c>
      <c r="AX144" s="13" t="s">
        <v>75</v>
      </c>
      <c r="AY144" s="230" t="s">
        <v>129</v>
      </c>
    </row>
    <row r="145" s="13" customFormat="1">
      <c r="A145" s="13"/>
      <c r="B145" s="219"/>
      <c r="C145" s="220"/>
      <c r="D145" s="221" t="s">
        <v>139</v>
      </c>
      <c r="E145" s="222" t="s">
        <v>19</v>
      </c>
      <c r="F145" s="223" t="s">
        <v>542</v>
      </c>
      <c r="G145" s="220"/>
      <c r="H145" s="224">
        <v>-1.79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0" t="s">
        <v>139</v>
      </c>
      <c r="AU145" s="230" t="s">
        <v>85</v>
      </c>
      <c r="AV145" s="13" t="s">
        <v>85</v>
      </c>
      <c r="AW145" s="13" t="s">
        <v>36</v>
      </c>
      <c r="AX145" s="13" t="s">
        <v>75</v>
      </c>
      <c r="AY145" s="230" t="s">
        <v>129</v>
      </c>
    </row>
    <row r="146" s="13" customFormat="1">
      <c r="A146" s="13"/>
      <c r="B146" s="219"/>
      <c r="C146" s="220"/>
      <c r="D146" s="221" t="s">
        <v>139</v>
      </c>
      <c r="E146" s="222" t="s">
        <v>19</v>
      </c>
      <c r="F146" s="223" t="s">
        <v>543</v>
      </c>
      <c r="G146" s="220"/>
      <c r="H146" s="224">
        <v>-3.839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0" t="s">
        <v>139</v>
      </c>
      <c r="AU146" s="230" t="s">
        <v>85</v>
      </c>
      <c r="AV146" s="13" t="s">
        <v>85</v>
      </c>
      <c r="AW146" s="13" t="s">
        <v>36</v>
      </c>
      <c r="AX146" s="13" t="s">
        <v>75</v>
      </c>
      <c r="AY146" s="230" t="s">
        <v>129</v>
      </c>
    </row>
    <row r="147" s="13" customFormat="1">
      <c r="A147" s="13"/>
      <c r="B147" s="219"/>
      <c r="C147" s="220"/>
      <c r="D147" s="221" t="s">
        <v>139</v>
      </c>
      <c r="E147" s="222" t="s">
        <v>19</v>
      </c>
      <c r="F147" s="223" t="s">
        <v>544</v>
      </c>
      <c r="G147" s="220"/>
      <c r="H147" s="224">
        <v>-1.6200000000000001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0" t="s">
        <v>139</v>
      </c>
      <c r="AU147" s="230" t="s">
        <v>85</v>
      </c>
      <c r="AV147" s="13" t="s">
        <v>85</v>
      </c>
      <c r="AW147" s="13" t="s">
        <v>36</v>
      </c>
      <c r="AX147" s="13" t="s">
        <v>75</v>
      </c>
      <c r="AY147" s="230" t="s">
        <v>129</v>
      </c>
    </row>
    <row r="148" s="16" customFormat="1">
      <c r="A148" s="16"/>
      <c r="B148" s="271"/>
      <c r="C148" s="272"/>
      <c r="D148" s="221" t="s">
        <v>139</v>
      </c>
      <c r="E148" s="273" t="s">
        <v>19</v>
      </c>
      <c r="F148" s="274" t="s">
        <v>545</v>
      </c>
      <c r="G148" s="272"/>
      <c r="H148" s="275">
        <v>159.17599999999999</v>
      </c>
      <c r="I148" s="276"/>
      <c r="J148" s="272"/>
      <c r="K148" s="272"/>
      <c r="L148" s="277"/>
      <c r="M148" s="278"/>
      <c r="N148" s="279"/>
      <c r="O148" s="279"/>
      <c r="P148" s="279"/>
      <c r="Q148" s="279"/>
      <c r="R148" s="279"/>
      <c r="S148" s="279"/>
      <c r="T148" s="280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1" t="s">
        <v>139</v>
      </c>
      <c r="AU148" s="281" t="s">
        <v>85</v>
      </c>
      <c r="AV148" s="16" t="s">
        <v>144</v>
      </c>
      <c r="AW148" s="16" t="s">
        <v>36</v>
      </c>
      <c r="AX148" s="16" t="s">
        <v>75</v>
      </c>
      <c r="AY148" s="281" t="s">
        <v>129</v>
      </c>
    </row>
    <row r="149" s="13" customFormat="1">
      <c r="A149" s="13"/>
      <c r="B149" s="219"/>
      <c r="C149" s="220"/>
      <c r="D149" s="221" t="s">
        <v>139</v>
      </c>
      <c r="E149" s="222" t="s">
        <v>19</v>
      </c>
      <c r="F149" s="223" t="s">
        <v>546</v>
      </c>
      <c r="G149" s="220"/>
      <c r="H149" s="224">
        <v>145.71000000000001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0" t="s">
        <v>139</v>
      </c>
      <c r="AU149" s="230" t="s">
        <v>85</v>
      </c>
      <c r="AV149" s="13" t="s">
        <v>85</v>
      </c>
      <c r="AW149" s="13" t="s">
        <v>36</v>
      </c>
      <c r="AX149" s="13" t="s">
        <v>75</v>
      </c>
      <c r="AY149" s="230" t="s">
        <v>129</v>
      </c>
    </row>
    <row r="150" s="13" customFormat="1">
      <c r="A150" s="13"/>
      <c r="B150" s="219"/>
      <c r="C150" s="220"/>
      <c r="D150" s="221" t="s">
        <v>139</v>
      </c>
      <c r="E150" s="222" t="s">
        <v>19</v>
      </c>
      <c r="F150" s="223" t="s">
        <v>547</v>
      </c>
      <c r="G150" s="220"/>
      <c r="H150" s="224">
        <v>-3.214</v>
      </c>
      <c r="I150" s="225"/>
      <c r="J150" s="220"/>
      <c r="K150" s="220"/>
      <c r="L150" s="226"/>
      <c r="M150" s="227"/>
      <c r="N150" s="228"/>
      <c r="O150" s="228"/>
      <c r="P150" s="228"/>
      <c r="Q150" s="228"/>
      <c r="R150" s="228"/>
      <c r="S150" s="228"/>
      <c r="T150" s="22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0" t="s">
        <v>139</v>
      </c>
      <c r="AU150" s="230" t="s">
        <v>85</v>
      </c>
      <c r="AV150" s="13" t="s">
        <v>85</v>
      </c>
      <c r="AW150" s="13" t="s">
        <v>36</v>
      </c>
      <c r="AX150" s="13" t="s">
        <v>75</v>
      </c>
      <c r="AY150" s="230" t="s">
        <v>129</v>
      </c>
    </row>
    <row r="151" s="13" customFormat="1">
      <c r="A151" s="13"/>
      <c r="B151" s="219"/>
      <c r="C151" s="220"/>
      <c r="D151" s="221" t="s">
        <v>139</v>
      </c>
      <c r="E151" s="222" t="s">
        <v>19</v>
      </c>
      <c r="F151" s="223" t="s">
        <v>548</v>
      </c>
      <c r="G151" s="220"/>
      <c r="H151" s="224">
        <v>-1.351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0" t="s">
        <v>139</v>
      </c>
      <c r="AU151" s="230" t="s">
        <v>85</v>
      </c>
      <c r="AV151" s="13" t="s">
        <v>85</v>
      </c>
      <c r="AW151" s="13" t="s">
        <v>36</v>
      </c>
      <c r="AX151" s="13" t="s">
        <v>75</v>
      </c>
      <c r="AY151" s="230" t="s">
        <v>129</v>
      </c>
    </row>
    <row r="152" s="13" customFormat="1">
      <c r="A152" s="13"/>
      <c r="B152" s="219"/>
      <c r="C152" s="220"/>
      <c r="D152" s="221" t="s">
        <v>139</v>
      </c>
      <c r="E152" s="222" t="s">
        <v>19</v>
      </c>
      <c r="F152" s="223" t="s">
        <v>549</v>
      </c>
      <c r="G152" s="220"/>
      <c r="H152" s="224">
        <v>-2.7549999999999999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0" t="s">
        <v>139</v>
      </c>
      <c r="AU152" s="230" t="s">
        <v>85</v>
      </c>
      <c r="AV152" s="13" t="s">
        <v>85</v>
      </c>
      <c r="AW152" s="13" t="s">
        <v>36</v>
      </c>
      <c r="AX152" s="13" t="s">
        <v>75</v>
      </c>
      <c r="AY152" s="230" t="s">
        <v>129</v>
      </c>
    </row>
    <row r="153" s="13" customFormat="1">
      <c r="A153" s="13"/>
      <c r="B153" s="219"/>
      <c r="C153" s="220"/>
      <c r="D153" s="221" t="s">
        <v>139</v>
      </c>
      <c r="E153" s="222" t="s">
        <v>19</v>
      </c>
      <c r="F153" s="223" t="s">
        <v>550</v>
      </c>
      <c r="G153" s="220"/>
      <c r="H153" s="224">
        <v>-3.9359999999999999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0" t="s">
        <v>139</v>
      </c>
      <c r="AU153" s="230" t="s">
        <v>85</v>
      </c>
      <c r="AV153" s="13" t="s">
        <v>85</v>
      </c>
      <c r="AW153" s="13" t="s">
        <v>36</v>
      </c>
      <c r="AX153" s="13" t="s">
        <v>75</v>
      </c>
      <c r="AY153" s="230" t="s">
        <v>129</v>
      </c>
    </row>
    <row r="154" s="13" customFormat="1">
      <c r="A154" s="13"/>
      <c r="B154" s="219"/>
      <c r="C154" s="220"/>
      <c r="D154" s="221" t="s">
        <v>139</v>
      </c>
      <c r="E154" s="222" t="s">
        <v>19</v>
      </c>
      <c r="F154" s="223" t="s">
        <v>551</v>
      </c>
      <c r="G154" s="220"/>
      <c r="H154" s="224">
        <v>-1.694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0" t="s">
        <v>139</v>
      </c>
      <c r="AU154" s="230" t="s">
        <v>85</v>
      </c>
      <c r="AV154" s="13" t="s">
        <v>85</v>
      </c>
      <c r="AW154" s="13" t="s">
        <v>36</v>
      </c>
      <c r="AX154" s="13" t="s">
        <v>75</v>
      </c>
      <c r="AY154" s="230" t="s">
        <v>129</v>
      </c>
    </row>
    <row r="155" s="13" customFormat="1">
      <c r="A155" s="13"/>
      <c r="B155" s="219"/>
      <c r="C155" s="220"/>
      <c r="D155" s="221" t="s">
        <v>139</v>
      </c>
      <c r="E155" s="222" t="s">
        <v>19</v>
      </c>
      <c r="F155" s="223" t="s">
        <v>552</v>
      </c>
      <c r="G155" s="220"/>
      <c r="H155" s="224">
        <v>-8.5839999999999996</v>
      </c>
      <c r="I155" s="225"/>
      <c r="J155" s="220"/>
      <c r="K155" s="220"/>
      <c r="L155" s="226"/>
      <c r="M155" s="227"/>
      <c r="N155" s="228"/>
      <c r="O155" s="228"/>
      <c r="P155" s="228"/>
      <c r="Q155" s="228"/>
      <c r="R155" s="228"/>
      <c r="S155" s="228"/>
      <c r="T155" s="22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0" t="s">
        <v>139</v>
      </c>
      <c r="AU155" s="230" t="s">
        <v>85</v>
      </c>
      <c r="AV155" s="13" t="s">
        <v>85</v>
      </c>
      <c r="AW155" s="13" t="s">
        <v>36</v>
      </c>
      <c r="AX155" s="13" t="s">
        <v>75</v>
      </c>
      <c r="AY155" s="230" t="s">
        <v>129</v>
      </c>
    </row>
    <row r="156" s="13" customFormat="1">
      <c r="A156" s="13"/>
      <c r="B156" s="219"/>
      <c r="C156" s="220"/>
      <c r="D156" s="221" t="s">
        <v>139</v>
      </c>
      <c r="E156" s="222" t="s">
        <v>19</v>
      </c>
      <c r="F156" s="223" t="s">
        <v>553</v>
      </c>
      <c r="G156" s="220"/>
      <c r="H156" s="224">
        <v>-3.7200000000000002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0" t="s">
        <v>139</v>
      </c>
      <c r="AU156" s="230" t="s">
        <v>85</v>
      </c>
      <c r="AV156" s="13" t="s">
        <v>85</v>
      </c>
      <c r="AW156" s="13" t="s">
        <v>36</v>
      </c>
      <c r="AX156" s="13" t="s">
        <v>75</v>
      </c>
      <c r="AY156" s="230" t="s">
        <v>129</v>
      </c>
    </row>
    <row r="157" s="16" customFormat="1">
      <c r="A157" s="16"/>
      <c r="B157" s="271"/>
      <c r="C157" s="272"/>
      <c r="D157" s="221" t="s">
        <v>139</v>
      </c>
      <c r="E157" s="273" t="s">
        <v>19</v>
      </c>
      <c r="F157" s="274" t="s">
        <v>554</v>
      </c>
      <c r="G157" s="272"/>
      <c r="H157" s="275">
        <v>120.45600000000002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1" t="s">
        <v>139</v>
      </c>
      <c r="AU157" s="281" t="s">
        <v>85</v>
      </c>
      <c r="AV157" s="16" t="s">
        <v>144</v>
      </c>
      <c r="AW157" s="16" t="s">
        <v>36</v>
      </c>
      <c r="AX157" s="16" t="s">
        <v>75</v>
      </c>
      <c r="AY157" s="281" t="s">
        <v>129</v>
      </c>
    </row>
    <row r="158" s="13" customFormat="1">
      <c r="A158" s="13"/>
      <c r="B158" s="219"/>
      <c r="C158" s="220"/>
      <c r="D158" s="221" t="s">
        <v>139</v>
      </c>
      <c r="E158" s="222" t="s">
        <v>19</v>
      </c>
      <c r="F158" s="223" t="s">
        <v>555</v>
      </c>
      <c r="G158" s="220"/>
      <c r="H158" s="224">
        <v>144.90000000000001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0" t="s">
        <v>139</v>
      </c>
      <c r="AU158" s="230" t="s">
        <v>85</v>
      </c>
      <c r="AV158" s="13" t="s">
        <v>85</v>
      </c>
      <c r="AW158" s="13" t="s">
        <v>36</v>
      </c>
      <c r="AX158" s="13" t="s">
        <v>75</v>
      </c>
      <c r="AY158" s="230" t="s">
        <v>129</v>
      </c>
    </row>
    <row r="159" s="13" customFormat="1">
      <c r="A159" s="13"/>
      <c r="B159" s="219"/>
      <c r="C159" s="220"/>
      <c r="D159" s="221" t="s">
        <v>139</v>
      </c>
      <c r="E159" s="222" t="s">
        <v>19</v>
      </c>
      <c r="F159" s="223" t="s">
        <v>556</v>
      </c>
      <c r="G159" s="220"/>
      <c r="H159" s="224">
        <v>-5.1600000000000001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0" t="s">
        <v>139</v>
      </c>
      <c r="AU159" s="230" t="s">
        <v>85</v>
      </c>
      <c r="AV159" s="13" t="s">
        <v>85</v>
      </c>
      <c r="AW159" s="13" t="s">
        <v>36</v>
      </c>
      <c r="AX159" s="13" t="s">
        <v>75</v>
      </c>
      <c r="AY159" s="230" t="s">
        <v>129</v>
      </c>
    </row>
    <row r="160" s="13" customFormat="1">
      <c r="A160" s="13"/>
      <c r="B160" s="219"/>
      <c r="C160" s="220"/>
      <c r="D160" s="221" t="s">
        <v>139</v>
      </c>
      <c r="E160" s="222" t="s">
        <v>19</v>
      </c>
      <c r="F160" s="223" t="s">
        <v>557</v>
      </c>
      <c r="G160" s="220"/>
      <c r="H160" s="224">
        <v>-17.358000000000001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0" t="s">
        <v>139</v>
      </c>
      <c r="AU160" s="230" t="s">
        <v>85</v>
      </c>
      <c r="AV160" s="13" t="s">
        <v>85</v>
      </c>
      <c r="AW160" s="13" t="s">
        <v>36</v>
      </c>
      <c r="AX160" s="13" t="s">
        <v>75</v>
      </c>
      <c r="AY160" s="230" t="s">
        <v>129</v>
      </c>
    </row>
    <row r="161" s="13" customFormat="1">
      <c r="A161" s="13"/>
      <c r="B161" s="219"/>
      <c r="C161" s="220"/>
      <c r="D161" s="221" t="s">
        <v>139</v>
      </c>
      <c r="E161" s="222" t="s">
        <v>19</v>
      </c>
      <c r="F161" s="223" t="s">
        <v>558</v>
      </c>
      <c r="G161" s="220"/>
      <c r="H161" s="224">
        <v>-7.4400000000000004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0" t="s">
        <v>139</v>
      </c>
      <c r="AU161" s="230" t="s">
        <v>85</v>
      </c>
      <c r="AV161" s="13" t="s">
        <v>85</v>
      </c>
      <c r="AW161" s="13" t="s">
        <v>36</v>
      </c>
      <c r="AX161" s="13" t="s">
        <v>75</v>
      </c>
      <c r="AY161" s="230" t="s">
        <v>129</v>
      </c>
    </row>
    <row r="162" s="13" customFormat="1">
      <c r="A162" s="13"/>
      <c r="B162" s="219"/>
      <c r="C162" s="220"/>
      <c r="D162" s="221" t="s">
        <v>139</v>
      </c>
      <c r="E162" s="222" t="s">
        <v>19</v>
      </c>
      <c r="F162" s="223" t="s">
        <v>559</v>
      </c>
      <c r="G162" s="220"/>
      <c r="H162" s="224">
        <v>-1.3600000000000001</v>
      </c>
      <c r="I162" s="225"/>
      <c r="J162" s="220"/>
      <c r="K162" s="220"/>
      <c r="L162" s="226"/>
      <c r="M162" s="227"/>
      <c r="N162" s="228"/>
      <c r="O162" s="228"/>
      <c r="P162" s="228"/>
      <c r="Q162" s="228"/>
      <c r="R162" s="228"/>
      <c r="S162" s="228"/>
      <c r="T162" s="22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0" t="s">
        <v>139</v>
      </c>
      <c r="AU162" s="230" t="s">
        <v>85</v>
      </c>
      <c r="AV162" s="13" t="s">
        <v>85</v>
      </c>
      <c r="AW162" s="13" t="s">
        <v>36</v>
      </c>
      <c r="AX162" s="13" t="s">
        <v>75</v>
      </c>
      <c r="AY162" s="230" t="s">
        <v>129</v>
      </c>
    </row>
    <row r="163" s="13" customFormat="1">
      <c r="A163" s="13"/>
      <c r="B163" s="219"/>
      <c r="C163" s="220"/>
      <c r="D163" s="221" t="s">
        <v>139</v>
      </c>
      <c r="E163" s="222" t="s">
        <v>19</v>
      </c>
      <c r="F163" s="223" t="s">
        <v>560</v>
      </c>
      <c r="G163" s="220"/>
      <c r="H163" s="224">
        <v>-1.74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0" t="s">
        <v>139</v>
      </c>
      <c r="AU163" s="230" t="s">
        <v>85</v>
      </c>
      <c r="AV163" s="13" t="s">
        <v>85</v>
      </c>
      <c r="AW163" s="13" t="s">
        <v>36</v>
      </c>
      <c r="AX163" s="13" t="s">
        <v>75</v>
      </c>
      <c r="AY163" s="230" t="s">
        <v>129</v>
      </c>
    </row>
    <row r="164" s="16" customFormat="1">
      <c r="A164" s="16"/>
      <c r="B164" s="271"/>
      <c r="C164" s="272"/>
      <c r="D164" s="221" t="s">
        <v>139</v>
      </c>
      <c r="E164" s="273" t="s">
        <v>19</v>
      </c>
      <c r="F164" s="274" t="s">
        <v>561</v>
      </c>
      <c r="G164" s="272"/>
      <c r="H164" s="275">
        <v>111.84200000000001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1" t="s">
        <v>139</v>
      </c>
      <c r="AU164" s="281" t="s">
        <v>85</v>
      </c>
      <c r="AV164" s="16" t="s">
        <v>144</v>
      </c>
      <c r="AW164" s="16" t="s">
        <v>36</v>
      </c>
      <c r="AX164" s="16" t="s">
        <v>75</v>
      </c>
      <c r="AY164" s="281" t="s">
        <v>129</v>
      </c>
    </row>
    <row r="165" s="13" customFormat="1">
      <c r="A165" s="13"/>
      <c r="B165" s="219"/>
      <c r="C165" s="220"/>
      <c r="D165" s="221" t="s">
        <v>139</v>
      </c>
      <c r="E165" s="222" t="s">
        <v>19</v>
      </c>
      <c r="F165" s="223" t="s">
        <v>562</v>
      </c>
      <c r="G165" s="220"/>
      <c r="H165" s="224">
        <v>130.18000000000001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0" t="s">
        <v>139</v>
      </c>
      <c r="AU165" s="230" t="s">
        <v>85</v>
      </c>
      <c r="AV165" s="13" t="s">
        <v>85</v>
      </c>
      <c r="AW165" s="13" t="s">
        <v>36</v>
      </c>
      <c r="AX165" s="13" t="s">
        <v>75</v>
      </c>
      <c r="AY165" s="230" t="s">
        <v>129</v>
      </c>
    </row>
    <row r="166" s="13" customFormat="1">
      <c r="A166" s="13"/>
      <c r="B166" s="219"/>
      <c r="C166" s="220"/>
      <c r="D166" s="221" t="s">
        <v>139</v>
      </c>
      <c r="E166" s="222" t="s">
        <v>19</v>
      </c>
      <c r="F166" s="223" t="s">
        <v>563</v>
      </c>
      <c r="G166" s="220"/>
      <c r="H166" s="224">
        <v>-0.52000000000000002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0" t="s">
        <v>139</v>
      </c>
      <c r="AU166" s="230" t="s">
        <v>85</v>
      </c>
      <c r="AV166" s="13" t="s">
        <v>85</v>
      </c>
      <c r="AW166" s="13" t="s">
        <v>36</v>
      </c>
      <c r="AX166" s="13" t="s">
        <v>75</v>
      </c>
      <c r="AY166" s="230" t="s">
        <v>129</v>
      </c>
    </row>
    <row r="167" s="13" customFormat="1">
      <c r="A167" s="13"/>
      <c r="B167" s="219"/>
      <c r="C167" s="220"/>
      <c r="D167" s="221" t="s">
        <v>139</v>
      </c>
      <c r="E167" s="222" t="s">
        <v>19</v>
      </c>
      <c r="F167" s="223" t="s">
        <v>564</v>
      </c>
      <c r="G167" s="220"/>
      <c r="H167" s="224">
        <v>-1.131</v>
      </c>
      <c r="I167" s="225"/>
      <c r="J167" s="220"/>
      <c r="K167" s="220"/>
      <c r="L167" s="226"/>
      <c r="M167" s="227"/>
      <c r="N167" s="228"/>
      <c r="O167" s="228"/>
      <c r="P167" s="228"/>
      <c r="Q167" s="228"/>
      <c r="R167" s="228"/>
      <c r="S167" s="228"/>
      <c r="T167" s="22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0" t="s">
        <v>139</v>
      </c>
      <c r="AU167" s="230" t="s">
        <v>85</v>
      </c>
      <c r="AV167" s="13" t="s">
        <v>85</v>
      </c>
      <c r="AW167" s="13" t="s">
        <v>36</v>
      </c>
      <c r="AX167" s="13" t="s">
        <v>75</v>
      </c>
      <c r="AY167" s="230" t="s">
        <v>129</v>
      </c>
    </row>
    <row r="168" s="13" customFormat="1">
      <c r="A168" s="13"/>
      <c r="B168" s="219"/>
      <c r="C168" s="220"/>
      <c r="D168" s="221" t="s">
        <v>139</v>
      </c>
      <c r="E168" s="222" t="s">
        <v>19</v>
      </c>
      <c r="F168" s="223" t="s">
        <v>565</v>
      </c>
      <c r="G168" s="220"/>
      <c r="H168" s="224">
        <v>-1.2949999999999999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0" t="s">
        <v>139</v>
      </c>
      <c r="AU168" s="230" t="s">
        <v>85</v>
      </c>
      <c r="AV168" s="13" t="s">
        <v>85</v>
      </c>
      <c r="AW168" s="13" t="s">
        <v>36</v>
      </c>
      <c r="AX168" s="13" t="s">
        <v>75</v>
      </c>
      <c r="AY168" s="230" t="s">
        <v>129</v>
      </c>
    </row>
    <row r="169" s="13" customFormat="1">
      <c r="A169" s="13"/>
      <c r="B169" s="219"/>
      <c r="C169" s="220"/>
      <c r="D169" s="221" t="s">
        <v>139</v>
      </c>
      <c r="E169" s="222" t="s">
        <v>19</v>
      </c>
      <c r="F169" s="223" t="s">
        <v>566</v>
      </c>
      <c r="G169" s="220"/>
      <c r="H169" s="224">
        <v>-6.7699999999999996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0" t="s">
        <v>139</v>
      </c>
      <c r="AU169" s="230" t="s">
        <v>85</v>
      </c>
      <c r="AV169" s="13" t="s">
        <v>85</v>
      </c>
      <c r="AW169" s="13" t="s">
        <v>36</v>
      </c>
      <c r="AX169" s="13" t="s">
        <v>75</v>
      </c>
      <c r="AY169" s="230" t="s">
        <v>129</v>
      </c>
    </row>
    <row r="170" s="13" customFormat="1">
      <c r="A170" s="13"/>
      <c r="B170" s="219"/>
      <c r="C170" s="220"/>
      <c r="D170" s="221" t="s">
        <v>139</v>
      </c>
      <c r="E170" s="222" t="s">
        <v>19</v>
      </c>
      <c r="F170" s="223" t="s">
        <v>567</v>
      </c>
      <c r="G170" s="220"/>
      <c r="H170" s="224">
        <v>-3.5489999999999999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0" t="s">
        <v>139</v>
      </c>
      <c r="AU170" s="230" t="s">
        <v>85</v>
      </c>
      <c r="AV170" s="13" t="s">
        <v>85</v>
      </c>
      <c r="AW170" s="13" t="s">
        <v>36</v>
      </c>
      <c r="AX170" s="13" t="s">
        <v>75</v>
      </c>
      <c r="AY170" s="230" t="s">
        <v>129</v>
      </c>
    </row>
    <row r="171" s="13" customFormat="1">
      <c r="A171" s="13"/>
      <c r="B171" s="219"/>
      <c r="C171" s="220"/>
      <c r="D171" s="221" t="s">
        <v>139</v>
      </c>
      <c r="E171" s="222" t="s">
        <v>19</v>
      </c>
      <c r="F171" s="223" t="s">
        <v>568</v>
      </c>
      <c r="G171" s="220"/>
      <c r="H171" s="224">
        <v>-0.81299999999999994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0" t="s">
        <v>139</v>
      </c>
      <c r="AU171" s="230" t="s">
        <v>85</v>
      </c>
      <c r="AV171" s="13" t="s">
        <v>85</v>
      </c>
      <c r="AW171" s="13" t="s">
        <v>36</v>
      </c>
      <c r="AX171" s="13" t="s">
        <v>75</v>
      </c>
      <c r="AY171" s="230" t="s">
        <v>129</v>
      </c>
    </row>
    <row r="172" s="13" customFormat="1">
      <c r="A172" s="13"/>
      <c r="B172" s="219"/>
      <c r="C172" s="220"/>
      <c r="D172" s="221" t="s">
        <v>139</v>
      </c>
      <c r="E172" s="222" t="s">
        <v>19</v>
      </c>
      <c r="F172" s="223" t="s">
        <v>569</v>
      </c>
      <c r="G172" s="220"/>
      <c r="H172" s="224">
        <v>-1.603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0" t="s">
        <v>139</v>
      </c>
      <c r="AU172" s="230" t="s">
        <v>85</v>
      </c>
      <c r="AV172" s="13" t="s">
        <v>85</v>
      </c>
      <c r="AW172" s="13" t="s">
        <v>36</v>
      </c>
      <c r="AX172" s="13" t="s">
        <v>75</v>
      </c>
      <c r="AY172" s="230" t="s">
        <v>129</v>
      </c>
    </row>
    <row r="173" s="13" customFormat="1">
      <c r="A173" s="13"/>
      <c r="B173" s="219"/>
      <c r="C173" s="220"/>
      <c r="D173" s="221" t="s">
        <v>139</v>
      </c>
      <c r="E173" s="222" t="s">
        <v>19</v>
      </c>
      <c r="F173" s="223" t="s">
        <v>542</v>
      </c>
      <c r="G173" s="220"/>
      <c r="H173" s="224">
        <v>-1.79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0" t="s">
        <v>139</v>
      </c>
      <c r="AU173" s="230" t="s">
        <v>85</v>
      </c>
      <c r="AV173" s="13" t="s">
        <v>85</v>
      </c>
      <c r="AW173" s="13" t="s">
        <v>36</v>
      </c>
      <c r="AX173" s="13" t="s">
        <v>75</v>
      </c>
      <c r="AY173" s="230" t="s">
        <v>129</v>
      </c>
    </row>
    <row r="174" s="13" customFormat="1">
      <c r="A174" s="13"/>
      <c r="B174" s="219"/>
      <c r="C174" s="220"/>
      <c r="D174" s="221" t="s">
        <v>139</v>
      </c>
      <c r="E174" s="222" t="s">
        <v>19</v>
      </c>
      <c r="F174" s="223" t="s">
        <v>570</v>
      </c>
      <c r="G174" s="220"/>
      <c r="H174" s="224">
        <v>-3.7330000000000001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0" t="s">
        <v>139</v>
      </c>
      <c r="AU174" s="230" t="s">
        <v>85</v>
      </c>
      <c r="AV174" s="13" t="s">
        <v>85</v>
      </c>
      <c r="AW174" s="13" t="s">
        <v>36</v>
      </c>
      <c r="AX174" s="13" t="s">
        <v>75</v>
      </c>
      <c r="AY174" s="230" t="s">
        <v>129</v>
      </c>
    </row>
    <row r="175" s="13" customFormat="1">
      <c r="A175" s="13"/>
      <c r="B175" s="219"/>
      <c r="C175" s="220"/>
      <c r="D175" s="221" t="s">
        <v>139</v>
      </c>
      <c r="E175" s="222" t="s">
        <v>19</v>
      </c>
      <c r="F175" s="223" t="s">
        <v>571</v>
      </c>
      <c r="G175" s="220"/>
      <c r="H175" s="224">
        <v>-1.3120000000000001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0" t="s">
        <v>139</v>
      </c>
      <c r="AU175" s="230" t="s">
        <v>85</v>
      </c>
      <c r="AV175" s="13" t="s">
        <v>85</v>
      </c>
      <c r="AW175" s="13" t="s">
        <v>36</v>
      </c>
      <c r="AX175" s="13" t="s">
        <v>75</v>
      </c>
      <c r="AY175" s="230" t="s">
        <v>129</v>
      </c>
    </row>
    <row r="176" s="16" customFormat="1">
      <c r="A176" s="16"/>
      <c r="B176" s="271"/>
      <c r="C176" s="272"/>
      <c r="D176" s="221" t="s">
        <v>139</v>
      </c>
      <c r="E176" s="273" t="s">
        <v>19</v>
      </c>
      <c r="F176" s="274" t="s">
        <v>572</v>
      </c>
      <c r="G176" s="272"/>
      <c r="H176" s="275">
        <v>107.66399999999999</v>
      </c>
      <c r="I176" s="276"/>
      <c r="J176" s="272"/>
      <c r="K176" s="272"/>
      <c r="L176" s="277"/>
      <c r="M176" s="278"/>
      <c r="N176" s="279"/>
      <c r="O176" s="279"/>
      <c r="P176" s="279"/>
      <c r="Q176" s="279"/>
      <c r="R176" s="279"/>
      <c r="S176" s="279"/>
      <c r="T176" s="280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81" t="s">
        <v>139</v>
      </c>
      <c r="AU176" s="281" t="s">
        <v>85</v>
      </c>
      <c r="AV176" s="16" t="s">
        <v>144</v>
      </c>
      <c r="AW176" s="16" t="s">
        <v>36</v>
      </c>
      <c r="AX176" s="16" t="s">
        <v>75</v>
      </c>
      <c r="AY176" s="281" t="s">
        <v>129</v>
      </c>
    </row>
    <row r="177" s="14" customFormat="1">
      <c r="A177" s="14"/>
      <c r="B177" s="241"/>
      <c r="C177" s="242"/>
      <c r="D177" s="221" t="s">
        <v>139</v>
      </c>
      <c r="E177" s="243" t="s">
        <v>19</v>
      </c>
      <c r="F177" s="244" t="s">
        <v>192</v>
      </c>
      <c r="G177" s="242"/>
      <c r="H177" s="245">
        <v>749.49300000000028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139</v>
      </c>
      <c r="AU177" s="251" t="s">
        <v>85</v>
      </c>
      <c r="AV177" s="14" t="s">
        <v>137</v>
      </c>
      <c r="AW177" s="14" t="s">
        <v>36</v>
      </c>
      <c r="AX177" s="14" t="s">
        <v>83</v>
      </c>
      <c r="AY177" s="251" t="s">
        <v>129</v>
      </c>
    </row>
    <row r="178" s="2" customFormat="1">
      <c r="A178" s="40"/>
      <c r="B178" s="41"/>
      <c r="C178" s="206" t="s">
        <v>186</v>
      </c>
      <c r="D178" s="206" t="s">
        <v>132</v>
      </c>
      <c r="E178" s="207" t="s">
        <v>573</v>
      </c>
      <c r="F178" s="208" t="s">
        <v>574</v>
      </c>
      <c r="G178" s="209" t="s">
        <v>135</v>
      </c>
      <c r="H178" s="210">
        <v>417.06</v>
      </c>
      <c r="I178" s="211"/>
      <c r="J178" s="212">
        <f>ROUND(I178*H178,2)</f>
        <v>0</v>
      </c>
      <c r="K178" s="208" t="s">
        <v>136</v>
      </c>
      <c r="L178" s="46"/>
      <c r="M178" s="213" t="s">
        <v>19</v>
      </c>
      <c r="N178" s="214" t="s">
        <v>46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137</v>
      </c>
      <c r="AT178" s="217" t="s">
        <v>132</v>
      </c>
      <c r="AU178" s="217" t="s">
        <v>85</v>
      </c>
      <c r="AY178" s="19" t="s">
        <v>129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83</v>
      </c>
      <c r="BK178" s="218">
        <f>ROUND(I178*H178,2)</f>
        <v>0</v>
      </c>
      <c r="BL178" s="19" t="s">
        <v>137</v>
      </c>
      <c r="BM178" s="217" t="s">
        <v>575</v>
      </c>
    </row>
    <row r="179" s="13" customFormat="1">
      <c r="A179" s="13"/>
      <c r="B179" s="219"/>
      <c r="C179" s="220"/>
      <c r="D179" s="221" t="s">
        <v>139</v>
      </c>
      <c r="E179" s="222" t="s">
        <v>19</v>
      </c>
      <c r="F179" s="223" t="s">
        <v>576</v>
      </c>
      <c r="G179" s="220"/>
      <c r="H179" s="224">
        <v>104.55</v>
      </c>
      <c r="I179" s="225"/>
      <c r="J179" s="220"/>
      <c r="K179" s="220"/>
      <c r="L179" s="226"/>
      <c r="M179" s="227"/>
      <c r="N179" s="228"/>
      <c r="O179" s="228"/>
      <c r="P179" s="228"/>
      <c r="Q179" s="228"/>
      <c r="R179" s="228"/>
      <c r="S179" s="228"/>
      <c r="T179" s="22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0" t="s">
        <v>139</v>
      </c>
      <c r="AU179" s="230" t="s">
        <v>85</v>
      </c>
      <c r="AV179" s="13" t="s">
        <v>85</v>
      </c>
      <c r="AW179" s="13" t="s">
        <v>36</v>
      </c>
      <c r="AX179" s="13" t="s">
        <v>75</v>
      </c>
      <c r="AY179" s="230" t="s">
        <v>129</v>
      </c>
    </row>
    <row r="180" s="13" customFormat="1">
      <c r="A180" s="13"/>
      <c r="B180" s="219"/>
      <c r="C180" s="220"/>
      <c r="D180" s="221" t="s">
        <v>139</v>
      </c>
      <c r="E180" s="222" t="s">
        <v>19</v>
      </c>
      <c r="F180" s="223" t="s">
        <v>576</v>
      </c>
      <c r="G180" s="220"/>
      <c r="H180" s="224">
        <v>104.55</v>
      </c>
      <c r="I180" s="225"/>
      <c r="J180" s="220"/>
      <c r="K180" s="220"/>
      <c r="L180" s="226"/>
      <c r="M180" s="227"/>
      <c r="N180" s="228"/>
      <c r="O180" s="228"/>
      <c r="P180" s="228"/>
      <c r="Q180" s="228"/>
      <c r="R180" s="228"/>
      <c r="S180" s="228"/>
      <c r="T180" s="22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0" t="s">
        <v>139</v>
      </c>
      <c r="AU180" s="230" t="s">
        <v>85</v>
      </c>
      <c r="AV180" s="13" t="s">
        <v>85</v>
      </c>
      <c r="AW180" s="13" t="s">
        <v>36</v>
      </c>
      <c r="AX180" s="13" t="s">
        <v>75</v>
      </c>
      <c r="AY180" s="230" t="s">
        <v>129</v>
      </c>
    </row>
    <row r="181" s="13" customFormat="1">
      <c r="A181" s="13"/>
      <c r="B181" s="219"/>
      <c r="C181" s="220"/>
      <c r="D181" s="221" t="s">
        <v>139</v>
      </c>
      <c r="E181" s="222" t="s">
        <v>19</v>
      </c>
      <c r="F181" s="223" t="s">
        <v>577</v>
      </c>
      <c r="G181" s="220"/>
      <c r="H181" s="224">
        <v>87.900000000000006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0" t="s">
        <v>139</v>
      </c>
      <c r="AU181" s="230" t="s">
        <v>85</v>
      </c>
      <c r="AV181" s="13" t="s">
        <v>85</v>
      </c>
      <c r="AW181" s="13" t="s">
        <v>36</v>
      </c>
      <c r="AX181" s="13" t="s">
        <v>75</v>
      </c>
      <c r="AY181" s="230" t="s">
        <v>129</v>
      </c>
    </row>
    <row r="182" s="13" customFormat="1">
      <c r="A182" s="13"/>
      <c r="B182" s="219"/>
      <c r="C182" s="220"/>
      <c r="D182" s="221" t="s">
        <v>139</v>
      </c>
      <c r="E182" s="222" t="s">
        <v>19</v>
      </c>
      <c r="F182" s="223" t="s">
        <v>578</v>
      </c>
      <c r="G182" s="220"/>
      <c r="H182" s="224">
        <v>120.06</v>
      </c>
      <c r="I182" s="225"/>
      <c r="J182" s="220"/>
      <c r="K182" s="220"/>
      <c r="L182" s="226"/>
      <c r="M182" s="227"/>
      <c r="N182" s="228"/>
      <c r="O182" s="228"/>
      <c r="P182" s="228"/>
      <c r="Q182" s="228"/>
      <c r="R182" s="228"/>
      <c r="S182" s="228"/>
      <c r="T182" s="22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0" t="s">
        <v>139</v>
      </c>
      <c r="AU182" s="230" t="s">
        <v>85</v>
      </c>
      <c r="AV182" s="13" t="s">
        <v>85</v>
      </c>
      <c r="AW182" s="13" t="s">
        <v>36</v>
      </c>
      <c r="AX182" s="13" t="s">
        <v>75</v>
      </c>
      <c r="AY182" s="230" t="s">
        <v>129</v>
      </c>
    </row>
    <row r="183" s="14" customFormat="1">
      <c r="A183" s="14"/>
      <c r="B183" s="241"/>
      <c r="C183" s="242"/>
      <c r="D183" s="221" t="s">
        <v>139</v>
      </c>
      <c r="E183" s="243" t="s">
        <v>19</v>
      </c>
      <c r="F183" s="244" t="s">
        <v>192</v>
      </c>
      <c r="G183" s="242"/>
      <c r="H183" s="245">
        <v>417.06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139</v>
      </c>
      <c r="AU183" s="251" t="s">
        <v>85</v>
      </c>
      <c r="AV183" s="14" t="s">
        <v>137</v>
      </c>
      <c r="AW183" s="14" t="s">
        <v>36</v>
      </c>
      <c r="AX183" s="14" t="s">
        <v>83</v>
      </c>
      <c r="AY183" s="251" t="s">
        <v>129</v>
      </c>
    </row>
    <row r="184" s="2" customFormat="1">
      <c r="A184" s="40"/>
      <c r="B184" s="41"/>
      <c r="C184" s="206" t="s">
        <v>300</v>
      </c>
      <c r="D184" s="206" t="s">
        <v>132</v>
      </c>
      <c r="E184" s="207" t="s">
        <v>579</v>
      </c>
      <c r="F184" s="208" t="s">
        <v>580</v>
      </c>
      <c r="G184" s="209" t="s">
        <v>135</v>
      </c>
      <c r="H184" s="210">
        <v>300</v>
      </c>
      <c r="I184" s="211"/>
      <c r="J184" s="212">
        <f>ROUND(I184*H184,2)</f>
        <v>0</v>
      </c>
      <c r="K184" s="208" t="s">
        <v>136</v>
      </c>
      <c r="L184" s="46"/>
      <c r="M184" s="213" t="s">
        <v>19</v>
      </c>
      <c r="N184" s="214" t="s">
        <v>46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137</v>
      </c>
      <c r="AT184" s="217" t="s">
        <v>132</v>
      </c>
      <c r="AU184" s="217" t="s">
        <v>85</v>
      </c>
      <c r="AY184" s="19" t="s">
        <v>129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83</v>
      </c>
      <c r="BK184" s="218">
        <f>ROUND(I184*H184,2)</f>
        <v>0</v>
      </c>
      <c r="BL184" s="19" t="s">
        <v>137</v>
      </c>
      <c r="BM184" s="217" t="s">
        <v>581</v>
      </c>
    </row>
    <row r="185" s="2" customFormat="1" ht="16.5" customHeight="1">
      <c r="A185" s="40"/>
      <c r="B185" s="41"/>
      <c r="C185" s="206" t="s">
        <v>193</v>
      </c>
      <c r="D185" s="206" t="s">
        <v>132</v>
      </c>
      <c r="E185" s="207" t="s">
        <v>160</v>
      </c>
      <c r="F185" s="208" t="s">
        <v>161</v>
      </c>
      <c r="G185" s="209" t="s">
        <v>135</v>
      </c>
      <c r="H185" s="210">
        <v>869.553</v>
      </c>
      <c r="I185" s="211"/>
      <c r="J185" s="212">
        <f>ROUND(I185*H185,2)</f>
        <v>0</v>
      </c>
      <c r="K185" s="208" t="s">
        <v>136</v>
      </c>
      <c r="L185" s="46"/>
      <c r="M185" s="213" t="s">
        <v>19</v>
      </c>
      <c r="N185" s="214" t="s">
        <v>46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137</v>
      </c>
      <c r="AT185" s="217" t="s">
        <v>132</v>
      </c>
      <c r="AU185" s="217" t="s">
        <v>85</v>
      </c>
      <c r="AY185" s="19" t="s">
        <v>129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83</v>
      </c>
      <c r="BK185" s="218">
        <f>ROUND(I185*H185,2)</f>
        <v>0</v>
      </c>
      <c r="BL185" s="19" t="s">
        <v>137</v>
      </c>
      <c r="BM185" s="217" t="s">
        <v>582</v>
      </c>
    </row>
    <row r="186" s="13" customFormat="1">
      <c r="A186" s="13"/>
      <c r="B186" s="219"/>
      <c r="C186" s="220"/>
      <c r="D186" s="221" t="s">
        <v>139</v>
      </c>
      <c r="E186" s="222" t="s">
        <v>19</v>
      </c>
      <c r="F186" s="223" t="s">
        <v>583</v>
      </c>
      <c r="G186" s="220"/>
      <c r="H186" s="224">
        <v>869.553</v>
      </c>
      <c r="I186" s="225"/>
      <c r="J186" s="220"/>
      <c r="K186" s="220"/>
      <c r="L186" s="226"/>
      <c r="M186" s="227"/>
      <c r="N186" s="228"/>
      <c r="O186" s="228"/>
      <c r="P186" s="228"/>
      <c r="Q186" s="228"/>
      <c r="R186" s="228"/>
      <c r="S186" s="228"/>
      <c r="T186" s="22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0" t="s">
        <v>139</v>
      </c>
      <c r="AU186" s="230" t="s">
        <v>85</v>
      </c>
      <c r="AV186" s="13" t="s">
        <v>85</v>
      </c>
      <c r="AW186" s="13" t="s">
        <v>36</v>
      </c>
      <c r="AX186" s="13" t="s">
        <v>83</v>
      </c>
      <c r="AY186" s="230" t="s">
        <v>129</v>
      </c>
    </row>
    <row r="187" s="2" customFormat="1" ht="21.75" customHeight="1">
      <c r="A187" s="40"/>
      <c r="B187" s="41"/>
      <c r="C187" s="206" t="s">
        <v>197</v>
      </c>
      <c r="D187" s="206" t="s">
        <v>132</v>
      </c>
      <c r="E187" s="207" t="s">
        <v>584</v>
      </c>
      <c r="F187" s="208" t="s">
        <v>585</v>
      </c>
      <c r="G187" s="209" t="s">
        <v>147</v>
      </c>
      <c r="H187" s="210">
        <v>88.599999999999994</v>
      </c>
      <c r="I187" s="211"/>
      <c r="J187" s="212">
        <f>ROUND(I187*H187,2)</f>
        <v>0</v>
      </c>
      <c r="K187" s="208" t="s">
        <v>136</v>
      </c>
      <c r="L187" s="46"/>
      <c r="M187" s="213" t="s">
        <v>19</v>
      </c>
      <c r="N187" s="214" t="s">
        <v>46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137</v>
      </c>
      <c r="AT187" s="217" t="s">
        <v>132</v>
      </c>
      <c r="AU187" s="217" t="s">
        <v>85</v>
      </c>
      <c r="AY187" s="19" t="s">
        <v>129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83</v>
      </c>
      <c r="BK187" s="218">
        <f>ROUND(I187*H187,2)</f>
        <v>0</v>
      </c>
      <c r="BL187" s="19" t="s">
        <v>137</v>
      </c>
      <c r="BM187" s="217" t="s">
        <v>586</v>
      </c>
    </row>
    <row r="188" s="12" customFormat="1" ht="22.8" customHeight="1">
      <c r="A188" s="12"/>
      <c r="B188" s="190"/>
      <c r="C188" s="191"/>
      <c r="D188" s="192" t="s">
        <v>74</v>
      </c>
      <c r="E188" s="204" t="s">
        <v>163</v>
      </c>
      <c r="F188" s="204" t="s">
        <v>164</v>
      </c>
      <c r="G188" s="191"/>
      <c r="H188" s="191"/>
      <c r="I188" s="194"/>
      <c r="J188" s="205">
        <f>BK188</f>
        <v>0</v>
      </c>
      <c r="K188" s="191"/>
      <c r="L188" s="196"/>
      <c r="M188" s="197"/>
      <c r="N188" s="198"/>
      <c r="O188" s="198"/>
      <c r="P188" s="199">
        <f>SUM(P189:P200)</f>
        <v>0</v>
      </c>
      <c r="Q188" s="198"/>
      <c r="R188" s="199">
        <f>SUM(R189:R200)</f>
        <v>0.015607799999999998</v>
      </c>
      <c r="S188" s="198"/>
      <c r="T188" s="200">
        <f>SUM(T189:T200)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1" t="s">
        <v>83</v>
      </c>
      <c r="AT188" s="202" t="s">
        <v>74</v>
      </c>
      <c r="AU188" s="202" t="s">
        <v>83</v>
      </c>
      <c r="AY188" s="201" t="s">
        <v>129</v>
      </c>
      <c r="BK188" s="203">
        <f>SUM(BK189:BK200)</f>
        <v>0</v>
      </c>
    </row>
    <row r="189" s="2" customFormat="1">
      <c r="A189" s="40"/>
      <c r="B189" s="41"/>
      <c r="C189" s="206" t="s">
        <v>202</v>
      </c>
      <c r="D189" s="206" t="s">
        <v>132</v>
      </c>
      <c r="E189" s="207" t="s">
        <v>587</v>
      </c>
      <c r="F189" s="208" t="s">
        <v>588</v>
      </c>
      <c r="G189" s="209" t="s">
        <v>135</v>
      </c>
      <c r="H189" s="210">
        <v>1214.837</v>
      </c>
      <c r="I189" s="211"/>
      <c r="J189" s="212">
        <f>ROUND(I189*H189,2)</f>
        <v>0</v>
      </c>
      <c r="K189" s="208" t="s">
        <v>136</v>
      </c>
      <c r="L189" s="46"/>
      <c r="M189" s="213" t="s">
        <v>19</v>
      </c>
      <c r="N189" s="214" t="s">
        <v>46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137</v>
      </c>
      <c r="AT189" s="217" t="s">
        <v>132</v>
      </c>
      <c r="AU189" s="217" t="s">
        <v>85</v>
      </c>
      <c r="AY189" s="19" t="s">
        <v>129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83</v>
      </c>
      <c r="BK189" s="218">
        <f>ROUND(I189*H189,2)</f>
        <v>0</v>
      </c>
      <c r="BL189" s="19" t="s">
        <v>137</v>
      </c>
      <c r="BM189" s="217" t="s">
        <v>589</v>
      </c>
    </row>
    <row r="190" s="13" customFormat="1">
      <c r="A190" s="13"/>
      <c r="B190" s="219"/>
      <c r="C190" s="220"/>
      <c r="D190" s="221" t="s">
        <v>139</v>
      </c>
      <c r="E190" s="222" t="s">
        <v>19</v>
      </c>
      <c r="F190" s="223" t="s">
        <v>590</v>
      </c>
      <c r="G190" s="220"/>
      <c r="H190" s="224">
        <v>543.65999999999997</v>
      </c>
      <c r="I190" s="225"/>
      <c r="J190" s="220"/>
      <c r="K190" s="220"/>
      <c r="L190" s="226"/>
      <c r="M190" s="227"/>
      <c r="N190" s="228"/>
      <c r="O190" s="228"/>
      <c r="P190" s="228"/>
      <c r="Q190" s="228"/>
      <c r="R190" s="228"/>
      <c r="S190" s="228"/>
      <c r="T190" s="22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0" t="s">
        <v>139</v>
      </c>
      <c r="AU190" s="230" t="s">
        <v>85</v>
      </c>
      <c r="AV190" s="13" t="s">
        <v>85</v>
      </c>
      <c r="AW190" s="13" t="s">
        <v>36</v>
      </c>
      <c r="AX190" s="13" t="s">
        <v>75</v>
      </c>
      <c r="AY190" s="230" t="s">
        <v>129</v>
      </c>
    </row>
    <row r="191" s="13" customFormat="1">
      <c r="A191" s="13"/>
      <c r="B191" s="219"/>
      <c r="C191" s="220"/>
      <c r="D191" s="221" t="s">
        <v>139</v>
      </c>
      <c r="E191" s="222" t="s">
        <v>19</v>
      </c>
      <c r="F191" s="223" t="s">
        <v>591</v>
      </c>
      <c r="G191" s="220"/>
      <c r="H191" s="224">
        <v>278.80000000000001</v>
      </c>
      <c r="I191" s="225"/>
      <c r="J191" s="220"/>
      <c r="K191" s="220"/>
      <c r="L191" s="226"/>
      <c r="M191" s="227"/>
      <c r="N191" s="228"/>
      <c r="O191" s="228"/>
      <c r="P191" s="228"/>
      <c r="Q191" s="228"/>
      <c r="R191" s="228"/>
      <c r="S191" s="228"/>
      <c r="T191" s="22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0" t="s">
        <v>139</v>
      </c>
      <c r="AU191" s="230" t="s">
        <v>85</v>
      </c>
      <c r="AV191" s="13" t="s">
        <v>85</v>
      </c>
      <c r="AW191" s="13" t="s">
        <v>36</v>
      </c>
      <c r="AX191" s="13" t="s">
        <v>75</v>
      </c>
      <c r="AY191" s="230" t="s">
        <v>129</v>
      </c>
    </row>
    <row r="192" s="13" customFormat="1">
      <c r="A192" s="13"/>
      <c r="B192" s="219"/>
      <c r="C192" s="220"/>
      <c r="D192" s="221" t="s">
        <v>139</v>
      </c>
      <c r="E192" s="222" t="s">
        <v>19</v>
      </c>
      <c r="F192" s="223" t="s">
        <v>592</v>
      </c>
      <c r="G192" s="220"/>
      <c r="H192" s="224">
        <v>234.40000000000001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0" t="s">
        <v>139</v>
      </c>
      <c r="AU192" s="230" t="s">
        <v>85</v>
      </c>
      <c r="AV192" s="13" t="s">
        <v>85</v>
      </c>
      <c r="AW192" s="13" t="s">
        <v>36</v>
      </c>
      <c r="AX192" s="13" t="s">
        <v>75</v>
      </c>
      <c r="AY192" s="230" t="s">
        <v>129</v>
      </c>
    </row>
    <row r="193" s="16" customFormat="1">
      <c r="A193" s="16"/>
      <c r="B193" s="271"/>
      <c r="C193" s="272"/>
      <c r="D193" s="221" t="s">
        <v>139</v>
      </c>
      <c r="E193" s="273" t="s">
        <v>19</v>
      </c>
      <c r="F193" s="274" t="s">
        <v>593</v>
      </c>
      <c r="G193" s="272"/>
      <c r="H193" s="275">
        <v>1056.8600000000001</v>
      </c>
      <c r="I193" s="276"/>
      <c r="J193" s="272"/>
      <c r="K193" s="272"/>
      <c r="L193" s="277"/>
      <c r="M193" s="278"/>
      <c r="N193" s="279"/>
      <c r="O193" s="279"/>
      <c r="P193" s="279"/>
      <c r="Q193" s="279"/>
      <c r="R193" s="279"/>
      <c r="S193" s="279"/>
      <c r="T193" s="280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81" t="s">
        <v>139</v>
      </c>
      <c r="AU193" s="281" t="s">
        <v>85</v>
      </c>
      <c r="AV193" s="16" t="s">
        <v>144</v>
      </c>
      <c r="AW193" s="16" t="s">
        <v>36</v>
      </c>
      <c r="AX193" s="16" t="s">
        <v>75</v>
      </c>
      <c r="AY193" s="281" t="s">
        <v>129</v>
      </c>
    </row>
    <row r="194" s="13" customFormat="1">
      <c r="A194" s="13"/>
      <c r="B194" s="219"/>
      <c r="C194" s="220"/>
      <c r="D194" s="221" t="s">
        <v>139</v>
      </c>
      <c r="E194" s="222" t="s">
        <v>19</v>
      </c>
      <c r="F194" s="223" t="s">
        <v>594</v>
      </c>
      <c r="G194" s="220"/>
      <c r="H194" s="224">
        <v>157.977</v>
      </c>
      <c r="I194" s="225"/>
      <c r="J194" s="220"/>
      <c r="K194" s="220"/>
      <c r="L194" s="226"/>
      <c r="M194" s="227"/>
      <c r="N194" s="228"/>
      <c r="O194" s="228"/>
      <c r="P194" s="228"/>
      <c r="Q194" s="228"/>
      <c r="R194" s="228"/>
      <c r="S194" s="228"/>
      <c r="T194" s="22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0" t="s">
        <v>139</v>
      </c>
      <c r="AU194" s="230" t="s">
        <v>85</v>
      </c>
      <c r="AV194" s="13" t="s">
        <v>85</v>
      </c>
      <c r="AW194" s="13" t="s">
        <v>36</v>
      </c>
      <c r="AX194" s="13" t="s">
        <v>75</v>
      </c>
      <c r="AY194" s="230" t="s">
        <v>129</v>
      </c>
    </row>
    <row r="195" s="16" customFormat="1">
      <c r="A195" s="16"/>
      <c r="B195" s="271"/>
      <c r="C195" s="272"/>
      <c r="D195" s="221" t="s">
        <v>139</v>
      </c>
      <c r="E195" s="273" t="s">
        <v>19</v>
      </c>
      <c r="F195" s="274" t="s">
        <v>595</v>
      </c>
      <c r="G195" s="272"/>
      <c r="H195" s="275">
        <v>157.977</v>
      </c>
      <c r="I195" s="276"/>
      <c r="J195" s="272"/>
      <c r="K195" s="272"/>
      <c r="L195" s="277"/>
      <c r="M195" s="278"/>
      <c r="N195" s="279"/>
      <c r="O195" s="279"/>
      <c r="P195" s="279"/>
      <c r="Q195" s="279"/>
      <c r="R195" s="279"/>
      <c r="S195" s="279"/>
      <c r="T195" s="280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1" t="s">
        <v>139</v>
      </c>
      <c r="AU195" s="281" t="s">
        <v>85</v>
      </c>
      <c r="AV195" s="16" t="s">
        <v>144</v>
      </c>
      <c r="AW195" s="16" t="s">
        <v>36</v>
      </c>
      <c r="AX195" s="16" t="s">
        <v>75</v>
      </c>
      <c r="AY195" s="281" t="s">
        <v>129</v>
      </c>
    </row>
    <row r="196" s="14" customFormat="1">
      <c r="A196" s="14"/>
      <c r="B196" s="241"/>
      <c r="C196" s="242"/>
      <c r="D196" s="221" t="s">
        <v>139</v>
      </c>
      <c r="E196" s="243" t="s">
        <v>19</v>
      </c>
      <c r="F196" s="244" t="s">
        <v>192</v>
      </c>
      <c r="G196" s="242"/>
      <c r="H196" s="245">
        <v>1214.8370000000002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1" t="s">
        <v>139</v>
      </c>
      <c r="AU196" s="251" t="s">
        <v>85</v>
      </c>
      <c r="AV196" s="14" t="s">
        <v>137</v>
      </c>
      <c r="AW196" s="14" t="s">
        <v>36</v>
      </c>
      <c r="AX196" s="14" t="s">
        <v>83</v>
      </c>
      <c r="AY196" s="251" t="s">
        <v>129</v>
      </c>
    </row>
    <row r="197" s="2" customFormat="1">
      <c r="A197" s="40"/>
      <c r="B197" s="41"/>
      <c r="C197" s="206" t="s">
        <v>8</v>
      </c>
      <c r="D197" s="206" t="s">
        <v>132</v>
      </c>
      <c r="E197" s="207" t="s">
        <v>596</v>
      </c>
      <c r="F197" s="208" t="s">
        <v>597</v>
      </c>
      <c r="G197" s="209" t="s">
        <v>135</v>
      </c>
      <c r="H197" s="210">
        <v>48593.480000000003</v>
      </c>
      <c r="I197" s="211"/>
      <c r="J197" s="212">
        <f>ROUND(I197*H197,2)</f>
        <v>0</v>
      </c>
      <c r="K197" s="208" t="s">
        <v>136</v>
      </c>
      <c r="L197" s="46"/>
      <c r="M197" s="213" t="s">
        <v>19</v>
      </c>
      <c r="N197" s="214" t="s">
        <v>46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137</v>
      </c>
      <c r="AT197" s="217" t="s">
        <v>132</v>
      </c>
      <c r="AU197" s="217" t="s">
        <v>85</v>
      </c>
      <c r="AY197" s="19" t="s">
        <v>129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83</v>
      </c>
      <c r="BK197" s="218">
        <f>ROUND(I197*H197,2)</f>
        <v>0</v>
      </c>
      <c r="BL197" s="19" t="s">
        <v>137</v>
      </c>
      <c r="BM197" s="217" t="s">
        <v>598</v>
      </c>
    </row>
    <row r="198" s="13" customFormat="1">
      <c r="A198" s="13"/>
      <c r="B198" s="219"/>
      <c r="C198" s="220"/>
      <c r="D198" s="221" t="s">
        <v>139</v>
      </c>
      <c r="E198" s="220"/>
      <c r="F198" s="223" t="s">
        <v>599</v>
      </c>
      <c r="G198" s="220"/>
      <c r="H198" s="224">
        <v>48593.480000000003</v>
      </c>
      <c r="I198" s="225"/>
      <c r="J198" s="220"/>
      <c r="K198" s="220"/>
      <c r="L198" s="226"/>
      <c r="M198" s="227"/>
      <c r="N198" s="228"/>
      <c r="O198" s="228"/>
      <c r="P198" s="228"/>
      <c r="Q198" s="228"/>
      <c r="R198" s="228"/>
      <c r="S198" s="228"/>
      <c r="T198" s="22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0" t="s">
        <v>139</v>
      </c>
      <c r="AU198" s="230" t="s">
        <v>85</v>
      </c>
      <c r="AV198" s="13" t="s">
        <v>85</v>
      </c>
      <c r="AW198" s="13" t="s">
        <v>4</v>
      </c>
      <c r="AX198" s="13" t="s">
        <v>83</v>
      </c>
      <c r="AY198" s="230" t="s">
        <v>129</v>
      </c>
    </row>
    <row r="199" s="2" customFormat="1">
      <c r="A199" s="40"/>
      <c r="B199" s="41"/>
      <c r="C199" s="206" t="s">
        <v>212</v>
      </c>
      <c r="D199" s="206" t="s">
        <v>132</v>
      </c>
      <c r="E199" s="207" t="s">
        <v>600</v>
      </c>
      <c r="F199" s="208" t="s">
        <v>601</v>
      </c>
      <c r="G199" s="209" t="s">
        <v>135</v>
      </c>
      <c r="H199" s="210">
        <v>1214.837</v>
      </c>
      <c r="I199" s="211"/>
      <c r="J199" s="212">
        <f>ROUND(I199*H199,2)</f>
        <v>0</v>
      </c>
      <c r="K199" s="208" t="s">
        <v>136</v>
      </c>
      <c r="L199" s="46"/>
      <c r="M199" s="213" t="s">
        <v>19</v>
      </c>
      <c r="N199" s="214" t="s">
        <v>46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137</v>
      </c>
      <c r="AT199" s="217" t="s">
        <v>132</v>
      </c>
      <c r="AU199" s="217" t="s">
        <v>85</v>
      </c>
      <c r="AY199" s="19" t="s">
        <v>129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83</v>
      </c>
      <c r="BK199" s="218">
        <f>ROUND(I199*H199,2)</f>
        <v>0</v>
      </c>
      <c r="BL199" s="19" t="s">
        <v>137</v>
      </c>
      <c r="BM199" s="217" t="s">
        <v>602</v>
      </c>
    </row>
    <row r="200" s="2" customFormat="1">
      <c r="A200" s="40"/>
      <c r="B200" s="41"/>
      <c r="C200" s="206" t="s">
        <v>216</v>
      </c>
      <c r="D200" s="206" t="s">
        <v>132</v>
      </c>
      <c r="E200" s="207" t="s">
        <v>166</v>
      </c>
      <c r="F200" s="208" t="s">
        <v>167</v>
      </c>
      <c r="G200" s="209" t="s">
        <v>135</v>
      </c>
      <c r="H200" s="210">
        <v>120.06</v>
      </c>
      <c r="I200" s="211"/>
      <c r="J200" s="212">
        <f>ROUND(I200*H200,2)</f>
        <v>0</v>
      </c>
      <c r="K200" s="208" t="s">
        <v>136</v>
      </c>
      <c r="L200" s="46"/>
      <c r="M200" s="213" t="s">
        <v>19</v>
      </c>
      <c r="N200" s="214" t="s">
        <v>46</v>
      </c>
      <c r="O200" s="86"/>
      <c r="P200" s="215">
        <f>O200*H200</f>
        <v>0</v>
      </c>
      <c r="Q200" s="215">
        <v>0.00012999999999999999</v>
      </c>
      <c r="R200" s="215">
        <f>Q200*H200</f>
        <v>0.015607799999999998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137</v>
      </c>
      <c r="AT200" s="217" t="s">
        <v>132</v>
      </c>
      <c r="AU200" s="217" t="s">
        <v>85</v>
      </c>
      <c r="AY200" s="19" t="s">
        <v>129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83</v>
      </c>
      <c r="BK200" s="218">
        <f>ROUND(I200*H200,2)</f>
        <v>0</v>
      </c>
      <c r="BL200" s="19" t="s">
        <v>137</v>
      </c>
      <c r="BM200" s="217" t="s">
        <v>603</v>
      </c>
    </row>
    <row r="201" s="12" customFormat="1" ht="22.8" customHeight="1">
      <c r="A201" s="12"/>
      <c r="B201" s="190"/>
      <c r="C201" s="191"/>
      <c r="D201" s="192" t="s">
        <v>74</v>
      </c>
      <c r="E201" s="204" t="s">
        <v>225</v>
      </c>
      <c r="F201" s="204" t="s">
        <v>226</v>
      </c>
      <c r="G201" s="191"/>
      <c r="H201" s="191"/>
      <c r="I201" s="194"/>
      <c r="J201" s="205">
        <f>BK201</f>
        <v>0</v>
      </c>
      <c r="K201" s="191"/>
      <c r="L201" s="196"/>
      <c r="M201" s="197"/>
      <c r="N201" s="198"/>
      <c r="O201" s="198"/>
      <c r="P201" s="199">
        <f>P202</f>
        <v>0</v>
      </c>
      <c r="Q201" s="198"/>
      <c r="R201" s="199">
        <f>R202</f>
        <v>0</v>
      </c>
      <c r="S201" s="198"/>
      <c r="T201" s="200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1" t="s">
        <v>83</v>
      </c>
      <c r="AT201" s="202" t="s">
        <v>74</v>
      </c>
      <c r="AU201" s="202" t="s">
        <v>83</v>
      </c>
      <c r="AY201" s="201" t="s">
        <v>129</v>
      </c>
      <c r="BK201" s="203">
        <f>BK202</f>
        <v>0</v>
      </c>
    </row>
    <row r="202" s="2" customFormat="1" ht="33" customHeight="1">
      <c r="A202" s="40"/>
      <c r="B202" s="41"/>
      <c r="C202" s="206" t="s">
        <v>221</v>
      </c>
      <c r="D202" s="206" t="s">
        <v>132</v>
      </c>
      <c r="E202" s="207" t="s">
        <v>604</v>
      </c>
      <c r="F202" s="208" t="s">
        <v>605</v>
      </c>
      <c r="G202" s="209" t="s">
        <v>210</v>
      </c>
      <c r="H202" s="210">
        <v>1.9410000000000001</v>
      </c>
      <c r="I202" s="211"/>
      <c r="J202" s="212">
        <f>ROUND(I202*H202,2)</f>
        <v>0</v>
      </c>
      <c r="K202" s="208" t="s">
        <v>136</v>
      </c>
      <c r="L202" s="46"/>
      <c r="M202" s="213" t="s">
        <v>19</v>
      </c>
      <c r="N202" s="214" t="s">
        <v>46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137</v>
      </c>
      <c r="AT202" s="217" t="s">
        <v>132</v>
      </c>
      <c r="AU202" s="217" t="s">
        <v>85</v>
      </c>
      <c r="AY202" s="19" t="s">
        <v>129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83</v>
      </c>
      <c r="BK202" s="218">
        <f>ROUND(I202*H202,2)</f>
        <v>0</v>
      </c>
      <c r="BL202" s="19" t="s">
        <v>137</v>
      </c>
      <c r="BM202" s="217" t="s">
        <v>606</v>
      </c>
    </row>
    <row r="203" s="12" customFormat="1" ht="25.92" customHeight="1">
      <c r="A203" s="12"/>
      <c r="B203" s="190"/>
      <c r="C203" s="191"/>
      <c r="D203" s="192" t="s">
        <v>74</v>
      </c>
      <c r="E203" s="193" t="s">
        <v>231</v>
      </c>
      <c r="F203" s="193" t="s">
        <v>232</v>
      </c>
      <c r="G203" s="191"/>
      <c r="H203" s="191"/>
      <c r="I203" s="194"/>
      <c r="J203" s="195">
        <f>BK203</f>
        <v>0</v>
      </c>
      <c r="K203" s="191"/>
      <c r="L203" s="196"/>
      <c r="M203" s="197"/>
      <c r="N203" s="198"/>
      <c r="O203" s="198"/>
      <c r="P203" s="199">
        <f>P204</f>
        <v>0</v>
      </c>
      <c r="Q203" s="198"/>
      <c r="R203" s="199">
        <f>R204</f>
        <v>0.99516005000000007</v>
      </c>
      <c r="S203" s="198"/>
      <c r="T203" s="200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1" t="s">
        <v>85</v>
      </c>
      <c r="AT203" s="202" t="s">
        <v>74</v>
      </c>
      <c r="AU203" s="202" t="s">
        <v>75</v>
      </c>
      <c r="AY203" s="201" t="s">
        <v>129</v>
      </c>
      <c r="BK203" s="203">
        <f>BK204</f>
        <v>0</v>
      </c>
    </row>
    <row r="204" s="12" customFormat="1" ht="22.8" customHeight="1">
      <c r="A204" s="12"/>
      <c r="B204" s="190"/>
      <c r="C204" s="191"/>
      <c r="D204" s="192" t="s">
        <v>74</v>
      </c>
      <c r="E204" s="204" t="s">
        <v>456</v>
      </c>
      <c r="F204" s="204" t="s">
        <v>457</v>
      </c>
      <c r="G204" s="191"/>
      <c r="H204" s="191"/>
      <c r="I204" s="194"/>
      <c r="J204" s="205">
        <f>BK204</f>
        <v>0</v>
      </c>
      <c r="K204" s="191"/>
      <c r="L204" s="196"/>
      <c r="M204" s="197"/>
      <c r="N204" s="198"/>
      <c r="O204" s="198"/>
      <c r="P204" s="199">
        <f>SUM(P205:P264)</f>
        <v>0</v>
      </c>
      <c r="Q204" s="198"/>
      <c r="R204" s="199">
        <f>SUM(R205:R264)</f>
        <v>0.99516005000000007</v>
      </c>
      <c r="S204" s="198"/>
      <c r="T204" s="200">
        <f>SUM(T205:T264)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1" t="s">
        <v>85</v>
      </c>
      <c r="AT204" s="202" t="s">
        <v>74</v>
      </c>
      <c r="AU204" s="202" t="s">
        <v>83</v>
      </c>
      <c r="AY204" s="201" t="s">
        <v>129</v>
      </c>
      <c r="BK204" s="203">
        <f>SUM(BK205:BK264)</f>
        <v>0</v>
      </c>
    </row>
    <row r="205" s="2" customFormat="1" ht="21.75" customHeight="1">
      <c r="A205" s="40"/>
      <c r="B205" s="41"/>
      <c r="C205" s="206" t="s">
        <v>227</v>
      </c>
      <c r="D205" s="206" t="s">
        <v>132</v>
      </c>
      <c r="E205" s="207" t="s">
        <v>459</v>
      </c>
      <c r="F205" s="208" t="s">
        <v>460</v>
      </c>
      <c r="G205" s="209" t="s">
        <v>135</v>
      </c>
      <c r="H205" s="210">
        <v>24.280000000000001</v>
      </c>
      <c r="I205" s="211"/>
      <c r="J205" s="212">
        <f>ROUND(I205*H205,2)</f>
        <v>0</v>
      </c>
      <c r="K205" s="208" t="s">
        <v>136</v>
      </c>
      <c r="L205" s="46"/>
      <c r="M205" s="213" t="s">
        <v>19</v>
      </c>
      <c r="N205" s="214" t="s">
        <v>46</v>
      </c>
      <c r="O205" s="86"/>
      <c r="P205" s="215">
        <f>O205*H205</f>
        <v>0</v>
      </c>
      <c r="Q205" s="215">
        <v>6.9999999999999994E-05</v>
      </c>
      <c r="R205" s="215">
        <f>Q205*H205</f>
        <v>0.0016995999999999999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212</v>
      </c>
      <c r="AT205" s="217" t="s">
        <v>132</v>
      </c>
      <c r="AU205" s="217" t="s">
        <v>85</v>
      </c>
      <c r="AY205" s="19" t="s">
        <v>129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83</v>
      </c>
      <c r="BK205" s="218">
        <f>ROUND(I205*H205,2)</f>
        <v>0</v>
      </c>
      <c r="BL205" s="19" t="s">
        <v>212</v>
      </c>
      <c r="BM205" s="217" t="s">
        <v>607</v>
      </c>
    </row>
    <row r="206" s="13" customFormat="1">
      <c r="A206" s="13"/>
      <c r="B206" s="219"/>
      <c r="C206" s="220"/>
      <c r="D206" s="221" t="s">
        <v>139</v>
      </c>
      <c r="E206" s="222" t="s">
        <v>19</v>
      </c>
      <c r="F206" s="223" t="s">
        <v>608</v>
      </c>
      <c r="G206" s="220"/>
      <c r="H206" s="224">
        <v>12</v>
      </c>
      <c r="I206" s="225"/>
      <c r="J206" s="220"/>
      <c r="K206" s="220"/>
      <c r="L206" s="226"/>
      <c r="M206" s="227"/>
      <c r="N206" s="228"/>
      <c r="O206" s="228"/>
      <c r="P206" s="228"/>
      <c r="Q206" s="228"/>
      <c r="R206" s="228"/>
      <c r="S206" s="228"/>
      <c r="T206" s="22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0" t="s">
        <v>139</v>
      </c>
      <c r="AU206" s="230" t="s">
        <v>85</v>
      </c>
      <c r="AV206" s="13" t="s">
        <v>85</v>
      </c>
      <c r="AW206" s="13" t="s">
        <v>36</v>
      </c>
      <c r="AX206" s="13" t="s">
        <v>75</v>
      </c>
      <c r="AY206" s="230" t="s">
        <v>129</v>
      </c>
    </row>
    <row r="207" s="13" customFormat="1">
      <c r="A207" s="13"/>
      <c r="B207" s="219"/>
      <c r="C207" s="220"/>
      <c r="D207" s="221" t="s">
        <v>139</v>
      </c>
      <c r="E207" s="222" t="s">
        <v>19</v>
      </c>
      <c r="F207" s="223" t="s">
        <v>609</v>
      </c>
      <c r="G207" s="220"/>
      <c r="H207" s="224">
        <v>2.8799999999999999</v>
      </c>
      <c r="I207" s="225"/>
      <c r="J207" s="220"/>
      <c r="K207" s="220"/>
      <c r="L207" s="226"/>
      <c r="M207" s="227"/>
      <c r="N207" s="228"/>
      <c r="O207" s="228"/>
      <c r="P207" s="228"/>
      <c r="Q207" s="228"/>
      <c r="R207" s="228"/>
      <c r="S207" s="228"/>
      <c r="T207" s="22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0" t="s">
        <v>139</v>
      </c>
      <c r="AU207" s="230" t="s">
        <v>85</v>
      </c>
      <c r="AV207" s="13" t="s">
        <v>85</v>
      </c>
      <c r="AW207" s="13" t="s">
        <v>36</v>
      </c>
      <c r="AX207" s="13" t="s">
        <v>75</v>
      </c>
      <c r="AY207" s="230" t="s">
        <v>129</v>
      </c>
    </row>
    <row r="208" s="13" customFormat="1">
      <c r="A208" s="13"/>
      <c r="B208" s="219"/>
      <c r="C208" s="220"/>
      <c r="D208" s="221" t="s">
        <v>139</v>
      </c>
      <c r="E208" s="222" t="s">
        <v>19</v>
      </c>
      <c r="F208" s="223" t="s">
        <v>610</v>
      </c>
      <c r="G208" s="220"/>
      <c r="H208" s="224">
        <v>9.4000000000000004</v>
      </c>
      <c r="I208" s="225"/>
      <c r="J208" s="220"/>
      <c r="K208" s="220"/>
      <c r="L208" s="226"/>
      <c r="M208" s="227"/>
      <c r="N208" s="228"/>
      <c r="O208" s="228"/>
      <c r="P208" s="228"/>
      <c r="Q208" s="228"/>
      <c r="R208" s="228"/>
      <c r="S208" s="228"/>
      <c r="T208" s="22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0" t="s">
        <v>139</v>
      </c>
      <c r="AU208" s="230" t="s">
        <v>85</v>
      </c>
      <c r="AV208" s="13" t="s">
        <v>85</v>
      </c>
      <c r="AW208" s="13" t="s">
        <v>36</v>
      </c>
      <c r="AX208" s="13" t="s">
        <v>75</v>
      </c>
      <c r="AY208" s="230" t="s">
        <v>129</v>
      </c>
    </row>
    <row r="209" s="14" customFormat="1">
      <c r="A209" s="14"/>
      <c r="B209" s="241"/>
      <c r="C209" s="242"/>
      <c r="D209" s="221" t="s">
        <v>139</v>
      </c>
      <c r="E209" s="243" t="s">
        <v>19</v>
      </c>
      <c r="F209" s="244" t="s">
        <v>192</v>
      </c>
      <c r="G209" s="242"/>
      <c r="H209" s="245">
        <v>24.280000000000001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1" t="s">
        <v>139</v>
      </c>
      <c r="AU209" s="251" t="s">
        <v>85</v>
      </c>
      <c r="AV209" s="14" t="s">
        <v>137</v>
      </c>
      <c r="AW209" s="14" t="s">
        <v>36</v>
      </c>
      <c r="AX209" s="14" t="s">
        <v>83</v>
      </c>
      <c r="AY209" s="251" t="s">
        <v>129</v>
      </c>
    </row>
    <row r="210" s="2" customFormat="1" ht="16.5" customHeight="1">
      <c r="A210" s="40"/>
      <c r="B210" s="41"/>
      <c r="C210" s="206" t="s">
        <v>235</v>
      </c>
      <c r="D210" s="206" t="s">
        <v>132</v>
      </c>
      <c r="E210" s="207" t="s">
        <v>464</v>
      </c>
      <c r="F210" s="208" t="s">
        <v>465</v>
      </c>
      <c r="G210" s="209" t="s">
        <v>135</v>
      </c>
      <c r="H210" s="210">
        <v>24.280000000000001</v>
      </c>
      <c r="I210" s="211"/>
      <c r="J210" s="212">
        <f>ROUND(I210*H210,2)</f>
        <v>0</v>
      </c>
      <c r="K210" s="208" t="s">
        <v>136</v>
      </c>
      <c r="L210" s="46"/>
      <c r="M210" s="213" t="s">
        <v>19</v>
      </c>
      <c r="N210" s="214" t="s">
        <v>46</v>
      </c>
      <c r="O210" s="86"/>
      <c r="P210" s="215">
        <f>O210*H210</f>
        <v>0</v>
      </c>
      <c r="Q210" s="215">
        <v>0.00017000000000000001</v>
      </c>
      <c r="R210" s="215">
        <f>Q210*H210</f>
        <v>0.0041276000000000004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212</v>
      </c>
      <c r="AT210" s="217" t="s">
        <v>132</v>
      </c>
      <c r="AU210" s="217" t="s">
        <v>85</v>
      </c>
      <c r="AY210" s="19" t="s">
        <v>129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83</v>
      </c>
      <c r="BK210" s="218">
        <f>ROUND(I210*H210,2)</f>
        <v>0</v>
      </c>
      <c r="BL210" s="19" t="s">
        <v>212</v>
      </c>
      <c r="BM210" s="217" t="s">
        <v>611</v>
      </c>
    </row>
    <row r="211" s="2" customFormat="1" ht="16.5" customHeight="1">
      <c r="A211" s="40"/>
      <c r="B211" s="41"/>
      <c r="C211" s="206" t="s">
        <v>7</v>
      </c>
      <c r="D211" s="206" t="s">
        <v>132</v>
      </c>
      <c r="E211" s="207" t="s">
        <v>468</v>
      </c>
      <c r="F211" s="208" t="s">
        <v>469</v>
      </c>
      <c r="G211" s="209" t="s">
        <v>135</v>
      </c>
      <c r="H211" s="210">
        <v>24.280000000000001</v>
      </c>
      <c r="I211" s="211"/>
      <c r="J211" s="212">
        <f>ROUND(I211*H211,2)</f>
        <v>0</v>
      </c>
      <c r="K211" s="208" t="s">
        <v>136</v>
      </c>
      <c r="L211" s="46"/>
      <c r="M211" s="213" t="s">
        <v>19</v>
      </c>
      <c r="N211" s="214" t="s">
        <v>46</v>
      </c>
      <c r="O211" s="86"/>
      <c r="P211" s="215">
        <f>O211*H211</f>
        <v>0</v>
      </c>
      <c r="Q211" s="215">
        <v>0.00012</v>
      </c>
      <c r="R211" s="215">
        <f>Q211*H211</f>
        <v>0.0029136000000000001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212</v>
      </c>
      <c r="AT211" s="217" t="s">
        <v>132</v>
      </c>
      <c r="AU211" s="217" t="s">
        <v>85</v>
      </c>
      <c r="AY211" s="19" t="s">
        <v>129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83</v>
      </c>
      <c r="BK211" s="218">
        <f>ROUND(I211*H211,2)</f>
        <v>0</v>
      </c>
      <c r="BL211" s="19" t="s">
        <v>212</v>
      </c>
      <c r="BM211" s="217" t="s">
        <v>612</v>
      </c>
    </row>
    <row r="212" s="2" customFormat="1" ht="16.5" customHeight="1">
      <c r="A212" s="40"/>
      <c r="B212" s="41"/>
      <c r="C212" s="206" t="s">
        <v>250</v>
      </c>
      <c r="D212" s="206" t="s">
        <v>132</v>
      </c>
      <c r="E212" s="207" t="s">
        <v>472</v>
      </c>
      <c r="F212" s="208" t="s">
        <v>473</v>
      </c>
      <c r="G212" s="209" t="s">
        <v>135</v>
      </c>
      <c r="H212" s="210">
        <v>24.280000000000001</v>
      </c>
      <c r="I212" s="211"/>
      <c r="J212" s="212">
        <f>ROUND(I212*H212,2)</f>
        <v>0</v>
      </c>
      <c r="K212" s="208" t="s">
        <v>136</v>
      </c>
      <c r="L212" s="46"/>
      <c r="M212" s="213" t="s">
        <v>19</v>
      </c>
      <c r="N212" s="214" t="s">
        <v>46</v>
      </c>
      <c r="O212" s="86"/>
      <c r="P212" s="215">
        <f>O212*H212</f>
        <v>0</v>
      </c>
      <c r="Q212" s="215">
        <v>0.00012</v>
      </c>
      <c r="R212" s="215">
        <f>Q212*H212</f>
        <v>0.0029136000000000001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212</v>
      </c>
      <c r="AT212" s="217" t="s">
        <v>132</v>
      </c>
      <c r="AU212" s="217" t="s">
        <v>85</v>
      </c>
      <c r="AY212" s="19" t="s">
        <v>129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83</v>
      </c>
      <c r="BK212" s="218">
        <f>ROUND(I212*H212,2)</f>
        <v>0</v>
      </c>
      <c r="BL212" s="19" t="s">
        <v>212</v>
      </c>
      <c r="BM212" s="217" t="s">
        <v>613</v>
      </c>
    </row>
    <row r="213" s="2" customFormat="1" ht="16.5" customHeight="1">
      <c r="A213" s="40"/>
      <c r="B213" s="41"/>
      <c r="C213" s="206" t="s">
        <v>257</v>
      </c>
      <c r="D213" s="206" t="s">
        <v>132</v>
      </c>
      <c r="E213" s="207" t="s">
        <v>614</v>
      </c>
      <c r="F213" s="208" t="s">
        <v>615</v>
      </c>
      <c r="G213" s="209" t="s">
        <v>135</v>
      </c>
      <c r="H213" s="210">
        <v>77.213999999999999</v>
      </c>
      <c r="I213" s="211"/>
      <c r="J213" s="212">
        <f>ROUND(I213*H213,2)</f>
        <v>0</v>
      </c>
      <c r="K213" s="208" t="s">
        <v>136</v>
      </c>
      <c r="L213" s="46"/>
      <c r="M213" s="213" t="s">
        <v>19</v>
      </c>
      <c r="N213" s="214" t="s">
        <v>46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212</v>
      </c>
      <c r="AT213" s="217" t="s">
        <v>132</v>
      </c>
      <c r="AU213" s="217" t="s">
        <v>85</v>
      </c>
      <c r="AY213" s="19" t="s">
        <v>129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83</v>
      </c>
      <c r="BK213" s="218">
        <f>ROUND(I213*H213,2)</f>
        <v>0</v>
      </c>
      <c r="BL213" s="19" t="s">
        <v>212</v>
      </c>
      <c r="BM213" s="217" t="s">
        <v>616</v>
      </c>
    </row>
    <row r="214" s="13" customFormat="1">
      <c r="A214" s="13"/>
      <c r="B214" s="219"/>
      <c r="C214" s="220"/>
      <c r="D214" s="221" t="s">
        <v>139</v>
      </c>
      <c r="E214" s="222" t="s">
        <v>19</v>
      </c>
      <c r="F214" s="223" t="s">
        <v>617</v>
      </c>
      <c r="G214" s="220"/>
      <c r="H214" s="224">
        <v>0.246</v>
      </c>
      <c r="I214" s="225"/>
      <c r="J214" s="220"/>
      <c r="K214" s="220"/>
      <c r="L214" s="226"/>
      <c r="M214" s="227"/>
      <c r="N214" s="228"/>
      <c r="O214" s="228"/>
      <c r="P214" s="228"/>
      <c r="Q214" s="228"/>
      <c r="R214" s="228"/>
      <c r="S214" s="228"/>
      <c r="T214" s="22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0" t="s">
        <v>139</v>
      </c>
      <c r="AU214" s="230" t="s">
        <v>85</v>
      </c>
      <c r="AV214" s="13" t="s">
        <v>85</v>
      </c>
      <c r="AW214" s="13" t="s">
        <v>36</v>
      </c>
      <c r="AX214" s="13" t="s">
        <v>75</v>
      </c>
      <c r="AY214" s="230" t="s">
        <v>129</v>
      </c>
    </row>
    <row r="215" s="16" customFormat="1">
      <c r="A215" s="16"/>
      <c r="B215" s="271"/>
      <c r="C215" s="272"/>
      <c r="D215" s="221" t="s">
        <v>139</v>
      </c>
      <c r="E215" s="273" t="s">
        <v>19</v>
      </c>
      <c r="F215" s="274" t="s">
        <v>527</v>
      </c>
      <c r="G215" s="272"/>
      <c r="H215" s="275">
        <v>0.246</v>
      </c>
      <c r="I215" s="276"/>
      <c r="J215" s="272"/>
      <c r="K215" s="272"/>
      <c r="L215" s="277"/>
      <c r="M215" s="278"/>
      <c r="N215" s="279"/>
      <c r="O215" s="279"/>
      <c r="P215" s="279"/>
      <c r="Q215" s="279"/>
      <c r="R215" s="279"/>
      <c r="S215" s="279"/>
      <c r="T215" s="280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1" t="s">
        <v>139</v>
      </c>
      <c r="AU215" s="281" t="s">
        <v>85</v>
      </c>
      <c r="AV215" s="16" t="s">
        <v>144</v>
      </c>
      <c r="AW215" s="16" t="s">
        <v>36</v>
      </c>
      <c r="AX215" s="16" t="s">
        <v>75</v>
      </c>
      <c r="AY215" s="281" t="s">
        <v>129</v>
      </c>
    </row>
    <row r="216" s="13" customFormat="1">
      <c r="A216" s="13"/>
      <c r="B216" s="219"/>
      <c r="C216" s="220"/>
      <c r="D216" s="221" t="s">
        <v>139</v>
      </c>
      <c r="E216" s="222" t="s">
        <v>19</v>
      </c>
      <c r="F216" s="223" t="s">
        <v>618</v>
      </c>
      <c r="G216" s="220"/>
      <c r="H216" s="224">
        <v>1.4099999999999999</v>
      </c>
      <c r="I216" s="225"/>
      <c r="J216" s="220"/>
      <c r="K216" s="220"/>
      <c r="L216" s="226"/>
      <c r="M216" s="227"/>
      <c r="N216" s="228"/>
      <c r="O216" s="228"/>
      <c r="P216" s="228"/>
      <c r="Q216" s="228"/>
      <c r="R216" s="228"/>
      <c r="S216" s="228"/>
      <c r="T216" s="22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0" t="s">
        <v>139</v>
      </c>
      <c r="AU216" s="230" t="s">
        <v>85</v>
      </c>
      <c r="AV216" s="13" t="s">
        <v>85</v>
      </c>
      <c r="AW216" s="13" t="s">
        <v>36</v>
      </c>
      <c r="AX216" s="13" t="s">
        <v>75</v>
      </c>
      <c r="AY216" s="230" t="s">
        <v>129</v>
      </c>
    </row>
    <row r="217" s="13" customFormat="1">
      <c r="A217" s="13"/>
      <c r="B217" s="219"/>
      <c r="C217" s="220"/>
      <c r="D217" s="221" t="s">
        <v>139</v>
      </c>
      <c r="E217" s="222" t="s">
        <v>19</v>
      </c>
      <c r="F217" s="223" t="s">
        <v>619</v>
      </c>
      <c r="G217" s="220"/>
      <c r="H217" s="224">
        <v>3.996</v>
      </c>
      <c r="I217" s="225"/>
      <c r="J217" s="220"/>
      <c r="K217" s="220"/>
      <c r="L217" s="226"/>
      <c r="M217" s="227"/>
      <c r="N217" s="228"/>
      <c r="O217" s="228"/>
      <c r="P217" s="228"/>
      <c r="Q217" s="228"/>
      <c r="R217" s="228"/>
      <c r="S217" s="228"/>
      <c r="T217" s="22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0" t="s">
        <v>139</v>
      </c>
      <c r="AU217" s="230" t="s">
        <v>85</v>
      </c>
      <c r="AV217" s="13" t="s">
        <v>85</v>
      </c>
      <c r="AW217" s="13" t="s">
        <v>36</v>
      </c>
      <c r="AX217" s="13" t="s">
        <v>75</v>
      </c>
      <c r="AY217" s="230" t="s">
        <v>129</v>
      </c>
    </row>
    <row r="218" s="16" customFormat="1">
      <c r="A218" s="16"/>
      <c r="B218" s="271"/>
      <c r="C218" s="272"/>
      <c r="D218" s="221" t="s">
        <v>139</v>
      </c>
      <c r="E218" s="273" t="s">
        <v>19</v>
      </c>
      <c r="F218" s="274" t="s">
        <v>531</v>
      </c>
      <c r="G218" s="272"/>
      <c r="H218" s="275">
        <v>5.4059999999999997</v>
      </c>
      <c r="I218" s="276"/>
      <c r="J218" s="272"/>
      <c r="K218" s="272"/>
      <c r="L218" s="277"/>
      <c r="M218" s="278"/>
      <c r="N218" s="279"/>
      <c r="O218" s="279"/>
      <c r="P218" s="279"/>
      <c r="Q218" s="279"/>
      <c r="R218" s="279"/>
      <c r="S218" s="279"/>
      <c r="T218" s="280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81" t="s">
        <v>139</v>
      </c>
      <c r="AU218" s="281" t="s">
        <v>85</v>
      </c>
      <c r="AV218" s="16" t="s">
        <v>144</v>
      </c>
      <c r="AW218" s="16" t="s">
        <v>36</v>
      </c>
      <c r="AX218" s="16" t="s">
        <v>75</v>
      </c>
      <c r="AY218" s="281" t="s">
        <v>129</v>
      </c>
    </row>
    <row r="219" s="13" customFormat="1">
      <c r="A219" s="13"/>
      <c r="B219" s="219"/>
      <c r="C219" s="220"/>
      <c r="D219" s="221" t="s">
        <v>139</v>
      </c>
      <c r="E219" s="222" t="s">
        <v>19</v>
      </c>
      <c r="F219" s="223" t="s">
        <v>620</v>
      </c>
      <c r="G219" s="220"/>
      <c r="H219" s="224">
        <v>0.79200000000000004</v>
      </c>
      <c r="I219" s="225"/>
      <c r="J219" s="220"/>
      <c r="K219" s="220"/>
      <c r="L219" s="226"/>
      <c r="M219" s="227"/>
      <c r="N219" s="228"/>
      <c r="O219" s="228"/>
      <c r="P219" s="228"/>
      <c r="Q219" s="228"/>
      <c r="R219" s="228"/>
      <c r="S219" s="228"/>
      <c r="T219" s="22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0" t="s">
        <v>139</v>
      </c>
      <c r="AU219" s="230" t="s">
        <v>85</v>
      </c>
      <c r="AV219" s="13" t="s">
        <v>85</v>
      </c>
      <c r="AW219" s="13" t="s">
        <v>36</v>
      </c>
      <c r="AX219" s="13" t="s">
        <v>75</v>
      </c>
      <c r="AY219" s="230" t="s">
        <v>129</v>
      </c>
    </row>
    <row r="220" s="13" customFormat="1">
      <c r="A220" s="13"/>
      <c r="B220" s="219"/>
      <c r="C220" s="220"/>
      <c r="D220" s="221" t="s">
        <v>139</v>
      </c>
      <c r="E220" s="222" t="s">
        <v>19</v>
      </c>
      <c r="F220" s="223" t="s">
        <v>621</v>
      </c>
      <c r="G220" s="220"/>
      <c r="H220" s="224">
        <v>1.026</v>
      </c>
      <c r="I220" s="225"/>
      <c r="J220" s="220"/>
      <c r="K220" s="220"/>
      <c r="L220" s="226"/>
      <c r="M220" s="227"/>
      <c r="N220" s="228"/>
      <c r="O220" s="228"/>
      <c r="P220" s="228"/>
      <c r="Q220" s="228"/>
      <c r="R220" s="228"/>
      <c r="S220" s="228"/>
      <c r="T220" s="22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0" t="s">
        <v>139</v>
      </c>
      <c r="AU220" s="230" t="s">
        <v>85</v>
      </c>
      <c r="AV220" s="13" t="s">
        <v>85</v>
      </c>
      <c r="AW220" s="13" t="s">
        <v>36</v>
      </c>
      <c r="AX220" s="13" t="s">
        <v>75</v>
      </c>
      <c r="AY220" s="230" t="s">
        <v>129</v>
      </c>
    </row>
    <row r="221" s="13" customFormat="1">
      <c r="A221" s="13"/>
      <c r="B221" s="219"/>
      <c r="C221" s="220"/>
      <c r="D221" s="221" t="s">
        <v>139</v>
      </c>
      <c r="E221" s="222" t="s">
        <v>19</v>
      </c>
      <c r="F221" s="223" t="s">
        <v>622</v>
      </c>
      <c r="G221" s="220"/>
      <c r="H221" s="224">
        <v>2.6549999999999998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0" t="s">
        <v>139</v>
      </c>
      <c r="AU221" s="230" t="s">
        <v>85</v>
      </c>
      <c r="AV221" s="13" t="s">
        <v>85</v>
      </c>
      <c r="AW221" s="13" t="s">
        <v>36</v>
      </c>
      <c r="AX221" s="13" t="s">
        <v>75</v>
      </c>
      <c r="AY221" s="230" t="s">
        <v>129</v>
      </c>
    </row>
    <row r="222" s="13" customFormat="1">
      <c r="A222" s="13"/>
      <c r="B222" s="219"/>
      <c r="C222" s="220"/>
      <c r="D222" s="221" t="s">
        <v>139</v>
      </c>
      <c r="E222" s="222" t="s">
        <v>19</v>
      </c>
      <c r="F222" s="223" t="s">
        <v>623</v>
      </c>
      <c r="G222" s="220"/>
      <c r="H222" s="224">
        <v>0.252</v>
      </c>
      <c r="I222" s="225"/>
      <c r="J222" s="220"/>
      <c r="K222" s="220"/>
      <c r="L222" s="226"/>
      <c r="M222" s="227"/>
      <c r="N222" s="228"/>
      <c r="O222" s="228"/>
      <c r="P222" s="228"/>
      <c r="Q222" s="228"/>
      <c r="R222" s="228"/>
      <c r="S222" s="228"/>
      <c r="T222" s="22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0" t="s">
        <v>139</v>
      </c>
      <c r="AU222" s="230" t="s">
        <v>85</v>
      </c>
      <c r="AV222" s="13" t="s">
        <v>85</v>
      </c>
      <c r="AW222" s="13" t="s">
        <v>36</v>
      </c>
      <c r="AX222" s="13" t="s">
        <v>75</v>
      </c>
      <c r="AY222" s="230" t="s">
        <v>129</v>
      </c>
    </row>
    <row r="223" s="13" customFormat="1">
      <c r="A223" s="13"/>
      <c r="B223" s="219"/>
      <c r="C223" s="220"/>
      <c r="D223" s="221" t="s">
        <v>139</v>
      </c>
      <c r="E223" s="222" t="s">
        <v>19</v>
      </c>
      <c r="F223" s="223" t="s">
        <v>624</v>
      </c>
      <c r="G223" s="220"/>
      <c r="H223" s="224">
        <v>0.23999999999999999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0" t="s">
        <v>139</v>
      </c>
      <c r="AU223" s="230" t="s">
        <v>85</v>
      </c>
      <c r="AV223" s="13" t="s">
        <v>85</v>
      </c>
      <c r="AW223" s="13" t="s">
        <v>36</v>
      </c>
      <c r="AX223" s="13" t="s">
        <v>75</v>
      </c>
      <c r="AY223" s="230" t="s">
        <v>129</v>
      </c>
    </row>
    <row r="224" s="13" customFormat="1">
      <c r="A224" s="13"/>
      <c r="B224" s="219"/>
      <c r="C224" s="220"/>
      <c r="D224" s="221" t="s">
        <v>139</v>
      </c>
      <c r="E224" s="222" t="s">
        <v>19</v>
      </c>
      <c r="F224" s="223" t="s">
        <v>625</v>
      </c>
      <c r="G224" s="220"/>
      <c r="H224" s="224">
        <v>0.26100000000000001</v>
      </c>
      <c r="I224" s="225"/>
      <c r="J224" s="220"/>
      <c r="K224" s="220"/>
      <c r="L224" s="226"/>
      <c r="M224" s="227"/>
      <c r="N224" s="228"/>
      <c r="O224" s="228"/>
      <c r="P224" s="228"/>
      <c r="Q224" s="228"/>
      <c r="R224" s="228"/>
      <c r="S224" s="228"/>
      <c r="T224" s="22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0" t="s">
        <v>139</v>
      </c>
      <c r="AU224" s="230" t="s">
        <v>85</v>
      </c>
      <c r="AV224" s="13" t="s">
        <v>85</v>
      </c>
      <c r="AW224" s="13" t="s">
        <v>36</v>
      </c>
      <c r="AX224" s="13" t="s">
        <v>75</v>
      </c>
      <c r="AY224" s="230" t="s">
        <v>129</v>
      </c>
    </row>
    <row r="225" s="13" customFormat="1">
      <c r="A225" s="13"/>
      <c r="B225" s="219"/>
      <c r="C225" s="220"/>
      <c r="D225" s="221" t="s">
        <v>139</v>
      </c>
      <c r="E225" s="222" t="s">
        <v>19</v>
      </c>
      <c r="F225" s="223" t="s">
        <v>626</v>
      </c>
      <c r="G225" s="220"/>
      <c r="H225" s="224">
        <v>0.44400000000000001</v>
      </c>
      <c r="I225" s="225"/>
      <c r="J225" s="220"/>
      <c r="K225" s="220"/>
      <c r="L225" s="226"/>
      <c r="M225" s="227"/>
      <c r="N225" s="228"/>
      <c r="O225" s="228"/>
      <c r="P225" s="228"/>
      <c r="Q225" s="228"/>
      <c r="R225" s="228"/>
      <c r="S225" s="228"/>
      <c r="T225" s="22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0" t="s">
        <v>139</v>
      </c>
      <c r="AU225" s="230" t="s">
        <v>85</v>
      </c>
      <c r="AV225" s="13" t="s">
        <v>85</v>
      </c>
      <c r="AW225" s="13" t="s">
        <v>36</v>
      </c>
      <c r="AX225" s="13" t="s">
        <v>75</v>
      </c>
      <c r="AY225" s="230" t="s">
        <v>129</v>
      </c>
    </row>
    <row r="226" s="13" customFormat="1">
      <c r="A226" s="13"/>
      <c r="B226" s="219"/>
      <c r="C226" s="220"/>
      <c r="D226" s="221" t="s">
        <v>139</v>
      </c>
      <c r="E226" s="222" t="s">
        <v>19</v>
      </c>
      <c r="F226" s="223" t="s">
        <v>627</v>
      </c>
      <c r="G226" s="220"/>
      <c r="H226" s="224">
        <v>0.77400000000000002</v>
      </c>
      <c r="I226" s="225"/>
      <c r="J226" s="220"/>
      <c r="K226" s="220"/>
      <c r="L226" s="226"/>
      <c r="M226" s="227"/>
      <c r="N226" s="228"/>
      <c r="O226" s="228"/>
      <c r="P226" s="228"/>
      <c r="Q226" s="228"/>
      <c r="R226" s="228"/>
      <c r="S226" s="228"/>
      <c r="T226" s="22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0" t="s">
        <v>139</v>
      </c>
      <c r="AU226" s="230" t="s">
        <v>85</v>
      </c>
      <c r="AV226" s="13" t="s">
        <v>85</v>
      </c>
      <c r="AW226" s="13" t="s">
        <v>36</v>
      </c>
      <c r="AX226" s="13" t="s">
        <v>75</v>
      </c>
      <c r="AY226" s="230" t="s">
        <v>129</v>
      </c>
    </row>
    <row r="227" s="13" customFormat="1">
      <c r="A227" s="13"/>
      <c r="B227" s="219"/>
      <c r="C227" s="220"/>
      <c r="D227" s="221" t="s">
        <v>139</v>
      </c>
      <c r="E227" s="222" t="s">
        <v>19</v>
      </c>
      <c r="F227" s="223" t="s">
        <v>628</v>
      </c>
      <c r="G227" s="220"/>
      <c r="H227" s="224">
        <v>0.75900000000000001</v>
      </c>
      <c r="I227" s="225"/>
      <c r="J227" s="220"/>
      <c r="K227" s="220"/>
      <c r="L227" s="226"/>
      <c r="M227" s="227"/>
      <c r="N227" s="228"/>
      <c r="O227" s="228"/>
      <c r="P227" s="228"/>
      <c r="Q227" s="228"/>
      <c r="R227" s="228"/>
      <c r="S227" s="228"/>
      <c r="T227" s="22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0" t="s">
        <v>139</v>
      </c>
      <c r="AU227" s="230" t="s">
        <v>85</v>
      </c>
      <c r="AV227" s="13" t="s">
        <v>85</v>
      </c>
      <c r="AW227" s="13" t="s">
        <v>36</v>
      </c>
      <c r="AX227" s="13" t="s">
        <v>75</v>
      </c>
      <c r="AY227" s="230" t="s">
        <v>129</v>
      </c>
    </row>
    <row r="228" s="13" customFormat="1">
      <c r="A228" s="13"/>
      <c r="B228" s="219"/>
      <c r="C228" s="220"/>
      <c r="D228" s="221" t="s">
        <v>139</v>
      </c>
      <c r="E228" s="222" t="s">
        <v>19</v>
      </c>
      <c r="F228" s="223" t="s">
        <v>629</v>
      </c>
      <c r="G228" s="220"/>
      <c r="H228" s="224">
        <v>2.552</v>
      </c>
      <c r="I228" s="225"/>
      <c r="J228" s="220"/>
      <c r="K228" s="220"/>
      <c r="L228" s="226"/>
      <c r="M228" s="227"/>
      <c r="N228" s="228"/>
      <c r="O228" s="228"/>
      <c r="P228" s="228"/>
      <c r="Q228" s="228"/>
      <c r="R228" s="228"/>
      <c r="S228" s="228"/>
      <c r="T228" s="22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0" t="s">
        <v>139</v>
      </c>
      <c r="AU228" s="230" t="s">
        <v>85</v>
      </c>
      <c r="AV228" s="13" t="s">
        <v>85</v>
      </c>
      <c r="AW228" s="13" t="s">
        <v>36</v>
      </c>
      <c r="AX228" s="13" t="s">
        <v>75</v>
      </c>
      <c r="AY228" s="230" t="s">
        <v>129</v>
      </c>
    </row>
    <row r="229" s="16" customFormat="1">
      <c r="A229" s="16"/>
      <c r="B229" s="271"/>
      <c r="C229" s="272"/>
      <c r="D229" s="221" t="s">
        <v>139</v>
      </c>
      <c r="E229" s="273" t="s">
        <v>19</v>
      </c>
      <c r="F229" s="274" t="s">
        <v>545</v>
      </c>
      <c r="G229" s="272"/>
      <c r="H229" s="275">
        <v>9.7550000000000008</v>
      </c>
      <c r="I229" s="276"/>
      <c r="J229" s="272"/>
      <c r="K229" s="272"/>
      <c r="L229" s="277"/>
      <c r="M229" s="278"/>
      <c r="N229" s="279"/>
      <c r="O229" s="279"/>
      <c r="P229" s="279"/>
      <c r="Q229" s="279"/>
      <c r="R229" s="279"/>
      <c r="S229" s="279"/>
      <c r="T229" s="280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1" t="s">
        <v>139</v>
      </c>
      <c r="AU229" s="281" t="s">
        <v>85</v>
      </c>
      <c r="AV229" s="16" t="s">
        <v>144</v>
      </c>
      <c r="AW229" s="16" t="s">
        <v>36</v>
      </c>
      <c r="AX229" s="16" t="s">
        <v>75</v>
      </c>
      <c r="AY229" s="281" t="s">
        <v>129</v>
      </c>
    </row>
    <row r="230" s="13" customFormat="1">
      <c r="A230" s="13"/>
      <c r="B230" s="219"/>
      <c r="C230" s="220"/>
      <c r="D230" s="221" t="s">
        <v>139</v>
      </c>
      <c r="E230" s="222" t="s">
        <v>19</v>
      </c>
      <c r="F230" s="223" t="s">
        <v>630</v>
      </c>
      <c r="G230" s="220"/>
      <c r="H230" s="224">
        <v>1.044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0" t="s">
        <v>139</v>
      </c>
      <c r="AU230" s="230" t="s">
        <v>85</v>
      </c>
      <c r="AV230" s="13" t="s">
        <v>85</v>
      </c>
      <c r="AW230" s="13" t="s">
        <v>36</v>
      </c>
      <c r="AX230" s="13" t="s">
        <v>75</v>
      </c>
      <c r="AY230" s="230" t="s">
        <v>129</v>
      </c>
    </row>
    <row r="231" s="13" customFormat="1">
      <c r="A231" s="13"/>
      <c r="B231" s="219"/>
      <c r="C231" s="220"/>
      <c r="D231" s="221" t="s">
        <v>139</v>
      </c>
      <c r="E231" s="222" t="s">
        <v>19</v>
      </c>
      <c r="F231" s="223" t="s">
        <v>631</v>
      </c>
      <c r="G231" s="220"/>
      <c r="H231" s="224">
        <v>0.53400000000000003</v>
      </c>
      <c r="I231" s="225"/>
      <c r="J231" s="220"/>
      <c r="K231" s="220"/>
      <c r="L231" s="226"/>
      <c r="M231" s="227"/>
      <c r="N231" s="228"/>
      <c r="O231" s="228"/>
      <c r="P231" s="228"/>
      <c r="Q231" s="228"/>
      <c r="R231" s="228"/>
      <c r="S231" s="228"/>
      <c r="T231" s="22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0" t="s">
        <v>139</v>
      </c>
      <c r="AU231" s="230" t="s">
        <v>85</v>
      </c>
      <c r="AV231" s="13" t="s">
        <v>85</v>
      </c>
      <c r="AW231" s="13" t="s">
        <v>36</v>
      </c>
      <c r="AX231" s="13" t="s">
        <v>75</v>
      </c>
      <c r="AY231" s="230" t="s">
        <v>129</v>
      </c>
    </row>
    <row r="232" s="13" customFormat="1">
      <c r="A232" s="13"/>
      <c r="B232" s="219"/>
      <c r="C232" s="220"/>
      <c r="D232" s="221" t="s">
        <v>139</v>
      </c>
      <c r="E232" s="222" t="s">
        <v>19</v>
      </c>
      <c r="F232" s="223" t="s">
        <v>632</v>
      </c>
      <c r="G232" s="220"/>
      <c r="H232" s="224">
        <v>1.488</v>
      </c>
      <c r="I232" s="225"/>
      <c r="J232" s="220"/>
      <c r="K232" s="220"/>
      <c r="L232" s="226"/>
      <c r="M232" s="227"/>
      <c r="N232" s="228"/>
      <c r="O232" s="228"/>
      <c r="P232" s="228"/>
      <c r="Q232" s="228"/>
      <c r="R232" s="228"/>
      <c r="S232" s="228"/>
      <c r="T232" s="22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0" t="s">
        <v>139</v>
      </c>
      <c r="AU232" s="230" t="s">
        <v>85</v>
      </c>
      <c r="AV232" s="13" t="s">
        <v>85</v>
      </c>
      <c r="AW232" s="13" t="s">
        <v>36</v>
      </c>
      <c r="AX232" s="13" t="s">
        <v>75</v>
      </c>
      <c r="AY232" s="230" t="s">
        <v>129</v>
      </c>
    </row>
    <row r="233" s="13" customFormat="1">
      <c r="A233" s="13"/>
      <c r="B233" s="219"/>
      <c r="C233" s="220"/>
      <c r="D233" s="221" t="s">
        <v>139</v>
      </c>
      <c r="E233" s="222" t="s">
        <v>19</v>
      </c>
      <c r="F233" s="223" t="s">
        <v>633</v>
      </c>
      <c r="G233" s="220"/>
      <c r="H233" s="224">
        <v>0.71999999999999997</v>
      </c>
      <c r="I233" s="225"/>
      <c r="J233" s="220"/>
      <c r="K233" s="220"/>
      <c r="L233" s="226"/>
      <c r="M233" s="227"/>
      <c r="N233" s="228"/>
      <c r="O233" s="228"/>
      <c r="P233" s="228"/>
      <c r="Q233" s="228"/>
      <c r="R233" s="228"/>
      <c r="S233" s="228"/>
      <c r="T233" s="22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0" t="s">
        <v>139</v>
      </c>
      <c r="AU233" s="230" t="s">
        <v>85</v>
      </c>
      <c r="AV233" s="13" t="s">
        <v>85</v>
      </c>
      <c r="AW233" s="13" t="s">
        <v>36</v>
      </c>
      <c r="AX233" s="13" t="s">
        <v>75</v>
      </c>
      <c r="AY233" s="230" t="s">
        <v>129</v>
      </c>
    </row>
    <row r="234" s="16" customFormat="1">
      <c r="A234" s="16"/>
      <c r="B234" s="271"/>
      <c r="C234" s="272"/>
      <c r="D234" s="221" t="s">
        <v>139</v>
      </c>
      <c r="E234" s="273" t="s">
        <v>19</v>
      </c>
      <c r="F234" s="274" t="s">
        <v>554</v>
      </c>
      <c r="G234" s="272"/>
      <c r="H234" s="275">
        <v>3.7859999999999996</v>
      </c>
      <c r="I234" s="276"/>
      <c r="J234" s="272"/>
      <c r="K234" s="272"/>
      <c r="L234" s="277"/>
      <c r="M234" s="278"/>
      <c r="N234" s="279"/>
      <c r="O234" s="279"/>
      <c r="P234" s="279"/>
      <c r="Q234" s="279"/>
      <c r="R234" s="279"/>
      <c r="S234" s="279"/>
      <c r="T234" s="280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81" t="s">
        <v>139</v>
      </c>
      <c r="AU234" s="281" t="s">
        <v>85</v>
      </c>
      <c r="AV234" s="16" t="s">
        <v>144</v>
      </c>
      <c r="AW234" s="16" t="s">
        <v>36</v>
      </c>
      <c r="AX234" s="16" t="s">
        <v>75</v>
      </c>
      <c r="AY234" s="281" t="s">
        <v>129</v>
      </c>
    </row>
    <row r="235" s="13" customFormat="1">
      <c r="A235" s="13"/>
      <c r="B235" s="219"/>
      <c r="C235" s="220"/>
      <c r="D235" s="221" t="s">
        <v>139</v>
      </c>
      <c r="E235" s="222" t="s">
        <v>19</v>
      </c>
      <c r="F235" s="223" t="s">
        <v>634</v>
      </c>
      <c r="G235" s="220"/>
      <c r="H235" s="224">
        <v>1.0800000000000001</v>
      </c>
      <c r="I235" s="225"/>
      <c r="J235" s="220"/>
      <c r="K235" s="220"/>
      <c r="L235" s="226"/>
      <c r="M235" s="227"/>
      <c r="N235" s="228"/>
      <c r="O235" s="228"/>
      <c r="P235" s="228"/>
      <c r="Q235" s="228"/>
      <c r="R235" s="228"/>
      <c r="S235" s="228"/>
      <c r="T235" s="22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0" t="s">
        <v>139</v>
      </c>
      <c r="AU235" s="230" t="s">
        <v>85</v>
      </c>
      <c r="AV235" s="13" t="s">
        <v>85</v>
      </c>
      <c r="AW235" s="13" t="s">
        <v>36</v>
      </c>
      <c r="AX235" s="13" t="s">
        <v>75</v>
      </c>
      <c r="AY235" s="230" t="s">
        <v>129</v>
      </c>
    </row>
    <row r="236" s="13" customFormat="1">
      <c r="A236" s="13"/>
      <c r="B236" s="219"/>
      <c r="C236" s="220"/>
      <c r="D236" s="221" t="s">
        <v>139</v>
      </c>
      <c r="E236" s="222" t="s">
        <v>19</v>
      </c>
      <c r="F236" s="223" t="s">
        <v>635</v>
      </c>
      <c r="G236" s="220"/>
      <c r="H236" s="224">
        <v>3.0059999999999998</v>
      </c>
      <c r="I236" s="225"/>
      <c r="J236" s="220"/>
      <c r="K236" s="220"/>
      <c r="L236" s="226"/>
      <c r="M236" s="227"/>
      <c r="N236" s="228"/>
      <c r="O236" s="228"/>
      <c r="P236" s="228"/>
      <c r="Q236" s="228"/>
      <c r="R236" s="228"/>
      <c r="S236" s="228"/>
      <c r="T236" s="22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0" t="s">
        <v>139</v>
      </c>
      <c r="AU236" s="230" t="s">
        <v>85</v>
      </c>
      <c r="AV236" s="13" t="s">
        <v>85</v>
      </c>
      <c r="AW236" s="13" t="s">
        <v>36</v>
      </c>
      <c r="AX236" s="13" t="s">
        <v>75</v>
      </c>
      <c r="AY236" s="230" t="s">
        <v>129</v>
      </c>
    </row>
    <row r="237" s="13" customFormat="1">
      <c r="A237" s="13"/>
      <c r="B237" s="219"/>
      <c r="C237" s="220"/>
      <c r="D237" s="221" t="s">
        <v>139</v>
      </c>
      <c r="E237" s="222" t="s">
        <v>19</v>
      </c>
      <c r="F237" s="223" t="s">
        <v>636</v>
      </c>
      <c r="G237" s="220"/>
      <c r="H237" s="224">
        <v>1.44</v>
      </c>
      <c r="I237" s="225"/>
      <c r="J237" s="220"/>
      <c r="K237" s="220"/>
      <c r="L237" s="226"/>
      <c r="M237" s="227"/>
      <c r="N237" s="228"/>
      <c r="O237" s="228"/>
      <c r="P237" s="228"/>
      <c r="Q237" s="228"/>
      <c r="R237" s="228"/>
      <c r="S237" s="228"/>
      <c r="T237" s="22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0" t="s">
        <v>139</v>
      </c>
      <c r="AU237" s="230" t="s">
        <v>85</v>
      </c>
      <c r="AV237" s="13" t="s">
        <v>85</v>
      </c>
      <c r="AW237" s="13" t="s">
        <v>36</v>
      </c>
      <c r="AX237" s="13" t="s">
        <v>75</v>
      </c>
      <c r="AY237" s="230" t="s">
        <v>129</v>
      </c>
    </row>
    <row r="238" s="13" customFormat="1">
      <c r="A238" s="13"/>
      <c r="B238" s="219"/>
      <c r="C238" s="220"/>
      <c r="D238" s="221" t="s">
        <v>139</v>
      </c>
      <c r="E238" s="222" t="s">
        <v>19</v>
      </c>
      <c r="F238" s="223" t="s">
        <v>637</v>
      </c>
      <c r="G238" s="220"/>
      <c r="H238" s="224">
        <v>0.54000000000000004</v>
      </c>
      <c r="I238" s="225"/>
      <c r="J238" s="220"/>
      <c r="K238" s="220"/>
      <c r="L238" s="226"/>
      <c r="M238" s="227"/>
      <c r="N238" s="228"/>
      <c r="O238" s="228"/>
      <c r="P238" s="228"/>
      <c r="Q238" s="228"/>
      <c r="R238" s="228"/>
      <c r="S238" s="228"/>
      <c r="T238" s="22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0" t="s">
        <v>139</v>
      </c>
      <c r="AU238" s="230" t="s">
        <v>85</v>
      </c>
      <c r="AV238" s="13" t="s">
        <v>85</v>
      </c>
      <c r="AW238" s="13" t="s">
        <v>36</v>
      </c>
      <c r="AX238" s="13" t="s">
        <v>75</v>
      </c>
      <c r="AY238" s="230" t="s">
        <v>129</v>
      </c>
    </row>
    <row r="239" s="16" customFormat="1">
      <c r="A239" s="16"/>
      <c r="B239" s="271"/>
      <c r="C239" s="272"/>
      <c r="D239" s="221" t="s">
        <v>139</v>
      </c>
      <c r="E239" s="273" t="s">
        <v>19</v>
      </c>
      <c r="F239" s="274" t="s">
        <v>561</v>
      </c>
      <c r="G239" s="272"/>
      <c r="H239" s="275">
        <v>6.0659999999999998</v>
      </c>
      <c r="I239" s="276"/>
      <c r="J239" s="272"/>
      <c r="K239" s="272"/>
      <c r="L239" s="277"/>
      <c r="M239" s="278"/>
      <c r="N239" s="279"/>
      <c r="O239" s="279"/>
      <c r="P239" s="279"/>
      <c r="Q239" s="279"/>
      <c r="R239" s="279"/>
      <c r="S239" s="279"/>
      <c r="T239" s="280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81" t="s">
        <v>139</v>
      </c>
      <c r="AU239" s="281" t="s">
        <v>85</v>
      </c>
      <c r="AV239" s="16" t="s">
        <v>144</v>
      </c>
      <c r="AW239" s="16" t="s">
        <v>36</v>
      </c>
      <c r="AX239" s="16" t="s">
        <v>75</v>
      </c>
      <c r="AY239" s="281" t="s">
        <v>129</v>
      </c>
    </row>
    <row r="240" s="13" customFormat="1">
      <c r="A240" s="13"/>
      <c r="B240" s="219"/>
      <c r="C240" s="220"/>
      <c r="D240" s="221" t="s">
        <v>139</v>
      </c>
      <c r="E240" s="222" t="s">
        <v>19</v>
      </c>
      <c r="F240" s="223" t="s">
        <v>638</v>
      </c>
      <c r="G240" s="220"/>
      <c r="H240" s="224">
        <v>0.26400000000000001</v>
      </c>
      <c r="I240" s="225"/>
      <c r="J240" s="220"/>
      <c r="K240" s="220"/>
      <c r="L240" s="226"/>
      <c r="M240" s="227"/>
      <c r="N240" s="228"/>
      <c r="O240" s="228"/>
      <c r="P240" s="228"/>
      <c r="Q240" s="228"/>
      <c r="R240" s="228"/>
      <c r="S240" s="228"/>
      <c r="T240" s="22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0" t="s">
        <v>139</v>
      </c>
      <c r="AU240" s="230" t="s">
        <v>85</v>
      </c>
      <c r="AV240" s="13" t="s">
        <v>85</v>
      </c>
      <c r="AW240" s="13" t="s">
        <v>36</v>
      </c>
      <c r="AX240" s="13" t="s">
        <v>75</v>
      </c>
      <c r="AY240" s="230" t="s">
        <v>129</v>
      </c>
    </row>
    <row r="241" s="13" customFormat="1">
      <c r="A241" s="13"/>
      <c r="B241" s="219"/>
      <c r="C241" s="220"/>
      <c r="D241" s="221" t="s">
        <v>139</v>
      </c>
      <c r="E241" s="222" t="s">
        <v>19</v>
      </c>
      <c r="F241" s="223" t="s">
        <v>639</v>
      </c>
      <c r="G241" s="220"/>
      <c r="H241" s="224">
        <v>1.5029999999999999</v>
      </c>
      <c r="I241" s="225"/>
      <c r="J241" s="220"/>
      <c r="K241" s="220"/>
      <c r="L241" s="226"/>
      <c r="M241" s="227"/>
      <c r="N241" s="228"/>
      <c r="O241" s="228"/>
      <c r="P241" s="228"/>
      <c r="Q241" s="228"/>
      <c r="R241" s="228"/>
      <c r="S241" s="228"/>
      <c r="T241" s="22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0" t="s">
        <v>139</v>
      </c>
      <c r="AU241" s="230" t="s">
        <v>85</v>
      </c>
      <c r="AV241" s="13" t="s">
        <v>85</v>
      </c>
      <c r="AW241" s="13" t="s">
        <v>36</v>
      </c>
      <c r="AX241" s="13" t="s">
        <v>75</v>
      </c>
      <c r="AY241" s="230" t="s">
        <v>129</v>
      </c>
    </row>
    <row r="242" s="13" customFormat="1">
      <c r="A242" s="13"/>
      <c r="B242" s="219"/>
      <c r="C242" s="220"/>
      <c r="D242" s="221" t="s">
        <v>139</v>
      </c>
      <c r="E242" s="222" t="s">
        <v>19</v>
      </c>
      <c r="F242" s="223" t="s">
        <v>625</v>
      </c>
      <c r="G242" s="220"/>
      <c r="H242" s="224">
        <v>0.26100000000000001</v>
      </c>
      <c r="I242" s="225"/>
      <c r="J242" s="220"/>
      <c r="K242" s="220"/>
      <c r="L242" s="226"/>
      <c r="M242" s="227"/>
      <c r="N242" s="228"/>
      <c r="O242" s="228"/>
      <c r="P242" s="228"/>
      <c r="Q242" s="228"/>
      <c r="R242" s="228"/>
      <c r="S242" s="228"/>
      <c r="T242" s="22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0" t="s">
        <v>139</v>
      </c>
      <c r="AU242" s="230" t="s">
        <v>85</v>
      </c>
      <c r="AV242" s="13" t="s">
        <v>85</v>
      </c>
      <c r="AW242" s="13" t="s">
        <v>36</v>
      </c>
      <c r="AX242" s="13" t="s">
        <v>75</v>
      </c>
      <c r="AY242" s="230" t="s">
        <v>129</v>
      </c>
    </row>
    <row r="243" s="13" customFormat="1">
      <c r="A243" s="13"/>
      <c r="B243" s="219"/>
      <c r="C243" s="220"/>
      <c r="D243" s="221" t="s">
        <v>139</v>
      </c>
      <c r="E243" s="222" t="s">
        <v>19</v>
      </c>
      <c r="F243" s="223" t="s">
        <v>627</v>
      </c>
      <c r="G243" s="220"/>
      <c r="H243" s="224">
        <v>0.77400000000000002</v>
      </c>
      <c r="I243" s="225"/>
      <c r="J243" s="220"/>
      <c r="K243" s="220"/>
      <c r="L243" s="226"/>
      <c r="M243" s="227"/>
      <c r="N243" s="228"/>
      <c r="O243" s="228"/>
      <c r="P243" s="228"/>
      <c r="Q243" s="228"/>
      <c r="R243" s="228"/>
      <c r="S243" s="228"/>
      <c r="T243" s="22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0" t="s">
        <v>139</v>
      </c>
      <c r="AU243" s="230" t="s">
        <v>85</v>
      </c>
      <c r="AV243" s="13" t="s">
        <v>85</v>
      </c>
      <c r="AW243" s="13" t="s">
        <v>36</v>
      </c>
      <c r="AX243" s="13" t="s">
        <v>75</v>
      </c>
      <c r="AY243" s="230" t="s">
        <v>129</v>
      </c>
    </row>
    <row r="244" s="13" customFormat="1">
      <c r="A244" s="13"/>
      <c r="B244" s="219"/>
      <c r="C244" s="220"/>
      <c r="D244" s="221" t="s">
        <v>139</v>
      </c>
      <c r="E244" s="222" t="s">
        <v>19</v>
      </c>
      <c r="F244" s="223" t="s">
        <v>628</v>
      </c>
      <c r="G244" s="220"/>
      <c r="H244" s="224">
        <v>0.75900000000000001</v>
      </c>
      <c r="I244" s="225"/>
      <c r="J244" s="220"/>
      <c r="K244" s="220"/>
      <c r="L244" s="226"/>
      <c r="M244" s="227"/>
      <c r="N244" s="228"/>
      <c r="O244" s="228"/>
      <c r="P244" s="228"/>
      <c r="Q244" s="228"/>
      <c r="R244" s="228"/>
      <c r="S244" s="228"/>
      <c r="T244" s="22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0" t="s">
        <v>139</v>
      </c>
      <c r="AU244" s="230" t="s">
        <v>85</v>
      </c>
      <c r="AV244" s="13" t="s">
        <v>85</v>
      </c>
      <c r="AW244" s="13" t="s">
        <v>36</v>
      </c>
      <c r="AX244" s="13" t="s">
        <v>75</v>
      </c>
      <c r="AY244" s="230" t="s">
        <v>129</v>
      </c>
    </row>
    <row r="245" s="13" customFormat="1">
      <c r="A245" s="13"/>
      <c r="B245" s="219"/>
      <c r="C245" s="220"/>
      <c r="D245" s="221" t="s">
        <v>139</v>
      </c>
      <c r="E245" s="222" t="s">
        <v>19</v>
      </c>
      <c r="F245" s="223" t="s">
        <v>640</v>
      </c>
      <c r="G245" s="220"/>
      <c r="H245" s="224">
        <v>0.47699999999999998</v>
      </c>
      <c r="I245" s="225"/>
      <c r="J245" s="220"/>
      <c r="K245" s="220"/>
      <c r="L245" s="226"/>
      <c r="M245" s="227"/>
      <c r="N245" s="228"/>
      <c r="O245" s="228"/>
      <c r="P245" s="228"/>
      <c r="Q245" s="228"/>
      <c r="R245" s="228"/>
      <c r="S245" s="228"/>
      <c r="T245" s="22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0" t="s">
        <v>139</v>
      </c>
      <c r="AU245" s="230" t="s">
        <v>85</v>
      </c>
      <c r="AV245" s="13" t="s">
        <v>85</v>
      </c>
      <c r="AW245" s="13" t="s">
        <v>36</v>
      </c>
      <c r="AX245" s="13" t="s">
        <v>75</v>
      </c>
      <c r="AY245" s="230" t="s">
        <v>129</v>
      </c>
    </row>
    <row r="246" s="16" customFormat="1">
      <c r="A246" s="16"/>
      <c r="B246" s="271"/>
      <c r="C246" s="272"/>
      <c r="D246" s="221" t="s">
        <v>139</v>
      </c>
      <c r="E246" s="273" t="s">
        <v>19</v>
      </c>
      <c r="F246" s="274" t="s">
        <v>572</v>
      </c>
      <c r="G246" s="272"/>
      <c r="H246" s="275">
        <v>4.0380000000000003</v>
      </c>
      <c r="I246" s="276"/>
      <c r="J246" s="272"/>
      <c r="K246" s="272"/>
      <c r="L246" s="277"/>
      <c r="M246" s="278"/>
      <c r="N246" s="279"/>
      <c r="O246" s="279"/>
      <c r="P246" s="279"/>
      <c r="Q246" s="279"/>
      <c r="R246" s="279"/>
      <c r="S246" s="279"/>
      <c r="T246" s="280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81" t="s">
        <v>139</v>
      </c>
      <c r="AU246" s="281" t="s">
        <v>85</v>
      </c>
      <c r="AV246" s="16" t="s">
        <v>144</v>
      </c>
      <c r="AW246" s="16" t="s">
        <v>36</v>
      </c>
      <c r="AX246" s="16" t="s">
        <v>75</v>
      </c>
      <c r="AY246" s="281" t="s">
        <v>129</v>
      </c>
    </row>
    <row r="247" s="13" customFormat="1">
      <c r="A247" s="13"/>
      <c r="B247" s="219"/>
      <c r="C247" s="220"/>
      <c r="D247" s="221" t="s">
        <v>139</v>
      </c>
      <c r="E247" s="222" t="s">
        <v>19</v>
      </c>
      <c r="F247" s="223" t="s">
        <v>641</v>
      </c>
      <c r="G247" s="220"/>
      <c r="H247" s="224">
        <v>3.7799999999999998</v>
      </c>
      <c r="I247" s="225"/>
      <c r="J247" s="220"/>
      <c r="K247" s="220"/>
      <c r="L247" s="226"/>
      <c r="M247" s="227"/>
      <c r="N247" s="228"/>
      <c r="O247" s="228"/>
      <c r="P247" s="228"/>
      <c r="Q247" s="228"/>
      <c r="R247" s="228"/>
      <c r="S247" s="228"/>
      <c r="T247" s="22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0" t="s">
        <v>139</v>
      </c>
      <c r="AU247" s="230" t="s">
        <v>85</v>
      </c>
      <c r="AV247" s="13" t="s">
        <v>85</v>
      </c>
      <c r="AW247" s="13" t="s">
        <v>36</v>
      </c>
      <c r="AX247" s="13" t="s">
        <v>75</v>
      </c>
      <c r="AY247" s="230" t="s">
        <v>129</v>
      </c>
    </row>
    <row r="248" s="13" customFormat="1">
      <c r="A248" s="13"/>
      <c r="B248" s="219"/>
      <c r="C248" s="220"/>
      <c r="D248" s="221" t="s">
        <v>139</v>
      </c>
      <c r="E248" s="222" t="s">
        <v>19</v>
      </c>
      <c r="F248" s="223" t="s">
        <v>642</v>
      </c>
      <c r="G248" s="220"/>
      <c r="H248" s="224">
        <v>28.59</v>
      </c>
      <c r="I248" s="225"/>
      <c r="J248" s="220"/>
      <c r="K248" s="220"/>
      <c r="L248" s="226"/>
      <c r="M248" s="227"/>
      <c r="N248" s="228"/>
      <c r="O248" s="228"/>
      <c r="P248" s="228"/>
      <c r="Q248" s="228"/>
      <c r="R248" s="228"/>
      <c r="S248" s="228"/>
      <c r="T248" s="22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0" t="s">
        <v>139</v>
      </c>
      <c r="AU248" s="230" t="s">
        <v>85</v>
      </c>
      <c r="AV248" s="13" t="s">
        <v>85</v>
      </c>
      <c r="AW248" s="13" t="s">
        <v>36</v>
      </c>
      <c r="AX248" s="13" t="s">
        <v>75</v>
      </c>
      <c r="AY248" s="230" t="s">
        <v>129</v>
      </c>
    </row>
    <row r="249" s="13" customFormat="1">
      <c r="A249" s="13"/>
      <c r="B249" s="219"/>
      <c r="C249" s="220"/>
      <c r="D249" s="221" t="s">
        <v>139</v>
      </c>
      <c r="E249" s="222" t="s">
        <v>19</v>
      </c>
      <c r="F249" s="223" t="s">
        <v>643</v>
      </c>
      <c r="G249" s="220"/>
      <c r="H249" s="224">
        <v>12.720000000000001</v>
      </c>
      <c r="I249" s="225"/>
      <c r="J249" s="220"/>
      <c r="K249" s="220"/>
      <c r="L249" s="226"/>
      <c r="M249" s="227"/>
      <c r="N249" s="228"/>
      <c r="O249" s="228"/>
      <c r="P249" s="228"/>
      <c r="Q249" s="228"/>
      <c r="R249" s="228"/>
      <c r="S249" s="228"/>
      <c r="T249" s="22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0" t="s">
        <v>139</v>
      </c>
      <c r="AU249" s="230" t="s">
        <v>85</v>
      </c>
      <c r="AV249" s="13" t="s">
        <v>85</v>
      </c>
      <c r="AW249" s="13" t="s">
        <v>36</v>
      </c>
      <c r="AX249" s="13" t="s">
        <v>75</v>
      </c>
      <c r="AY249" s="230" t="s">
        <v>129</v>
      </c>
    </row>
    <row r="250" s="13" customFormat="1">
      <c r="A250" s="13"/>
      <c r="B250" s="219"/>
      <c r="C250" s="220"/>
      <c r="D250" s="221" t="s">
        <v>139</v>
      </c>
      <c r="E250" s="222" t="s">
        <v>19</v>
      </c>
      <c r="F250" s="223" t="s">
        <v>644</v>
      </c>
      <c r="G250" s="220"/>
      <c r="H250" s="224">
        <v>2.827</v>
      </c>
      <c r="I250" s="225"/>
      <c r="J250" s="220"/>
      <c r="K250" s="220"/>
      <c r="L250" s="226"/>
      <c r="M250" s="227"/>
      <c r="N250" s="228"/>
      <c r="O250" s="228"/>
      <c r="P250" s="228"/>
      <c r="Q250" s="228"/>
      <c r="R250" s="228"/>
      <c r="S250" s="228"/>
      <c r="T250" s="22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0" t="s">
        <v>139</v>
      </c>
      <c r="AU250" s="230" t="s">
        <v>85</v>
      </c>
      <c r="AV250" s="13" t="s">
        <v>85</v>
      </c>
      <c r="AW250" s="13" t="s">
        <v>36</v>
      </c>
      <c r="AX250" s="13" t="s">
        <v>75</v>
      </c>
      <c r="AY250" s="230" t="s">
        <v>129</v>
      </c>
    </row>
    <row r="251" s="16" customFormat="1">
      <c r="A251" s="16"/>
      <c r="B251" s="271"/>
      <c r="C251" s="272"/>
      <c r="D251" s="221" t="s">
        <v>139</v>
      </c>
      <c r="E251" s="273" t="s">
        <v>19</v>
      </c>
      <c r="F251" s="274" t="s">
        <v>645</v>
      </c>
      <c r="G251" s="272"/>
      <c r="H251" s="275">
        <v>47.916999999999994</v>
      </c>
      <c r="I251" s="276"/>
      <c r="J251" s="272"/>
      <c r="K251" s="272"/>
      <c r="L251" s="277"/>
      <c r="M251" s="278"/>
      <c r="N251" s="279"/>
      <c r="O251" s="279"/>
      <c r="P251" s="279"/>
      <c r="Q251" s="279"/>
      <c r="R251" s="279"/>
      <c r="S251" s="279"/>
      <c r="T251" s="280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81" t="s">
        <v>139</v>
      </c>
      <c r="AU251" s="281" t="s">
        <v>85</v>
      </c>
      <c r="AV251" s="16" t="s">
        <v>144</v>
      </c>
      <c r="AW251" s="16" t="s">
        <v>36</v>
      </c>
      <c r="AX251" s="16" t="s">
        <v>75</v>
      </c>
      <c r="AY251" s="281" t="s">
        <v>129</v>
      </c>
    </row>
    <row r="252" s="14" customFormat="1">
      <c r="A252" s="14"/>
      <c r="B252" s="241"/>
      <c r="C252" s="242"/>
      <c r="D252" s="221" t="s">
        <v>139</v>
      </c>
      <c r="E252" s="243" t="s">
        <v>19</v>
      </c>
      <c r="F252" s="244" t="s">
        <v>192</v>
      </c>
      <c r="G252" s="242"/>
      <c r="H252" s="245">
        <v>77.213999999999999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1" t="s">
        <v>139</v>
      </c>
      <c r="AU252" s="251" t="s">
        <v>85</v>
      </c>
      <c r="AV252" s="14" t="s">
        <v>137</v>
      </c>
      <c r="AW252" s="14" t="s">
        <v>36</v>
      </c>
      <c r="AX252" s="14" t="s">
        <v>83</v>
      </c>
      <c r="AY252" s="251" t="s">
        <v>129</v>
      </c>
    </row>
    <row r="253" s="2" customFormat="1" ht="16.5" customHeight="1">
      <c r="A253" s="40"/>
      <c r="B253" s="41"/>
      <c r="C253" s="206" t="s">
        <v>263</v>
      </c>
      <c r="D253" s="206" t="s">
        <v>132</v>
      </c>
      <c r="E253" s="207" t="s">
        <v>646</v>
      </c>
      <c r="F253" s="208" t="s">
        <v>647</v>
      </c>
      <c r="G253" s="209" t="s">
        <v>135</v>
      </c>
      <c r="H253" s="210">
        <v>77.213999999999999</v>
      </c>
      <c r="I253" s="211"/>
      <c r="J253" s="212">
        <f>ROUND(I253*H253,2)</f>
        <v>0</v>
      </c>
      <c r="K253" s="208" t="s">
        <v>136</v>
      </c>
      <c r="L253" s="46"/>
      <c r="M253" s="213" t="s">
        <v>19</v>
      </c>
      <c r="N253" s="214" t="s">
        <v>46</v>
      </c>
      <c r="O253" s="86"/>
      <c r="P253" s="215">
        <f>O253*H253</f>
        <v>0</v>
      </c>
      <c r="Q253" s="215">
        <v>0.00013999999999999999</v>
      </c>
      <c r="R253" s="215">
        <f>Q253*H253</f>
        <v>0.010809959999999999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212</v>
      </c>
      <c r="AT253" s="217" t="s">
        <v>132</v>
      </c>
      <c r="AU253" s="217" t="s">
        <v>85</v>
      </c>
      <c r="AY253" s="19" t="s">
        <v>129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83</v>
      </c>
      <c r="BK253" s="218">
        <f>ROUND(I253*H253,2)</f>
        <v>0</v>
      </c>
      <c r="BL253" s="19" t="s">
        <v>212</v>
      </c>
      <c r="BM253" s="217" t="s">
        <v>648</v>
      </c>
    </row>
    <row r="254" s="2" customFormat="1" ht="16.5" customHeight="1">
      <c r="A254" s="40"/>
      <c r="B254" s="41"/>
      <c r="C254" s="206" t="s">
        <v>269</v>
      </c>
      <c r="D254" s="206" t="s">
        <v>132</v>
      </c>
      <c r="E254" s="207" t="s">
        <v>649</v>
      </c>
      <c r="F254" s="208" t="s">
        <v>650</v>
      </c>
      <c r="G254" s="209" t="s">
        <v>135</v>
      </c>
      <c r="H254" s="210">
        <v>77.213999999999999</v>
      </c>
      <c r="I254" s="211"/>
      <c r="J254" s="212">
        <f>ROUND(I254*H254,2)</f>
        <v>0</v>
      </c>
      <c r="K254" s="208" t="s">
        <v>136</v>
      </c>
      <c r="L254" s="46"/>
      <c r="M254" s="213" t="s">
        <v>19</v>
      </c>
      <c r="N254" s="214" t="s">
        <v>46</v>
      </c>
      <c r="O254" s="86"/>
      <c r="P254" s="215">
        <f>O254*H254</f>
        <v>0</v>
      </c>
      <c r="Q254" s="215">
        <v>0.00012999999999999999</v>
      </c>
      <c r="R254" s="215">
        <f>Q254*H254</f>
        <v>0.010037819999999999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212</v>
      </c>
      <c r="AT254" s="217" t="s">
        <v>132</v>
      </c>
      <c r="AU254" s="217" t="s">
        <v>85</v>
      </c>
      <c r="AY254" s="19" t="s">
        <v>129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83</v>
      </c>
      <c r="BK254" s="218">
        <f>ROUND(I254*H254,2)</f>
        <v>0</v>
      </c>
      <c r="BL254" s="19" t="s">
        <v>212</v>
      </c>
      <c r="BM254" s="217" t="s">
        <v>651</v>
      </c>
    </row>
    <row r="255" s="2" customFormat="1" ht="16.5" customHeight="1">
      <c r="A255" s="40"/>
      <c r="B255" s="41"/>
      <c r="C255" s="206" t="s">
        <v>274</v>
      </c>
      <c r="D255" s="206" t="s">
        <v>132</v>
      </c>
      <c r="E255" s="207" t="s">
        <v>652</v>
      </c>
      <c r="F255" s="208" t="s">
        <v>653</v>
      </c>
      <c r="G255" s="209" t="s">
        <v>135</v>
      </c>
      <c r="H255" s="210">
        <v>77.213999999999999</v>
      </c>
      <c r="I255" s="211"/>
      <c r="J255" s="212">
        <f>ROUND(I255*H255,2)</f>
        <v>0</v>
      </c>
      <c r="K255" s="208" t="s">
        <v>136</v>
      </c>
      <c r="L255" s="46"/>
      <c r="M255" s="213" t="s">
        <v>19</v>
      </c>
      <c r="N255" s="214" t="s">
        <v>46</v>
      </c>
      <c r="O255" s="86"/>
      <c r="P255" s="215">
        <f>O255*H255</f>
        <v>0</v>
      </c>
      <c r="Q255" s="215">
        <v>0.00012999999999999999</v>
      </c>
      <c r="R255" s="215">
        <f>Q255*H255</f>
        <v>0.010037819999999999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212</v>
      </c>
      <c r="AT255" s="217" t="s">
        <v>132</v>
      </c>
      <c r="AU255" s="217" t="s">
        <v>85</v>
      </c>
      <c r="AY255" s="19" t="s">
        <v>129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83</v>
      </c>
      <c r="BK255" s="218">
        <f>ROUND(I255*H255,2)</f>
        <v>0</v>
      </c>
      <c r="BL255" s="19" t="s">
        <v>212</v>
      </c>
      <c r="BM255" s="217" t="s">
        <v>654</v>
      </c>
    </row>
    <row r="256" s="2" customFormat="1">
      <c r="A256" s="40"/>
      <c r="B256" s="41"/>
      <c r="C256" s="206" t="s">
        <v>280</v>
      </c>
      <c r="D256" s="206" t="s">
        <v>132</v>
      </c>
      <c r="E256" s="207" t="s">
        <v>655</v>
      </c>
      <c r="F256" s="208" t="s">
        <v>656</v>
      </c>
      <c r="G256" s="209" t="s">
        <v>135</v>
      </c>
      <c r="H256" s="210">
        <v>77.213999999999999</v>
      </c>
      <c r="I256" s="211"/>
      <c r="J256" s="212">
        <f>ROUND(I256*H256,2)</f>
        <v>0</v>
      </c>
      <c r="K256" s="208" t="s">
        <v>136</v>
      </c>
      <c r="L256" s="46"/>
      <c r="M256" s="213" t="s">
        <v>19</v>
      </c>
      <c r="N256" s="214" t="s">
        <v>46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212</v>
      </c>
      <c r="AT256" s="217" t="s">
        <v>132</v>
      </c>
      <c r="AU256" s="217" t="s">
        <v>85</v>
      </c>
      <c r="AY256" s="19" t="s">
        <v>129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83</v>
      </c>
      <c r="BK256" s="218">
        <f>ROUND(I256*H256,2)</f>
        <v>0</v>
      </c>
      <c r="BL256" s="19" t="s">
        <v>212</v>
      </c>
      <c r="BM256" s="217" t="s">
        <v>657</v>
      </c>
    </row>
    <row r="257" s="2" customFormat="1" ht="16.5" customHeight="1">
      <c r="A257" s="40"/>
      <c r="B257" s="41"/>
      <c r="C257" s="206" t="s">
        <v>284</v>
      </c>
      <c r="D257" s="206" t="s">
        <v>132</v>
      </c>
      <c r="E257" s="207" t="s">
        <v>658</v>
      </c>
      <c r="F257" s="208" t="s">
        <v>659</v>
      </c>
      <c r="G257" s="209" t="s">
        <v>135</v>
      </c>
      <c r="H257" s="210">
        <v>154.15000000000001</v>
      </c>
      <c r="I257" s="211"/>
      <c r="J257" s="212">
        <f>ROUND(I257*H257,2)</f>
        <v>0</v>
      </c>
      <c r="K257" s="208" t="s">
        <v>136</v>
      </c>
      <c r="L257" s="46"/>
      <c r="M257" s="213" t="s">
        <v>19</v>
      </c>
      <c r="N257" s="214" t="s">
        <v>46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212</v>
      </c>
      <c r="AT257" s="217" t="s">
        <v>132</v>
      </c>
      <c r="AU257" s="217" t="s">
        <v>85</v>
      </c>
      <c r="AY257" s="19" t="s">
        <v>129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83</v>
      </c>
      <c r="BK257" s="218">
        <f>ROUND(I257*H257,2)</f>
        <v>0</v>
      </c>
      <c r="BL257" s="19" t="s">
        <v>212</v>
      </c>
      <c r="BM257" s="217" t="s">
        <v>660</v>
      </c>
    </row>
    <row r="258" s="2" customFormat="1">
      <c r="A258" s="40"/>
      <c r="B258" s="41"/>
      <c r="C258" s="42"/>
      <c r="D258" s="221" t="s">
        <v>247</v>
      </c>
      <c r="E258" s="42"/>
      <c r="F258" s="262" t="s">
        <v>661</v>
      </c>
      <c r="G258" s="42"/>
      <c r="H258" s="42"/>
      <c r="I258" s="263"/>
      <c r="J258" s="42"/>
      <c r="K258" s="42"/>
      <c r="L258" s="46"/>
      <c r="M258" s="264"/>
      <c r="N258" s="265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247</v>
      </c>
      <c r="AU258" s="19" t="s">
        <v>85</v>
      </c>
    </row>
    <row r="259" s="13" customFormat="1">
      <c r="A259" s="13"/>
      <c r="B259" s="219"/>
      <c r="C259" s="220"/>
      <c r="D259" s="221" t="s">
        <v>139</v>
      </c>
      <c r="E259" s="222" t="s">
        <v>19</v>
      </c>
      <c r="F259" s="223" t="s">
        <v>662</v>
      </c>
      <c r="G259" s="220"/>
      <c r="H259" s="224">
        <v>154.15000000000001</v>
      </c>
      <c r="I259" s="225"/>
      <c r="J259" s="220"/>
      <c r="K259" s="220"/>
      <c r="L259" s="226"/>
      <c r="M259" s="227"/>
      <c r="N259" s="228"/>
      <c r="O259" s="228"/>
      <c r="P259" s="228"/>
      <c r="Q259" s="228"/>
      <c r="R259" s="228"/>
      <c r="S259" s="228"/>
      <c r="T259" s="22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0" t="s">
        <v>139</v>
      </c>
      <c r="AU259" s="230" t="s">
        <v>85</v>
      </c>
      <c r="AV259" s="13" t="s">
        <v>85</v>
      </c>
      <c r="AW259" s="13" t="s">
        <v>36</v>
      </c>
      <c r="AX259" s="13" t="s">
        <v>83</v>
      </c>
      <c r="AY259" s="230" t="s">
        <v>129</v>
      </c>
    </row>
    <row r="260" s="2" customFormat="1">
      <c r="A260" s="40"/>
      <c r="B260" s="41"/>
      <c r="C260" s="206" t="s">
        <v>290</v>
      </c>
      <c r="D260" s="206" t="s">
        <v>132</v>
      </c>
      <c r="E260" s="207" t="s">
        <v>663</v>
      </c>
      <c r="F260" s="208" t="s">
        <v>664</v>
      </c>
      <c r="G260" s="209" t="s">
        <v>135</v>
      </c>
      <c r="H260" s="210">
        <v>1147.7349999999999</v>
      </c>
      <c r="I260" s="211"/>
      <c r="J260" s="212">
        <f>ROUND(I260*H260,2)</f>
        <v>0</v>
      </c>
      <c r="K260" s="208" t="s">
        <v>136</v>
      </c>
      <c r="L260" s="46"/>
      <c r="M260" s="213" t="s">
        <v>19</v>
      </c>
      <c r="N260" s="214" t="s">
        <v>46</v>
      </c>
      <c r="O260" s="86"/>
      <c r="P260" s="215">
        <f>O260*H260</f>
        <v>0</v>
      </c>
      <c r="Q260" s="215">
        <v>0.00011</v>
      </c>
      <c r="R260" s="215">
        <f>Q260*H260</f>
        <v>0.12625085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212</v>
      </c>
      <c r="AT260" s="217" t="s">
        <v>132</v>
      </c>
      <c r="AU260" s="217" t="s">
        <v>85</v>
      </c>
      <c r="AY260" s="19" t="s">
        <v>129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83</v>
      </c>
      <c r="BK260" s="218">
        <f>ROUND(I260*H260,2)</f>
        <v>0</v>
      </c>
      <c r="BL260" s="19" t="s">
        <v>212</v>
      </c>
      <c r="BM260" s="217" t="s">
        <v>665</v>
      </c>
    </row>
    <row r="261" s="13" customFormat="1">
      <c r="A261" s="13"/>
      <c r="B261" s="219"/>
      <c r="C261" s="220"/>
      <c r="D261" s="221" t="s">
        <v>139</v>
      </c>
      <c r="E261" s="222" t="s">
        <v>19</v>
      </c>
      <c r="F261" s="223" t="s">
        <v>666</v>
      </c>
      <c r="G261" s="220"/>
      <c r="H261" s="224">
        <v>993.58500000000004</v>
      </c>
      <c r="I261" s="225"/>
      <c r="J261" s="220"/>
      <c r="K261" s="220"/>
      <c r="L261" s="226"/>
      <c r="M261" s="227"/>
      <c r="N261" s="228"/>
      <c r="O261" s="228"/>
      <c r="P261" s="228"/>
      <c r="Q261" s="228"/>
      <c r="R261" s="228"/>
      <c r="S261" s="228"/>
      <c r="T261" s="22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0" t="s">
        <v>139</v>
      </c>
      <c r="AU261" s="230" t="s">
        <v>85</v>
      </c>
      <c r="AV261" s="13" t="s">
        <v>85</v>
      </c>
      <c r="AW261" s="13" t="s">
        <v>36</v>
      </c>
      <c r="AX261" s="13" t="s">
        <v>75</v>
      </c>
      <c r="AY261" s="230" t="s">
        <v>129</v>
      </c>
    </row>
    <row r="262" s="13" customFormat="1">
      <c r="A262" s="13"/>
      <c r="B262" s="219"/>
      <c r="C262" s="220"/>
      <c r="D262" s="221" t="s">
        <v>139</v>
      </c>
      <c r="E262" s="222" t="s">
        <v>19</v>
      </c>
      <c r="F262" s="223" t="s">
        <v>662</v>
      </c>
      <c r="G262" s="220"/>
      <c r="H262" s="224">
        <v>154.15000000000001</v>
      </c>
      <c r="I262" s="225"/>
      <c r="J262" s="220"/>
      <c r="K262" s="220"/>
      <c r="L262" s="226"/>
      <c r="M262" s="227"/>
      <c r="N262" s="228"/>
      <c r="O262" s="228"/>
      <c r="P262" s="228"/>
      <c r="Q262" s="228"/>
      <c r="R262" s="228"/>
      <c r="S262" s="228"/>
      <c r="T262" s="22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0" t="s">
        <v>139</v>
      </c>
      <c r="AU262" s="230" t="s">
        <v>85</v>
      </c>
      <c r="AV262" s="13" t="s">
        <v>85</v>
      </c>
      <c r="AW262" s="13" t="s">
        <v>36</v>
      </c>
      <c r="AX262" s="13" t="s">
        <v>75</v>
      </c>
      <c r="AY262" s="230" t="s">
        <v>129</v>
      </c>
    </row>
    <row r="263" s="14" customFormat="1">
      <c r="A263" s="14"/>
      <c r="B263" s="241"/>
      <c r="C263" s="242"/>
      <c r="D263" s="221" t="s">
        <v>139</v>
      </c>
      <c r="E263" s="243" t="s">
        <v>19</v>
      </c>
      <c r="F263" s="244" t="s">
        <v>192</v>
      </c>
      <c r="G263" s="242"/>
      <c r="H263" s="245">
        <v>1147.7350000000001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1" t="s">
        <v>139</v>
      </c>
      <c r="AU263" s="251" t="s">
        <v>85</v>
      </c>
      <c r="AV263" s="14" t="s">
        <v>137</v>
      </c>
      <c r="AW263" s="14" t="s">
        <v>36</v>
      </c>
      <c r="AX263" s="14" t="s">
        <v>83</v>
      </c>
      <c r="AY263" s="251" t="s">
        <v>129</v>
      </c>
    </row>
    <row r="264" s="2" customFormat="1">
      <c r="A264" s="40"/>
      <c r="B264" s="41"/>
      <c r="C264" s="206" t="s">
        <v>295</v>
      </c>
      <c r="D264" s="206" t="s">
        <v>132</v>
      </c>
      <c r="E264" s="207" t="s">
        <v>667</v>
      </c>
      <c r="F264" s="208" t="s">
        <v>668</v>
      </c>
      <c r="G264" s="209" t="s">
        <v>135</v>
      </c>
      <c r="H264" s="210">
        <v>1147.7349999999999</v>
      </c>
      <c r="I264" s="211"/>
      <c r="J264" s="212">
        <f>ROUND(I264*H264,2)</f>
        <v>0</v>
      </c>
      <c r="K264" s="208" t="s">
        <v>136</v>
      </c>
      <c r="L264" s="46"/>
      <c r="M264" s="266" t="s">
        <v>19</v>
      </c>
      <c r="N264" s="267" t="s">
        <v>46</v>
      </c>
      <c r="O264" s="268"/>
      <c r="P264" s="269">
        <f>O264*H264</f>
        <v>0</v>
      </c>
      <c r="Q264" s="269">
        <v>0.00072000000000000005</v>
      </c>
      <c r="R264" s="269">
        <f>Q264*H264</f>
        <v>0.82636920000000003</v>
      </c>
      <c r="S264" s="269">
        <v>0</v>
      </c>
      <c r="T264" s="270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212</v>
      </c>
      <c r="AT264" s="217" t="s">
        <v>132</v>
      </c>
      <c r="AU264" s="217" t="s">
        <v>85</v>
      </c>
      <c r="AY264" s="19" t="s">
        <v>129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83</v>
      </c>
      <c r="BK264" s="218">
        <f>ROUND(I264*H264,2)</f>
        <v>0</v>
      </c>
      <c r="BL264" s="19" t="s">
        <v>212</v>
      </c>
      <c r="BM264" s="217" t="s">
        <v>669</v>
      </c>
    </row>
    <row r="265" s="2" customFormat="1" ht="6.96" customHeight="1">
      <c r="A265" s="40"/>
      <c r="B265" s="61"/>
      <c r="C265" s="62"/>
      <c r="D265" s="62"/>
      <c r="E265" s="62"/>
      <c r="F265" s="62"/>
      <c r="G265" s="62"/>
      <c r="H265" s="62"/>
      <c r="I265" s="62"/>
      <c r="J265" s="62"/>
      <c r="K265" s="62"/>
      <c r="L265" s="46"/>
      <c r="M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</row>
  </sheetData>
  <sheetProtection sheet="1" autoFilter="0" formatColumns="0" formatRows="0" objects="1" scenarios="1" spinCount="100000" saltValue="gltxiwJ/hCF6DFxTsL+zpsUgAcCGsFYkeCVcYciSiWbKLty5u0wYWeJD/cqWRMw1pSSJzgJkIjDMhFRH6oSVoQ==" hashValue="Twg477r5kls8iMQZmcjiiLDQkblbnthDEagM7YTVThM4pbfG+9N1Tory4EGcG8cR24O+klamahWWeLBFFKa+BA==" algorithmName="SHA-512" password="CC35"/>
  <autoFilter ref="C84:K26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2"/>
    </row>
    <row r="4" s="1" customFormat="1" ht="24.96" customHeight="1">
      <c r="B4" s="22"/>
      <c r="C4" s="132" t="s">
        <v>670</v>
      </c>
      <c r="H4" s="22"/>
    </row>
    <row r="5" s="1" customFormat="1" ht="12" customHeight="1">
      <c r="B5" s="22"/>
      <c r="C5" s="282" t="s">
        <v>13</v>
      </c>
      <c r="D5" s="142" t="s">
        <v>14</v>
      </c>
      <c r="E5" s="1"/>
      <c r="F5" s="1"/>
      <c r="H5" s="22"/>
    </row>
    <row r="6" s="1" customFormat="1" ht="36.96" customHeight="1">
      <c r="B6" s="22"/>
      <c r="C6" s="283" t="s">
        <v>16</v>
      </c>
      <c r="D6" s="284" t="s">
        <v>17</v>
      </c>
      <c r="E6" s="1"/>
      <c r="F6" s="1"/>
      <c r="H6" s="22"/>
    </row>
    <row r="7" s="1" customFormat="1" ht="16.5" customHeight="1">
      <c r="B7" s="22"/>
      <c r="C7" s="134" t="s">
        <v>23</v>
      </c>
      <c r="D7" s="139" t="str">
        <f>'Rekapitulace stavby'!AN8</f>
        <v>31. 3. 2021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79"/>
      <c r="B9" s="285"/>
      <c r="C9" s="286" t="s">
        <v>56</v>
      </c>
      <c r="D9" s="287" t="s">
        <v>57</v>
      </c>
      <c r="E9" s="287" t="s">
        <v>116</v>
      </c>
      <c r="F9" s="288" t="s">
        <v>671</v>
      </c>
      <c r="G9" s="179"/>
      <c r="H9" s="285"/>
    </row>
    <row r="10" s="2" customFormat="1" ht="26.4" customHeight="1">
      <c r="A10" s="40"/>
      <c r="B10" s="46"/>
      <c r="C10" s="289" t="s">
        <v>672</v>
      </c>
      <c r="D10" s="289" t="s">
        <v>81</v>
      </c>
      <c r="E10" s="40"/>
      <c r="F10" s="40"/>
      <c r="G10" s="40"/>
      <c r="H10" s="46"/>
    </row>
    <row r="11" s="2" customFormat="1" ht="16.8" customHeight="1">
      <c r="A11" s="40"/>
      <c r="B11" s="46"/>
      <c r="C11" s="290" t="s">
        <v>673</v>
      </c>
      <c r="D11" s="291" t="s">
        <v>674</v>
      </c>
      <c r="E11" s="292" t="s">
        <v>135</v>
      </c>
      <c r="F11" s="293">
        <v>0</v>
      </c>
      <c r="G11" s="40"/>
      <c r="H11" s="46"/>
    </row>
    <row r="12" s="2" customFormat="1" ht="16.8" customHeight="1">
      <c r="A12" s="40"/>
      <c r="B12" s="46"/>
      <c r="C12" s="294" t="s">
        <v>19</v>
      </c>
      <c r="D12" s="294" t="s">
        <v>75</v>
      </c>
      <c r="E12" s="19" t="s">
        <v>19</v>
      </c>
      <c r="F12" s="295">
        <v>0</v>
      </c>
      <c r="G12" s="40"/>
      <c r="H12" s="46"/>
    </row>
    <row r="13" s="2" customFormat="1" ht="16.8" customHeight="1">
      <c r="A13" s="40"/>
      <c r="B13" s="46"/>
      <c r="C13" s="296" t="s">
        <v>675</v>
      </c>
      <c r="D13" s="40"/>
      <c r="E13" s="40"/>
      <c r="F13" s="40"/>
      <c r="G13" s="40"/>
      <c r="H13" s="46"/>
    </row>
    <row r="14" s="2" customFormat="1" ht="16.8" customHeight="1">
      <c r="A14" s="40"/>
      <c r="B14" s="46"/>
      <c r="C14" s="294" t="s">
        <v>291</v>
      </c>
      <c r="D14" s="294" t="s">
        <v>676</v>
      </c>
      <c r="E14" s="19" t="s">
        <v>135</v>
      </c>
      <c r="F14" s="295">
        <v>1429.4200000000001</v>
      </c>
      <c r="G14" s="40"/>
      <c r="H14" s="46"/>
    </row>
    <row r="15" s="2" customFormat="1" ht="16.8" customHeight="1">
      <c r="A15" s="40"/>
      <c r="B15" s="46"/>
      <c r="C15" s="290" t="s">
        <v>677</v>
      </c>
      <c r="D15" s="291" t="s">
        <v>678</v>
      </c>
      <c r="E15" s="292" t="s">
        <v>135</v>
      </c>
      <c r="F15" s="293">
        <v>0</v>
      </c>
      <c r="G15" s="40"/>
      <c r="H15" s="46"/>
    </row>
    <row r="16" s="2" customFormat="1" ht="16.8" customHeight="1">
      <c r="A16" s="40"/>
      <c r="B16" s="46"/>
      <c r="C16" s="294" t="s">
        <v>19</v>
      </c>
      <c r="D16" s="294" t="s">
        <v>75</v>
      </c>
      <c r="E16" s="19" t="s">
        <v>19</v>
      </c>
      <c r="F16" s="295">
        <v>0</v>
      </c>
      <c r="G16" s="40"/>
      <c r="H16" s="46"/>
    </row>
    <row r="17" s="2" customFormat="1" ht="7.44" customHeight="1">
      <c r="A17" s="40"/>
      <c r="B17" s="158"/>
      <c r="C17" s="159"/>
      <c r="D17" s="159"/>
      <c r="E17" s="159"/>
      <c r="F17" s="159"/>
      <c r="G17" s="159"/>
      <c r="H17" s="46"/>
    </row>
    <row r="18" s="2" customFormat="1">
      <c r="A18" s="40"/>
      <c r="B18" s="40"/>
      <c r="C18" s="40"/>
      <c r="D18" s="40"/>
      <c r="E18" s="40"/>
      <c r="F18" s="40"/>
      <c r="G18" s="40"/>
      <c r="H18" s="40"/>
    </row>
  </sheetData>
  <sheetProtection sheet="1" formatColumns="0" formatRows="0" objects="1" scenarios="1" spinCount="100000" saltValue="Z84OZQ/4Nu8t7QtiwiufaSM89KNDlOOSOnxP5HCD/G5MywLUNEsw2ngCs+QWQeOaor3iSsvOZIwp2k2OW7U84g==" hashValue="/JfopwJ9O11Mj727FQtQAT9BHvqM1NaHPKhnIRVAH3SuYqQGDo2KCnyMHz3XMkSQBsXME1soA0MwMffYmfTTUQ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7" customWidth="1"/>
    <col min="2" max="2" width="1.667969" style="297" customWidth="1"/>
    <col min="3" max="4" width="5" style="297" customWidth="1"/>
    <col min="5" max="5" width="11.66016" style="297" customWidth="1"/>
    <col min="6" max="6" width="9.160156" style="297" customWidth="1"/>
    <col min="7" max="7" width="5" style="297" customWidth="1"/>
    <col min="8" max="8" width="77.83203" style="297" customWidth="1"/>
    <col min="9" max="10" width="20" style="297" customWidth="1"/>
    <col min="11" max="11" width="1.667969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7" customFormat="1" ht="45" customHeight="1">
      <c r="B3" s="301"/>
      <c r="C3" s="302" t="s">
        <v>679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680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681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682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683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684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685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686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687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688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689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82</v>
      </c>
      <c r="F18" s="308" t="s">
        <v>690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691</v>
      </c>
      <c r="F19" s="308" t="s">
        <v>692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693</v>
      </c>
      <c r="F20" s="308" t="s">
        <v>694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695</v>
      </c>
      <c r="F21" s="308" t="s">
        <v>696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697</v>
      </c>
      <c r="F22" s="308" t="s">
        <v>698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699</v>
      </c>
      <c r="F23" s="308" t="s">
        <v>700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701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702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703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704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705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706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707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708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709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115</v>
      </c>
      <c r="F36" s="308"/>
      <c r="G36" s="308" t="s">
        <v>710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711</v>
      </c>
      <c r="F37" s="308"/>
      <c r="G37" s="308" t="s">
        <v>712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56</v>
      </c>
      <c r="F38" s="308"/>
      <c r="G38" s="308" t="s">
        <v>713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57</v>
      </c>
      <c r="F39" s="308"/>
      <c r="G39" s="308" t="s">
        <v>714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116</v>
      </c>
      <c r="F40" s="308"/>
      <c r="G40" s="308" t="s">
        <v>715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117</v>
      </c>
      <c r="F41" s="308"/>
      <c r="G41" s="308" t="s">
        <v>716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717</v>
      </c>
      <c r="F42" s="308"/>
      <c r="G42" s="308" t="s">
        <v>718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719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720</v>
      </c>
      <c r="F44" s="308"/>
      <c r="G44" s="308" t="s">
        <v>721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119</v>
      </c>
      <c r="F45" s="308"/>
      <c r="G45" s="308" t="s">
        <v>722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723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724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725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726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727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728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729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730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731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732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733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734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735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736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737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738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739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740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741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742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743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744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745</v>
      </c>
      <c r="D76" s="326"/>
      <c r="E76" s="326"/>
      <c r="F76" s="326" t="s">
        <v>746</v>
      </c>
      <c r="G76" s="327"/>
      <c r="H76" s="326" t="s">
        <v>57</v>
      </c>
      <c r="I76" s="326" t="s">
        <v>60</v>
      </c>
      <c r="J76" s="326" t="s">
        <v>747</v>
      </c>
      <c r="K76" s="325"/>
    </row>
    <row r="77" s="1" customFormat="1" ht="17.25" customHeight="1">
      <c r="B77" s="323"/>
      <c r="C77" s="328" t="s">
        <v>748</v>
      </c>
      <c r="D77" s="328"/>
      <c r="E77" s="328"/>
      <c r="F77" s="329" t="s">
        <v>749</v>
      </c>
      <c r="G77" s="330"/>
      <c r="H77" s="328"/>
      <c r="I77" s="328"/>
      <c r="J77" s="328" t="s">
        <v>750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56</v>
      </c>
      <c r="D79" s="333"/>
      <c r="E79" s="333"/>
      <c r="F79" s="334" t="s">
        <v>751</v>
      </c>
      <c r="G79" s="335"/>
      <c r="H79" s="311" t="s">
        <v>752</v>
      </c>
      <c r="I79" s="311" t="s">
        <v>753</v>
      </c>
      <c r="J79" s="311">
        <v>20</v>
      </c>
      <c r="K79" s="325"/>
    </row>
    <row r="80" s="1" customFormat="1" ht="15" customHeight="1">
      <c r="B80" s="323"/>
      <c r="C80" s="311" t="s">
        <v>754</v>
      </c>
      <c r="D80" s="311"/>
      <c r="E80" s="311"/>
      <c r="F80" s="334" t="s">
        <v>751</v>
      </c>
      <c r="G80" s="335"/>
      <c r="H80" s="311" t="s">
        <v>755</v>
      </c>
      <c r="I80" s="311" t="s">
        <v>753</v>
      </c>
      <c r="J80" s="311">
        <v>120</v>
      </c>
      <c r="K80" s="325"/>
    </row>
    <row r="81" s="1" customFormat="1" ht="15" customHeight="1">
      <c r="B81" s="336"/>
      <c r="C81" s="311" t="s">
        <v>756</v>
      </c>
      <c r="D81" s="311"/>
      <c r="E81" s="311"/>
      <c r="F81" s="334" t="s">
        <v>757</v>
      </c>
      <c r="G81" s="335"/>
      <c r="H81" s="311" t="s">
        <v>758</v>
      </c>
      <c r="I81" s="311" t="s">
        <v>753</v>
      </c>
      <c r="J81" s="311">
        <v>50</v>
      </c>
      <c r="K81" s="325"/>
    </row>
    <row r="82" s="1" customFormat="1" ht="15" customHeight="1">
      <c r="B82" s="336"/>
      <c r="C82" s="311" t="s">
        <v>759</v>
      </c>
      <c r="D82" s="311"/>
      <c r="E82" s="311"/>
      <c r="F82" s="334" t="s">
        <v>751</v>
      </c>
      <c r="G82" s="335"/>
      <c r="H82" s="311" t="s">
        <v>760</v>
      </c>
      <c r="I82" s="311" t="s">
        <v>761</v>
      </c>
      <c r="J82" s="311"/>
      <c r="K82" s="325"/>
    </row>
    <row r="83" s="1" customFormat="1" ht="15" customHeight="1">
      <c r="B83" s="336"/>
      <c r="C83" s="337" t="s">
        <v>762</v>
      </c>
      <c r="D83" s="337"/>
      <c r="E83" s="337"/>
      <c r="F83" s="338" t="s">
        <v>757</v>
      </c>
      <c r="G83" s="337"/>
      <c r="H83" s="337" t="s">
        <v>763</v>
      </c>
      <c r="I83" s="337" t="s">
        <v>753</v>
      </c>
      <c r="J83" s="337">
        <v>15</v>
      </c>
      <c r="K83" s="325"/>
    </row>
    <row r="84" s="1" customFormat="1" ht="15" customHeight="1">
      <c r="B84" s="336"/>
      <c r="C84" s="337" t="s">
        <v>764</v>
      </c>
      <c r="D84" s="337"/>
      <c r="E84" s="337"/>
      <c r="F84" s="338" t="s">
        <v>757</v>
      </c>
      <c r="G84" s="337"/>
      <c r="H84" s="337" t="s">
        <v>765</v>
      </c>
      <c r="I84" s="337" t="s">
        <v>753</v>
      </c>
      <c r="J84" s="337">
        <v>15</v>
      </c>
      <c r="K84" s="325"/>
    </row>
    <row r="85" s="1" customFormat="1" ht="15" customHeight="1">
      <c r="B85" s="336"/>
      <c r="C85" s="337" t="s">
        <v>766</v>
      </c>
      <c r="D85" s="337"/>
      <c r="E85" s="337"/>
      <c r="F85" s="338" t="s">
        <v>757</v>
      </c>
      <c r="G85" s="337"/>
      <c r="H85" s="337" t="s">
        <v>767</v>
      </c>
      <c r="I85" s="337" t="s">
        <v>753</v>
      </c>
      <c r="J85" s="337">
        <v>20</v>
      </c>
      <c r="K85" s="325"/>
    </row>
    <row r="86" s="1" customFormat="1" ht="15" customHeight="1">
      <c r="B86" s="336"/>
      <c r="C86" s="337" t="s">
        <v>768</v>
      </c>
      <c r="D86" s="337"/>
      <c r="E86" s="337"/>
      <c r="F86" s="338" t="s">
        <v>757</v>
      </c>
      <c r="G86" s="337"/>
      <c r="H86" s="337" t="s">
        <v>769</v>
      </c>
      <c r="I86" s="337" t="s">
        <v>753</v>
      </c>
      <c r="J86" s="337">
        <v>20</v>
      </c>
      <c r="K86" s="325"/>
    </row>
    <row r="87" s="1" customFormat="1" ht="15" customHeight="1">
      <c r="B87" s="336"/>
      <c r="C87" s="311" t="s">
        <v>770</v>
      </c>
      <c r="D87" s="311"/>
      <c r="E87" s="311"/>
      <c r="F87" s="334" t="s">
        <v>757</v>
      </c>
      <c r="G87" s="335"/>
      <c r="H87" s="311" t="s">
        <v>771</v>
      </c>
      <c r="I87" s="311" t="s">
        <v>753</v>
      </c>
      <c r="J87" s="311">
        <v>50</v>
      </c>
      <c r="K87" s="325"/>
    </row>
    <row r="88" s="1" customFormat="1" ht="15" customHeight="1">
      <c r="B88" s="336"/>
      <c r="C88" s="311" t="s">
        <v>772</v>
      </c>
      <c r="D88" s="311"/>
      <c r="E88" s="311"/>
      <c r="F88" s="334" t="s">
        <v>757</v>
      </c>
      <c r="G88" s="335"/>
      <c r="H88" s="311" t="s">
        <v>773</v>
      </c>
      <c r="I88" s="311" t="s">
        <v>753</v>
      </c>
      <c r="J88" s="311">
        <v>20</v>
      </c>
      <c r="K88" s="325"/>
    </row>
    <row r="89" s="1" customFormat="1" ht="15" customHeight="1">
      <c r="B89" s="336"/>
      <c r="C89" s="311" t="s">
        <v>774</v>
      </c>
      <c r="D89" s="311"/>
      <c r="E89" s="311"/>
      <c r="F89" s="334" t="s">
        <v>757</v>
      </c>
      <c r="G89" s="335"/>
      <c r="H89" s="311" t="s">
        <v>775</v>
      </c>
      <c r="I89" s="311" t="s">
        <v>753</v>
      </c>
      <c r="J89" s="311">
        <v>20</v>
      </c>
      <c r="K89" s="325"/>
    </row>
    <row r="90" s="1" customFormat="1" ht="15" customHeight="1">
      <c r="B90" s="336"/>
      <c r="C90" s="311" t="s">
        <v>776</v>
      </c>
      <c r="D90" s="311"/>
      <c r="E90" s="311"/>
      <c r="F90" s="334" t="s">
        <v>757</v>
      </c>
      <c r="G90" s="335"/>
      <c r="H90" s="311" t="s">
        <v>777</v>
      </c>
      <c r="I90" s="311" t="s">
        <v>753</v>
      </c>
      <c r="J90" s="311">
        <v>50</v>
      </c>
      <c r="K90" s="325"/>
    </row>
    <row r="91" s="1" customFormat="1" ht="15" customHeight="1">
      <c r="B91" s="336"/>
      <c r="C91" s="311" t="s">
        <v>778</v>
      </c>
      <c r="D91" s="311"/>
      <c r="E91" s="311"/>
      <c r="F91" s="334" t="s">
        <v>757</v>
      </c>
      <c r="G91" s="335"/>
      <c r="H91" s="311" t="s">
        <v>778</v>
      </c>
      <c r="I91" s="311" t="s">
        <v>753</v>
      </c>
      <c r="J91" s="311">
        <v>50</v>
      </c>
      <c r="K91" s="325"/>
    </row>
    <row r="92" s="1" customFormat="1" ht="15" customHeight="1">
      <c r="B92" s="336"/>
      <c r="C92" s="311" t="s">
        <v>779</v>
      </c>
      <c r="D92" s="311"/>
      <c r="E92" s="311"/>
      <c r="F92" s="334" t="s">
        <v>757</v>
      </c>
      <c r="G92" s="335"/>
      <c r="H92" s="311" t="s">
        <v>780</v>
      </c>
      <c r="I92" s="311" t="s">
        <v>753</v>
      </c>
      <c r="J92" s="311">
        <v>255</v>
      </c>
      <c r="K92" s="325"/>
    </row>
    <row r="93" s="1" customFormat="1" ht="15" customHeight="1">
      <c r="B93" s="336"/>
      <c r="C93" s="311" t="s">
        <v>781</v>
      </c>
      <c r="D93" s="311"/>
      <c r="E93" s="311"/>
      <c r="F93" s="334" t="s">
        <v>751</v>
      </c>
      <c r="G93" s="335"/>
      <c r="H93" s="311" t="s">
        <v>782</v>
      </c>
      <c r="I93" s="311" t="s">
        <v>783</v>
      </c>
      <c r="J93" s="311"/>
      <c r="K93" s="325"/>
    </row>
    <row r="94" s="1" customFormat="1" ht="15" customHeight="1">
      <c r="B94" s="336"/>
      <c r="C94" s="311" t="s">
        <v>784</v>
      </c>
      <c r="D94" s="311"/>
      <c r="E94" s="311"/>
      <c r="F94" s="334" t="s">
        <v>751</v>
      </c>
      <c r="G94" s="335"/>
      <c r="H94" s="311" t="s">
        <v>785</v>
      </c>
      <c r="I94" s="311" t="s">
        <v>786</v>
      </c>
      <c r="J94" s="311"/>
      <c r="K94" s="325"/>
    </row>
    <row r="95" s="1" customFormat="1" ht="15" customHeight="1">
      <c r="B95" s="336"/>
      <c r="C95" s="311" t="s">
        <v>787</v>
      </c>
      <c r="D95" s="311"/>
      <c r="E95" s="311"/>
      <c r="F95" s="334" t="s">
        <v>751</v>
      </c>
      <c r="G95" s="335"/>
      <c r="H95" s="311" t="s">
        <v>787</v>
      </c>
      <c r="I95" s="311" t="s">
        <v>786</v>
      </c>
      <c r="J95" s="311"/>
      <c r="K95" s="325"/>
    </row>
    <row r="96" s="1" customFormat="1" ht="15" customHeight="1">
      <c r="B96" s="336"/>
      <c r="C96" s="311" t="s">
        <v>41</v>
      </c>
      <c r="D96" s="311"/>
      <c r="E96" s="311"/>
      <c r="F96" s="334" t="s">
        <v>751</v>
      </c>
      <c r="G96" s="335"/>
      <c r="H96" s="311" t="s">
        <v>788</v>
      </c>
      <c r="I96" s="311" t="s">
        <v>786</v>
      </c>
      <c r="J96" s="311"/>
      <c r="K96" s="325"/>
    </row>
    <row r="97" s="1" customFormat="1" ht="15" customHeight="1">
      <c r="B97" s="336"/>
      <c r="C97" s="311" t="s">
        <v>51</v>
      </c>
      <c r="D97" s="311"/>
      <c r="E97" s="311"/>
      <c r="F97" s="334" t="s">
        <v>751</v>
      </c>
      <c r="G97" s="335"/>
      <c r="H97" s="311" t="s">
        <v>789</v>
      </c>
      <c r="I97" s="311" t="s">
        <v>786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790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745</v>
      </c>
      <c r="D103" s="326"/>
      <c r="E103" s="326"/>
      <c r="F103" s="326" t="s">
        <v>746</v>
      </c>
      <c r="G103" s="327"/>
      <c r="H103" s="326" t="s">
        <v>57</v>
      </c>
      <c r="I103" s="326" t="s">
        <v>60</v>
      </c>
      <c r="J103" s="326" t="s">
        <v>747</v>
      </c>
      <c r="K103" s="325"/>
    </row>
    <row r="104" s="1" customFormat="1" ht="17.25" customHeight="1">
      <c r="B104" s="323"/>
      <c r="C104" s="328" t="s">
        <v>748</v>
      </c>
      <c r="D104" s="328"/>
      <c r="E104" s="328"/>
      <c r="F104" s="329" t="s">
        <v>749</v>
      </c>
      <c r="G104" s="330"/>
      <c r="H104" s="328"/>
      <c r="I104" s="328"/>
      <c r="J104" s="328" t="s">
        <v>750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56</v>
      </c>
      <c r="D106" s="333"/>
      <c r="E106" s="333"/>
      <c r="F106" s="334" t="s">
        <v>751</v>
      </c>
      <c r="G106" s="311"/>
      <c r="H106" s="311" t="s">
        <v>791</v>
      </c>
      <c r="I106" s="311" t="s">
        <v>753</v>
      </c>
      <c r="J106" s="311">
        <v>20</v>
      </c>
      <c r="K106" s="325"/>
    </row>
    <row r="107" s="1" customFormat="1" ht="15" customHeight="1">
      <c r="B107" s="323"/>
      <c r="C107" s="311" t="s">
        <v>754</v>
      </c>
      <c r="D107" s="311"/>
      <c r="E107" s="311"/>
      <c r="F107" s="334" t="s">
        <v>751</v>
      </c>
      <c r="G107" s="311"/>
      <c r="H107" s="311" t="s">
        <v>791</v>
      </c>
      <c r="I107" s="311" t="s">
        <v>753</v>
      </c>
      <c r="J107" s="311">
        <v>120</v>
      </c>
      <c r="K107" s="325"/>
    </row>
    <row r="108" s="1" customFormat="1" ht="15" customHeight="1">
      <c r="B108" s="336"/>
      <c r="C108" s="311" t="s">
        <v>756</v>
      </c>
      <c r="D108" s="311"/>
      <c r="E108" s="311"/>
      <c r="F108" s="334" t="s">
        <v>757</v>
      </c>
      <c r="G108" s="311"/>
      <c r="H108" s="311" t="s">
        <v>791</v>
      </c>
      <c r="I108" s="311" t="s">
        <v>753</v>
      </c>
      <c r="J108" s="311">
        <v>50</v>
      </c>
      <c r="K108" s="325"/>
    </row>
    <row r="109" s="1" customFormat="1" ht="15" customHeight="1">
      <c r="B109" s="336"/>
      <c r="C109" s="311" t="s">
        <v>759</v>
      </c>
      <c r="D109" s="311"/>
      <c r="E109" s="311"/>
      <c r="F109" s="334" t="s">
        <v>751</v>
      </c>
      <c r="G109" s="311"/>
      <c r="H109" s="311" t="s">
        <v>791</v>
      </c>
      <c r="I109" s="311" t="s">
        <v>761</v>
      </c>
      <c r="J109" s="311"/>
      <c r="K109" s="325"/>
    </row>
    <row r="110" s="1" customFormat="1" ht="15" customHeight="1">
      <c r="B110" s="336"/>
      <c r="C110" s="311" t="s">
        <v>770</v>
      </c>
      <c r="D110" s="311"/>
      <c r="E110" s="311"/>
      <c r="F110" s="334" t="s">
        <v>757</v>
      </c>
      <c r="G110" s="311"/>
      <c r="H110" s="311" t="s">
        <v>791</v>
      </c>
      <c r="I110" s="311" t="s">
        <v>753</v>
      </c>
      <c r="J110" s="311">
        <v>50</v>
      </c>
      <c r="K110" s="325"/>
    </row>
    <row r="111" s="1" customFormat="1" ht="15" customHeight="1">
      <c r="B111" s="336"/>
      <c r="C111" s="311" t="s">
        <v>778</v>
      </c>
      <c r="D111" s="311"/>
      <c r="E111" s="311"/>
      <c r="F111" s="334" t="s">
        <v>757</v>
      </c>
      <c r="G111" s="311"/>
      <c r="H111" s="311" t="s">
        <v>791</v>
      </c>
      <c r="I111" s="311" t="s">
        <v>753</v>
      </c>
      <c r="J111" s="311">
        <v>50</v>
      </c>
      <c r="K111" s="325"/>
    </row>
    <row r="112" s="1" customFormat="1" ht="15" customHeight="1">
      <c r="B112" s="336"/>
      <c r="C112" s="311" t="s">
        <v>776</v>
      </c>
      <c r="D112" s="311"/>
      <c r="E112" s="311"/>
      <c r="F112" s="334" t="s">
        <v>757</v>
      </c>
      <c r="G112" s="311"/>
      <c r="H112" s="311" t="s">
        <v>791</v>
      </c>
      <c r="I112" s="311" t="s">
        <v>753</v>
      </c>
      <c r="J112" s="311">
        <v>50</v>
      </c>
      <c r="K112" s="325"/>
    </row>
    <row r="113" s="1" customFormat="1" ht="15" customHeight="1">
      <c r="B113" s="336"/>
      <c r="C113" s="311" t="s">
        <v>56</v>
      </c>
      <c r="D113" s="311"/>
      <c r="E113" s="311"/>
      <c r="F113" s="334" t="s">
        <v>751</v>
      </c>
      <c r="G113" s="311"/>
      <c r="H113" s="311" t="s">
        <v>792</v>
      </c>
      <c r="I113" s="311" t="s">
        <v>753</v>
      </c>
      <c r="J113" s="311">
        <v>20</v>
      </c>
      <c r="K113" s="325"/>
    </row>
    <row r="114" s="1" customFormat="1" ht="15" customHeight="1">
      <c r="B114" s="336"/>
      <c r="C114" s="311" t="s">
        <v>793</v>
      </c>
      <c r="D114" s="311"/>
      <c r="E114" s="311"/>
      <c r="F114" s="334" t="s">
        <v>751</v>
      </c>
      <c r="G114" s="311"/>
      <c r="H114" s="311" t="s">
        <v>794</v>
      </c>
      <c r="I114" s="311" t="s">
        <v>753</v>
      </c>
      <c r="J114" s="311">
        <v>120</v>
      </c>
      <c r="K114" s="325"/>
    </row>
    <row r="115" s="1" customFormat="1" ht="15" customHeight="1">
      <c r="B115" s="336"/>
      <c r="C115" s="311" t="s">
        <v>41</v>
      </c>
      <c r="D115" s="311"/>
      <c r="E115" s="311"/>
      <c r="F115" s="334" t="s">
        <v>751</v>
      </c>
      <c r="G115" s="311"/>
      <c r="H115" s="311" t="s">
        <v>795</v>
      </c>
      <c r="I115" s="311" t="s">
        <v>786</v>
      </c>
      <c r="J115" s="311"/>
      <c r="K115" s="325"/>
    </row>
    <row r="116" s="1" customFormat="1" ht="15" customHeight="1">
      <c r="B116" s="336"/>
      <c r="C116" s="311" t="s">
        <v>51</v>
      </c>
      <c r="D116" s="311"/>
      <c r="E116" s="311"/>
      <c r="F116" s="334" t="s">
        <v>751</v>
      </c>
      <c r="G116" s="311"/>
      <c r="H116" s="311" t="s">
        <v>796</v>
      </c>
      <c r="I116" s="311" t="s">
        <v>786</v>
      </c>
      <c r="J116" s="311"/>
      <c r="K116" s="325"/>
    </row>
    <row r="117" s="1" customFormat="1" ht="15" customHeight="1">
      <c r="B117" s="336"/>
      <c r="C117" s="311" t="s">
        <v>60</v>
      </c>
      <c r="D117" s="311"/>
      <c r="E117" s="311"/>
      <c r="F117" s="334" t="s">
        <v>751</v>
      </c>
      <c r="G117" s="311"/>
      <c r="H117" s="311" t="s">
        <v>797</v>
      </c>
      <c r="I117" s="311" t="s">
        <v>798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799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745</v>
      </c>
      <c r="D123" s="326"/>
      <c r="E123" s="326"/>
      <c r="F123" s="326" t="s">
        <v>746</v>
      </c>
      <c r="G123" s="327"/>
      <c r="H123" s="326" t="s">
        <v>57</v>
      </c>
      <c r="I123" s="326" t="s">
        <v>60</v>
      </c>
      <c r="J123" s="326" t="s">
        <v>747</v>
      </c>
      <c r="K123" s="355"/>
    </row>
    <row r="124" s="1" customFormat="1" ht="17.25" customHeight="1">
      <c r="B124" s="354"/>
      <c r="C124" s="328" t="s">
        <v>748</v>
      </c>
      <c r="D124" s="328"/>
      <c r="E124" s="328"/>
      <c r="F124" s="329" t="s">
        <v>749</v>
      </c>
      <c r="G124" s="330"/>
      <c r="H124" s="328"/>
      <c r="I124" s="328"/>
      <c r="J124" s="328" t="s">
        <v>750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754</v>
      </c>
      <c r="D126" s="333"/>
      <c r="E126" s="333"/>
      <c r="F126" s="334" t="s">
        <v>751</v>
      </c>
      <c r="G126" s="311"/>
      <c r="H126" s="311" t="s">
        <v>791</v>
      </c>
      <c r="I126" s="311" t="s">
        <v>753</v>
      </c>
      <c r="J126" s="311">
        <v>120</v>
      </c>
      <c r="K126" s="359"/>
    </row>
    <row r="127" s="1" customFormat="1" ht="15" customHeight="1">
      <c r="B127" s="356"/>
      <c r="C127" s="311" t="s">
        <v>800</v>
      </c>
      <c r="D127" s="311"/>
      <c r="E127" s="311"/>
      <c r="F127" s="334" t="s">
        <v>751</v>
      </c>
      <c r="G127" s="311"/>
      <c r="H127" s="311" t="s">
        <v>801</v>
      </c>
      <c r="I127" s="311" t="s">
        <v>753</v>
      </c>
      <c r="J127" s="311" t="s">
        <v>802</v>
      </c>
      <c r="K127" s="359"/>
    </row>
    <row r="128" s="1" customFormat="1" ht="15" customHeight="1">
      <c r="B128" s="356"/>
      <c r="C128" s="311" t="s">
        <v>699</v>
      </c>
      <c r="D128" s="311"/>
      <c r="E128" s="311"/>
      <c r="F128" s="334" t="s">
        <v>751</v>
      </c>
      <c r="G128" s="311"/>
      <c r="H128" s="311" t="s">
        <v>803</v>
      </c>
      <c r="I128" s="311" t="s">
        <v>753</v>
      </c>
      <c r="J128" s="311" t="s">
        <v>802</v>
      </c>
      <c r="K128" s="359"/>
    </row>
    <row r="129" s="1" customFormat="1" ht="15" customHeight="1">
      <c r="B129" s="356"/>
      <c r="C129" s="311" t="s">
        <v>762</v>
      </c>
      <c r="D129" s="311"/>
      <c r="E129" s="311"/>
      <c r="F129" s="334" t="s">
        <v>757</v>
      </c>
      <c r="G129" s="311"/>
      <c r="H129" s="311" t="s">
        <v>763</v>
      </c>
      <c r="I129" s="311" t="s">
        <v>753</v>
      </c>
      <c r="J129" s="311">
        <v>15</v>
      </c>
      <c r="K129" s="359"/>
    </row>
    <row r="130" s="1" customFormat="1" ht="15" customHeight="1">
      <c r="B130" s="356"/>
      <c r="C130" s="337" t="s">
        <v>764</v>
      </c>
      <c r="D130" s="337"/>
      <c r="E130" s="337"/>
      <c r="F130" s="338" t="s">
        <v>757</v>
      </c>
      <c r="G130" s="337"/>
      <c r="H130" s="337" t="s">
        <v>765</v>
      </c>
      <c r="I130" s="337" t="s">
        <v>753</v>
      </c>
      <c r="J130" s="337">
        <v>15</v>
      </c>
      <c r="K130" s="359"/>
    </row>
    <row r="131" s="1" customFormat="1" ht="15" customHeight="1">
      <c r="B131" s="356"/>
      <c r="C131" s="337" t="s">
        <v>766</v>
      </c>
      <c r="D131" s="337"/>
      <c r="E131" s="337"/>
      <c r="F131" s="338" t="s">
        <v>757</v>
      </c>
      <c r="G131" s="337"/>
      <c r="H131" s="337" t="s">
        <v>767</v>
      </c>
      <c r="I131" s="337" t="s">
        <v>753</v>
      </c>
      <c r="J131" s="337">
        <v>20</v>
      </c>
      <c r="K131" s="359"/>
    </row>
    <row r="132" s="1" customFormat="1" ht="15" customHeight="1">
      <c r="B132" s="356"/>
      <c r="C132" s="337" t="s">
        <v>768</v>
      </c>
      <c r="D132" s="337"/>
      <c r="E132" s="337"/>
      <c r="F132" s="338" t="s">
        <v>757</v>
      </c>
      <c r="G132" s="337"/>
      <c r="H132" s="337" t="s">
        <v>769</v>
      </c>
      <c r="I132" s="337" t="s">
        <v>753</v>
      </c>
      <c r="J132" s="337">
        <v>20</v>
      </c>
      <c r="K132" s="359"/>
    </row>
    <row r="133" s="1" customFormat="1" ht="15" customHeight="1">
      <c r="B133" s="356"/>
      <c r="C133" s="311" t="s">
        <v>756</v>
      </c>
      <c r="D133" s="311"/>
      <c r="E133" s="311"/>
      <c r="F133" s="334" t="s">
        <v>757</v>
      </c>
      <c r="G133" s="311"/>
      <c r="H133" s="311" t="s">
        <v>791</v>
      </c>
      <c r="I133" s="311" t="s">
        <v>753</v>
      </c>
      <c r="J133" s="311">
        <v>50</v>
      </c>
      <c r="K133" s="359"/>
    </row>
    <row r="134" s="1" customFormat="1" ht="15" customHeight="1">
      <c r="B134" s="356"/>
      <c r="C134" s="311" t="s">
        <v>770</v>
      </c>
      <c r="D134" s="311"/>
      <c r="E134" s="311"/>
      <c r="F134" s="334" t="s">
        <v>757</v>
      </c>
      <c r="G134" s="311"/>
      <c r="H134" s="311" t="s">
        <v>791</v>
      </c>
      <c r="I134" s="311" t="s">
        <v>753</v>
      </c>
      <c r="J134" s="311">
        <v>50</v>
      </c>
      <c r="K134" s="359"/>
    </row>
    <row r="135" s="1" customFormat="1" ht="15" customHeight="1">
      <c r="B135" s="356"/>
      <c r="C135" s="311" t="s">
        <v>776</v>
      </c>
      <c r="D135" s="311"/>
      <c r="E135" s="311"/>
      <c r="F135" s="334" t="s">
        <v>757</v>
      </c>
      <c r="G135" s="311"/>
      <c r="H135" s="311" t="s">
        <v>791</v>
      </c>
      <c r="I135" s="311" t="s">
        <v>753</v>
      </c>
      <c r="J135" s="311">
        <v>50</v>
      </c>
      <c r="K135" s="359"/>
    </row>
    <row r="136" s="1" customFormat="1" ht="15" customHeight="1">
      <c r="B136" s="356"/>
      <c r="C136" s="311" t="s">
        <v>778</v>
      </c>
      <c r="D136" s="311"/>
      <c r="E136" s="311"/>
      <c r="F136" s="334" t="s">
        <v>757</v>
      </c>
      <c r="G136" s="311"/>
      <c r="H136" s="311" t="s">
        <v>791</v>
      </c>
      <c r="I136" s="311" t="s">
        <v>753</v>
      </c>
      <c r="J136" s="311">
        <v>50</v>
      </c>
      <c r="K136" s="359"/>
    </row>
    <row r="137" s="1" customFormat="1" ht="15" customHeight="1">
      <c r="B137" s="356"/>
      <c r="C137" s="311" t="s">
        <v>779</v>
      </c>
      <c r="D137" s="311"/>
      <c r="E137" s="311"/>
      <c r="F137" s="334" t="s">
        <v>757</v>
      </c>
      <c r="G137" s="311"/>
      <c r="H137" s="311" t="s">
        <v>804</v>
      </c>
      <c r="I137" s="311" t="s">
        <v>753</v>
      </c>
      <c r="J137" s="311">
        <v>255</v>
      </c>
      <c r="K137" s="359"/>
    </row>
    <row r="138" s="1" customFormat="1" ht="15" customHeight="1">
      <c r="B138" s="356"/>
      <c r="C138" s="311" t="s">
        <v>781</v>
      </c>
      <c r="D138" s="311"/>
      <c r="E138" s="311"/>
      <c r="F138" s="334" t="s">
        <v>751</v>
      </c>
      <c r="G138" s="311"/>
      <c r="H138" s="311" t="s">
        <v>805</v>
      </c>
      <c r="I138" s="311" t="s">
        <v>783</v>
      </c>
      <c r="J138" s="311"/>
      <c r="K138" s="359"/>
    </row>
    <row r="139" s="1" customFormat="1" ht="15" customHeight="1">
      <c r="B139" s="356"/>
      <c r="C139" s="311" t="s">
        <v>784</v>
      </c>
      <c r="D139" s="311"/>
      <c r="E139" s="311"/>
      <c r="F139" s="334" t="s">
        <v>751</v>
      </c>
      <c r="G139" s="311"/>
      <c r="H139" s="311" t="s">
        <v>806</v>
      </c>
      <c r="I139" s="311" t="s">
        <v>786</v>
      </c>
      <c r="J139" s="311"/>
      <c r="K139" s="359"/>
    </row>
    <row r="140" s="1" customFormat="1" ht="15" customHeight="1">
      <c r="B140" s="356"/>
      <c r="C140" s="311" t="s">
        <v>787</v>
      </c>
      <c r="D140" s="311"/>
      <c r="E140" s="311"/>
      <c r="F140" s="334" t="s">
        <v>751</v>
      </c>
      <c r="G140" s="311"/>
      <c r="H140" s="311" t="s">
        <v>787</v>
      </c>
      <c r="I140" s="311" t="s">
        <v>786</v>
      </c>
      <c r="J140" s="311"/>
      <c r="K140" s="359"/>
    </row>
    <row r="141" s="1" customFormat="1" ht="15" customHeight="1">
      <c r="B141" s="356"/>
      <c r="C141" s="311" t="s">
        <v>41</v>
      </c>
      <c r="D141" s="311"/>
      <c r="E141" s="311"/>
      <c r="F141" s="334" t="s">
        <v>751</v>
      </c>
      <c r="G141" s="311"/>
      <c r="H141" s="311" t="s">
        <v>807</v>
      </c>
      <c r="I141" s="311" t="s">
        <v>786</v>
      </c>
      <c r="J141" s="311"/>
      <c r="K141" s="359"/>
    </row>
    <row r="142" s="1" customFormat="1" ht="15" customHeight="1">
      <c r="B142" s="356"/>
      <c r="C142" s="311" t="s">
        <v>808</v>
      </c>
      <c r="D142" s="311"/>
      <c r="E142" s="311"/>
      <c r="F142" s="334" t="s">
        <v>751</v>
      </c>
      <c r="G142" s="311"/>
      <c r="H142" s="311" t="s">
        <v>809</v>
      </c>
      <c r="I142" s="311" t="s">
        <v>786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810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745</v>
      </c>
      <c r="D148" s="326"/>
      <c r="E148" s="326"/>
      <c r="F148" s="326" t="s">
        <v>746</v>
      </c>
      <c r="G148" s="327"/>
      <c r="H148" s="326" t="s">
        <v>57</v>
      </c>
      <c r="I148" s="326" t="s">
        <v>60</v>
      </c>
      <c r="J148" s="326" t="s">
        <v>747</v>
      </c>
      <c r="K148" s="325"/>
    </row>
    <row r="149" s="1" customFormat="1" ht="17.25" customHeight="1">
      <c r="B149" s="323"/>
      <c r="C149" s="328" t="s">
        <v>748</v>
      </c>
      <c r="D149" s="328"/>
      <c r="E149" s="328"/>
      <c r="F149" s="329" t="s">
        <v>749</v>
      </c>
      <c r="G149" s="330"/>
      <c r="H149" s="328"/>
      <c r="I149" s="328"/>
      <c r="J149" s="328" t="s">
        <v>750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754</v>
      </c>
      <c r="D151" s="311"/>
      <c r="E151" s="311"/>
      <c r="F151" s="364" t="s">
        <v>751</v>
      </c>
      <c r="G151" s="311"/>
      <c r="H151" s="363" t="s">
        <v>791</v>
      </c>
      <c r="I151" s="363" t="s">
        <v>753</v>
      </c>
      <c r="J151" s="363">
        <v>120</v>
      </c>
      <c r="K151" s="359"/>
    </row>
    <row r="152" s="1" customFormat="1" ht="15" customHeight="1">
      <c r="B152" s="336"/>
      <c r="C152" s="363" t="s">
        <v>800</v>
      </c>
      <c r="D152" s="311"/>
      <c r="E152" s="311"/>
      <c r="F152" s="364" t="s">
        <v>751</v>
      </c>
      <c r="G152" s="311"/>
      <c r="H152" s="363" t="s">
        <v>811</v>
      </c>
      <c r="I152" s="363" t="s">
        <v>753</v>
      </c>
      <c r="J152" s="363" t="s">
        <v>802</v>
      </c>
      <c r="K152" s="359"/>
    </row>
    <row r="153" s="1" customFormat="1" ht="15" customHeight="1">
      <c r="B153" s="336"/>
      <c r="C153" s="363" t="s">
        <v>699</v>
      </c>
      <c r="D153" s="311"/>
      <c r="E153" s="311"/>
      <c r="F153" s="364" t="s">
        <v>751</v>
      </c>
      <c r="G153" s="311"/>
      <c r="H153" s="363" t="s">
        <v>812</v>
      </c>
      <c r="I153" s="363" t="s">
        <v>753</v>
      </c>
      <c r="J153" s="363" t="s">
        <v>802</v>
      </c>
      <c r="K153" s="359"/>
    </row>
    <row r="154" s="1" customFormat="1" ht="15" customHeight="1">
      <c r="B154" s="336"/>
      <c r="C154" s="363" t="s">
        <v>756</v>
      </c>
      <c r="D154" s="311"/>
      <c r="E154" s="311"/>
      <c r="F154" s="364" t="s">
        <v>757</v>
      </c>
      <c r="G154" s="311"/>
      <c r="H154" s="363" t="s">
        <v>791</v>
      </c>
      <c r="I154" s="363" t="s">
        <v>753</v>
      </c>
      <c r="J154" s="363">
        <v>50</v>
      </c>
      <c r="K154" s="359"/>
    </row>
    <row r="155" s="1" customFormat="1" ht="15" customHeight="1">
      <c r="B155" s="336"/>
      <c r="C155" s="363" t="s">
        <v>759</v>
      </c>
      <c r="D155" s="311"/>
      <c r="E155" s="311"/>
      <c r="F155" s="364" t="s">
        <v>751</v>
      </c>
      <c r="G155" s="311"/>
      <c r="H155" s="363" t="s">
        <v>791</v>
      </c>
      <c r="I155" s="363" t="s">
        <v>761</v>
      </c>
      <c r="J155" s="363"/>
      <c r="K155" s="359"/>
    </row>
    <row r="156" s="1" customFormat="1" ht="15" customHeight="1">
      <c r="B156" s="336"/>
      <c r="C156" s="363" t="s">
        <v>770</v>
      </c>
      <c r="D156" s="311"/>
      <c r="E156" s="311"/>
      <c r="F156" s="364" t="s">
        <v>757</v>
      </c>
      <c r="G156" s="311"/>
      <c r="H156" s="363" t="s">
        <v>791</v>
      </c>
      <c r="I156" s="363" t="s">
        <v>753</v>
      </c>
      <c r="J156" s="363">
        <v>50</v>
      </c>
      <c r="K156" s="359"/>
    </row>
    <row r="157" s="1" customFormat="1" ht="15" customHeight="1">
      <c r="B157" s="336"/>
      <c r="C157" s="363" t="s">
        <v>778</v>
      </c>
      <c r="D157" s="311"/>
      <c r="E157" s="311"/>
      <c r="F157" s="364" t="s">
        <v>757</v>
      </c>
      <c r="G157" s="311"/>
      <c r="H157" s="363" t="s">
        <v>791</v>
      </c>
      <c r="I157" s="363" t="s">
        <v>753</v>
      </c>
      <c r="J157" s="363">
        <v>50</v>
      </c>
      <c r="K157" s="359"/>
    </row>
    <row r="158" s="1" customFormat="1" ht="15" customHeight="1">
      <c r="B158" s="336"/>
      <c r="C158" s="363" t="s">
        <v>776</v>
      </c>
      <c r="D158" s="311"/>
      <c r="E158" s="311"/>
      <c r="F158" s="364" t="s">
        <v>757</v>
      </c>
      <c r="G158" s="311"/>
      <c r="H158" s="363" t="s">
        <v>791</v>
      </c>
      <c r="I158" s="363" t="s">
        <v>753</v>
      </c>
      <c r="J158" s="363">
        <v>50</v>
      </c>
      <c r="K158" s="359"/>
    </row>
    <row r="159" s="1" customFormat="1" ht="15" customHeight="1">
      <c r="B159" s="336"/>
      <c r="C159" s="363" t="s">
        <v>93</v>
      </c>
      <c r="D159" s="311"/>
      <c r="E159" s="311"/>
      <c r="F159" s="364" t="s">
        <v>751</v>
      </c>
      <c r="G159" s="311"/>
      <c r="H159" s="363" t="s">
        <v>813</v>
      </c>
      <c r="I159" s="363" t="s">
        <v>753</v>
      </c>
      <c r="J159" s="363" t="s">
        <v>814</v>
      </c>
      <c r="K159" s="359"/>
    </row>
    <row r="160" s="1" customFormat="1" ht="15" customHeight="1">
      <c r="B160" s="336"/>
      <c r="C160" s="363" t="s">
        <v>815</v>
      </c>
      <c r="D160" s="311"/>
      <c r="E160" s="311"/>
      <c r="F160" s="364" t="s">
        <v>751</v>
      </c>
      <c r="G160" s="311"/>
      <c r="H160" s="363" t="s">
        <v>816</v>
      </c>
      <c r="I160" s="363" t="s">
        <v>786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817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745</v>
      </c>
      <c r="D166" s="326"/>
      <c r="E166" s="326"/>
      <c r="F166" s="326" t="s">
        <v>746</v>
      </c>
      <c r="G166" s="368"/>
      <c r="H166" s="369" t="s">
        <v>57</v>
      </c>
      <c r="I166" s="369" t="s">
        <v>60</v>
      </c>
      <c r="J166" s="326" t="s">
        <v>747</v>
      </c>
      <c r="K166" s="303"/>
    </row>
    <row r="167" s="1" customFormat="1" ht="17.25" customHeight="1">
      <c r="B167" s="304"/>
      <c r="C167" s="328" t="s">
        <v>748</v>
      </c>
      <c r="D167" s="328"/>
      <c r="E167" s="328"/>
      <c r="F167" s="329" t="s">
        <v>749</v>
      </c>
      <c r="G167" s="370"/>
      <c r="H167" s="371"/>
      <c r="I167" s="371"/>
      <c r="J167" s="328" t="s">
        <v>750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754</v>
      </c>
      <c r="D169" s="311"/>
      <c r="E169" s="311"/>
      <c r="F169" s="334" t="s">
        <v>751</v>
      </c>
      <c r="G169" s="311"/>
      <c r="H169" s="311" t="s">
        <v>791</v>
      </c>
      <c r="I169" s="311" t="s">
        <v>753</v>
      </c>
      <c r="J169" s="311">
        <v>120</v>
      </c>
      <c r="K169" s="359"/>
    </row>
    <row r="170" s="1" customFormat="1" ht="15" customHeight="1">
      <c r="B170" s="336"/>
      <c r="C170" s="311" t="s">
        <v>800</v>
      </c>
      <c r="D170" s="311"/>
      <c r="E170" s="311"/>
      <c r="F170" s="334" t="s">
        <v>751</v>
      </c>
      <c r="G170" s="311"/>
      <c r="H170" s="311" t="s">
        <v>801</v>
      </c>
      <c r="I170" s="311" t="s">
        <v>753</v>
      </c>
      <c r="J170" s="311" t="s">
        <v>802</v>
      </c>
      <c r="K170" s="359"/>
    </row>
    <row r="171" s="1" customFormat="1" ht="15" customHeight="1">
      <c r="B171" s="336"/>
      <c r="C171" s="311" t="s">
        <v>699</v>
      </c>
      <c r="D171" s="311"/>
      <c r="E171" s="311"/>
      <c r="F171" s="334" t="s">
        <v>751</v>
      </c>
      <c r="G171" s="311"/>
      <c r="H171" s="311" t="s">
        <v>818</v>
      </c>
      <c r="I171" s="311" t="s">
        <v>753</v>
      </c>
      <c r="J171" s="311" t="s">
        <v>802</v>
      </c>
      <c r="K171" s="359"/>
    </row>
    <row r="172" s="1" customFormat="1" ht="15" customHeight="1">
      <c r="B172" s="336"/>
      <c r="C172" s="311" t="s">
        <v>756</v>
      </c>
      <c r="D172" s="311"/>
      <c r="E172" s="311"/>
      <c r="F172" s="334" t="s">
        <v>757</v>
      </c>
      <c r="G172" s="311"/>
      <c r="H172" s="311" t="s">
        <v>818</v>
      </c>
      <c r="I172" s="311" t="s">
        <v>753</v>
      </c>
      <c r="J172" s="311">
        <v>50</v>
      </c>
      <c r="K172" s="359"/>
    </row>
    <row r="173" s="1" customFormat="1" ht="15" customHeight="1">
      <c r="B173" s="336"/>
      <c r="C173" s="311" t="s">
        <v>759</v>
      </c>
      <c r="D173" s="311"/>
      <c r="E173" s="311"/>
      <c r="F173" s="334" t="s">
        <v>751</v>
      </c>
      <c r="G173" s="311"/>
      <c r="H173" s="311" t="s">
        <v>818</v>
      </c>
      <c r="I173" s="311" t="s">
        <v>761</v>
      </c>
      <c r="J173" s="311"/>
      <c r="K173" s="359"/>
    </row>
    <row r="174" s="1" customFormat="1" ht="15" customHeight="1">
      <c r="B174" s="336"/>
      <c r="C174" s="311" t="s">
        <v>770</v>
      </c>
      <c r="D174" s="311"/>
      <c r="E174" s="311"/>
      <c r="F174" s="334" t="s">
        <v>757</v>
      </c>
      <c r="G174" s="311"/>
      <c r="H174" s="311" t="s">
        <v>818</v>
      </c>
      <c r="I174" s="311" t="s">
        <v>753</v>
      </c>
      <c r="J174" s="311">
        <v>50</v>
      </c>
      <c r="K174" s="359"/>
    </row>
    <row r="175" s="1" customFormat="1" ht="15" customHeight="1">
      <c r="B175" s="336"/>
      <c r="C175" s="311" t="s">
        <v>778</v>
      </c>
      <c r="D175" s="311"/>
      <c r="E175" s="311"/>
      <c r="F175" s="334" t="s">
        <v>757</v>
      </c>
      <c r="G175" s="311"/>
      <c r="H175" s="311" t="s">
        <v>818</v>
      </c>
      <c r="I175" s="311" t="s">
        <v>753</v>
      </c>
      <c r="J175" s="311">
        <v>50</v>
      </c>
      <c r="K175" s="359"/>
    </row>
    <row r="176" s="1" customFormat="1" ht="15" customHeight="1">
      <c r="B176" s="336"/>
      <c r="C176" s="311" t="s">
        <v>776</v>
      </c>
      <c r="D176" s="311"/>
      <c r="E176" s="311"/>
      <c r="F176" s="334" t="s">
        <v>757</v>
      </c>
      <c r="G176" s="311"/>
      <c r="H176" s="311" t="s">
        <v>818</v>
      </c>
      <c r="I176" s="311" t="s">
        <v>753</v>
      </c>
      <c r="J176" s="311">
        <v>50</v>
      </c>
      <c r="K176" s="359"/>
    </row>
    <row r="177" s="1" customFormat="1" ht="15" customHeight="1">
      <c r="B177" s="336"/>
      <c r="C177" s="311" t="s">
        <v>115</v>
      </c>
      <c r="D177" s="311"/>
      <c r="E177" s="311"/>
      <c r="F177" s="334" t="s">
        <v>751</v>
      </c>
      <c r="G177" s="311"/>
      <c r="H177" s="311" t="s">
        <v>819</v>
      </c>
      <c r="I177" s="311" t="s">
        <v>820</v>
      </c>
      <c r="J177" s="311"/>
      <c r="K177" s="359"/>
    </row>
    <row r="178" s="1" customFormat="1" ht="15" customHeight="1">
      <c r="B178" s="336"/>
      <c r="C178" s="311" t="s">
        <v>60</v>
      </c>
      <c r="D178" s="311"/>
      <c r="E178" s="311"/>
      <c r="F178" s="334" t="s">
        <v>751</v>
      </c>
      <c r="G178" s="311"/>
      <c r="H178" s="311" t="s">
        <v>821</v>
      </c>
      <c r="I178" s="311" t="s">
        <v>822</v>
      </c>
      <c r="J178" s="311">
        <v>1</v>
      </c>
      <c r="K178" s="359"/>
    </row>
    <row r="179" s="1" customFormat="1" ht="15" customHeight="1">
      <c r="B179" s="336"/>
      <c r="C179" s="311" t="s">
        <v>56</v>
      </c>
      <c r="D179" s="311"/>
      <c r="E179" s="311"/>
      <c r="F179" s="334" t="s">
        <v>751</v>
      </c>
      <c r="G179" s="311"/>
      <c r="H179" s="311" t="s">
        <v>823</v>
      </c>
      <c r="I179" s="311" t="s">
        <v>753</v>
      </c>
      <c r="J179" s="311">
        <v>20</v>
      </c>
      <c r="K179" s="359"/>
    </row>
    <row r="180" s="1" customFormat="1" ht="15" customHeight="1">
      <c r="B180" s="336"/>
      <c r="C180" s="311" t="s">
        <v>57</v>
      </c>
      <c r="D180" s="311"/>
      <c r="E180" s="311"/>
      <c r="F180" s="334" t="s">
        <v>751</v>
      </c>
      <c r="G180" s="311"/>
      <c r="H180" s="311" t="s">
        <v>824</v>
      </c>
      <c r="I180" s="311" t="s">
        <v>753</v>
      </c>
      <c r="J180" s="311">
        <v>255</v>
      </c>
      <c r="K180" s="359"/>
    </row>
    <row r="181" s="1" customFormat="1" ht="15" customHeight="1">
      <c r="B181" s="336"/>
      <c r="C181" s="311" t="s">
        <v>116</v>
      </c>
      <c r="D181" s="311"/>
      <c r="E181" s="311"/>
      <c r="F181" s="334" t="s">
        <v>751</v>
      </c>
      <c r="G181" s="311"/>
      <c r="H181" s="311" t="s">
        <v>715</v>
      </c>
      <c r="I181" s="311" t="s">
        <v>753</v>
      </c>
      <c r="J181" s="311">
        <v>10</v>
      </c>
      <c r="K181" s="359"/>
    </row>
    <row r="182" s="1" customFormat="1" ht="15" customHeight="1">
      <c r="B182" s="336"/>
      <c r="C182" s="311" t="s">
        <v>117</v>
      </c>
      <c r="D182" s="311"/>
      <c r="E182" s="311"/>
      <c r="F182" s="334" t="s">
        <v>751</v>
      </c>
      <c r="G182" s="311"/>
      <c r="H182" s="311" t="s">
        <v>825</v>
      </c>
      <c r="I182" s="311" t="s">
        <v>786</v>
      </c>
      <c r="J182" s="311"/>
      <c r="K182" s="359"/>
    </row>
    <row r="183" s="1" customFormat="1" ht="15" customHeight="1">
      <c r="B183" s="336"/>
      <c r="C183" s="311" t="s">
        <v>826</v>
      </c>
      <c r="D183" s="311"/>
      <c r="E183" s="311"/>
      <c r="F183" s="334" t="s">
        <v>751</v>
      </c>
      <c r="G183" s="311"/>
      <c r="H183" s="311" t="s">
        <v>827</v>
      </c>
      <c r="I183" s="311" t="s">
        <v>786</v>
      </c>
      <c r="J183" s="311"/>
      <c r="K183" s="359"/>
    </row>
    <row r="184" s="1" customFormat="1" ht="15" customHeight="1">
      <c r="B184" s="336"/>
      <c r="C184" s="311" t="s">
        <v>815</v>
      </c>
      <c r="D184" s="311"/>
      <c r="E184" s="311"/>
      <c r="F184" s="334" t="s">
        <v>751</v>
      </c>
      <c r="G184" s="311"/>
      <c r="H184" s="311" t="s">
        <v>828</v>
      </c>
      <c r="I184" s="311" t="s">
        <v>786</v>
      </c>
      <c r="J184" s="311"/>
      <c r="K184" s="359"/>
    </row>
    <row r="185" s="1" customFormat="1" ht="15" customHeight="1">
      <c r="B185" s="336"/>
      <c r="C185" s="311" t="s">
        <v>119</v>
      </c>
      <c r="D185" s="311"/>
      <c r="E185" s="311"/>
      <c r="F185" s="334" t="s">
        <v>757</v>
      </c>
      <c r="G185" s="311"/>
      <c r="H185" s="311" t="s">
        <v>829</v>
      </c>
      <c r="I185" s="311" t="s">
        <v>753</v>
      </c>
      <c r="J185" s="311">
        <v>50</v>
      </c>
      <c r="K185" s="359"/>
    </row>
    <row r="186" s="1" customFormat="1" ht="15" customHeight="1">
      <c r="B186" s="336"/>
      <c r="C186" s="311" t="s">
        <v>830</v>
      </c>
      <c r="D186" s="311"/>
      <c r="E186" s="311"/>
      <c r="F186" s="334" t="s">
        <v>757</v>
      </c>
      <c r="G186" s="311"/>
      <c r="H186" s="311" t="s">
        <v>831</v>
      </c>
      <c r="I186" s="311" t="s">
        <v>832</v>
      </c>
      <c r="J186" s="311"/>
      <c r="K186" s="359"/>
    </row>
    <row r="187" s="1" customFormat="1" ht="15" customHeight="1">
      <c r="B187" s="336"/>
      <c r="C187" s="311" t="s">
        <v>833</v>
      </c>
      <c r="D187" s="311"/>
      <c r="E187" s="311"/>
      <c r="F187" s="334" t="s">
        <v>757</v>
      </c>
      <c r="G187" s="311"/>
      <c r="H187" s="311" t="s">
        <v>834</v>
      </c>
      <c r="I187" s="311" t="s">
        <v>832</v>
      </c>
      <c r="J187" s="311"/>
      <c r="K187" s="359"/>
    </row>
    <row r="188" s="1" customFormat="1" ht="15" customHeight="1">
      <c r="B188" s="336"/>
      <c r="C188" s="311" t="s">
        <v>835</v>
      </c>
      <c r="D188" s="311"/>
      <c r="E188" s="311"/>
      <c r="F188" s="334" t="s">
        <v>757</v>
      </c>
      <c r="G188" s="311"/>
      <c r="H188" s="311" t="s">
        <v>836</v>
      </c>
      <c r="I188" s="311" t="s">
        <v>832</v>
      </c>
      <c r="J188" s="311"/>
      <c r="K188" s="359"/>
    </row>
    <row r="189" s="1" customFormat="1" ht="15" customHeight="1">
      <c r="B189" s="336"/>
      <c r="C189" s="372" t="s">
        <v>837</v>
      </c>
      <c r="D189" s="311"/>
      <c r="E189" s="311"/>
      <c r="F189" s="334" t="s">
        <v>757</v>
      </c>
      <c r="G189" s="311"/>
      <c r="H189" s="311" t="s">
        <v>838</v>
      </c>
      <c r="I189" s="311" t="s">
        <v>839</v>
      </c>
      <c r="J189" s="373" t="s">
        <v>840</v>
      </c>
      <c r="K189" s="359"/>
    </row>
    <row r="190" s="1" customFormat="1" ht="15" customHeight="1">
      <c r="B190" s="336"/>
      <c r="C190" s="372" t="s">
        <v>45</v>
      </c>
      <c r="D190" s="311"/>
      <c r="E190" s="311"/>
      <c r="F190" s="334" t="s">
        <v>751</v>
      </c>
      <c r="G190" s="311"/>
      <c r="H190" s="308" t="s">
        <v>841</v>
      </c>
      <c r="I190" s="311" t="s">
        <v>842</v>
      </c>
      <c r="J190" s="311"/>
      <c r="K190" s="359"/>
    </row>
    <row r="191" s="1" customFormat="1" ht="15" customHeight="1">
      <c r="B191" s="336"/>
      <c r="C191" s="372" t="s">
        <v>843</v>
      </c>
      <c r="D191" s="311"/>
      <c r="E191" s="311"/>
      <c r="F191" s="334" t="s">
        <v>751</v>
      </c>
      <c r="G191" s="311"/>
      <c r="H191" s="311" t="s">
        <v>844</v>
      </c>
      <c r="I191" s="311" t="s">
        <v>786</v>
      </c>
      <c r="J191" s="311"/>
      <c r="K191" s="359"/>
    </row>
    <row r="192" s="1" customFormat="1" ht="15" customHeight="1">
      <c r="B192" s="336"/>
      <c r="C192" s="372" t="s">
        <v>845</v>
      </c>
      <c r="D192" s="311"/>
      <c r="E192" s="311"/>
      <c r="F192" s="334" t="s">
        <v>751</v>
      </c>
      <c r="G192" s="311"/>
      <c r="H192" s="311" t="s">
        <v>846</v>
      </c>
      <c r="I192" s="311" t="s">
        <v>786</v>
      </c>
      <c r="J192" s="311"/>
      <c r="K192" s="359"/>
    </row>
    <row r="193" s="1" customFormat="1" ht="15" customHeight="1">
      <c r="B193" s="336"/>
      <c r="C193" s="372" t="s">
        <v>847</v>
      </c>
      <c r="D193" s="311"/>
      <c r="E193" s="311"/>
      <c r="F193" s="334" t="s">
        <v>757</v>
      </c>
      <c r="G193" s="311"/>
      <c r="H193" s="311" t="s">
        <v>848</v>
      </c>
      <c r="I193" s="311" t="s">
        <v>786</v>
      </c>
      <c r="J193" s="311"/>
      <c r="K193" s="359"/>
    </row>
    <row r="194" s="1" customFormat="1" ht="15" customHeight="1">
      <c r="B194" s="365"/>
      <c r="C194" s="374"/>
      <c r="D194" s="345"/>
      <c r="E194" s="345"/>
      <c r="F194" s="345"/>
      <c r="G194" s="345"/>
      <c r="H194" s="345"/>
      <c r="I194" s="345"/>
      <c r="J194" s="345"/>
      <c r="K194" s="366"/>
    </row>
    <row r="195" s="1" customFormat="1" ht="18.75" customHeight="1">
      <c r="B195" s="347"/>
      <c r="C195" s="357"/>
      <c r="D195" s="357"/>
      <c r="E195" s="357"/>
      <c r="F195" s="367"/>
      <c r="G195" s="357"/>
      <c r="H195" s="357"/>
      <c r="I195" s="357"/>
      <c r="J195" s="357"/>
      <c r="K195" s="347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19"/>
      <c r="C197" s="319"/>
      <c r="D197" s="319"/>
      <c r="E197" s="319"/>
      <c r="F197" s="319"/>
      <c r="G197" s="319"/>
      <c r="H197" s="319"/>
      <c r="I197" s="319"/>
      <c r="J197" s="319"/>
      <c r="K197" s="319"/>
    </row>
    <row r="198" s="1" customFormat="1" ht="13.5">
      <c r="B198" s="298"/>
      <c r="C198" s="299"/>
      <c r="D198" s="299"/>
      <c r="E198" s="299"/>
      <c r="F198" s="299"/>
      <c r="G198" s="299"/>
      <c r="H198" s="299"/>
      <c r="I198" s="299"/>
      <c r="J198" s="299"/>
      <c r="K198" s="300"/>
    </row>
    <row r="199" s="1" customFormat="1" ht="21">
      <c r="B199" s="301"/>
      <c r="C199" s="302" t="s">
        <v>849</v>
      </c>
      <c r="D199" s="302"/>
      <c r="E199" s="302"/>
      <c r="F199" s="302"/>
      <c r="G199" s="302"/>
      <c r="H199" s="302"/>
      <c r="I199" s="302"/>
      <c r="J199" s="302"/>
      <c r="K199" s="303"/>
    </row>
    <row r="200" s="1" customFormat="1" ht="25.5" customHeight="1">
      <c r="B200" s="301"/>
      <c r="C200" s="375" t="s">
        <v>850</v>
      </c>
      <c r="D200" s="375"/>
      <c r="E200" s="375"/>
      <c r="F200" s="375" t="s">
        <v>851</v>
      </c>
      <c r="G200" s="376"/>
      <c r="H200" s="375" t="s">
        <v>852</v>
      </c>
      <c r="I200" s="375"/>
      <c r="J200" s="375"/>
      <c r="K200" s="303"/>
    </row>
    <row r="201" s="1" customFormat="1" ht="5.25" customHeight="1">
      <c r="B201" s="336"/>
      <c r="C201" s="331"/>
      <c r="D201" s="331"/>
      <c r="E201" s="331"/>
      <c r="F201" s="331"/>
      <c r="G201" s="357"/>
      <c r="H201" s="331"/>
      <c r="I201" s="331"/>
      <c r="J201" s="331"/>
      <c r="K201" s="359"/>
    </row>
    <row r="202" s="1" customFormat="1" ht="15" customHeight="1">
      <c r="B202" s="336"/>
      <c r="C202" s="311" t="s">
        <v>842</v>
      </c>
      <c r="D202" s="311"/>
      <c r="E202" s="311"/>
      <c r="F202" s="334" t="s">
        <v>46</v>
      </c>
      <c r="G202" s="311"/>
      <c r="H202" s="311" t="s">
        <v>853</v>
      </c>
      <c r="I202" s="311"/>
      <c r="J202" s="311"/>
      <c r="K202" s="359"/>
    </row>
    <row r="203" s="1" customFormat="1" ht="15" customHeight="1">
      <c r="B203" s="336"/>
      <c r="C203" s="311"/>
      <c r="D203" s="311"/>
      <c r="E203" s="311"/>
      <c r="F203" s="334" t="s">
        <v>47</v>
      </c>
      <c r="G203" s="311"/>
      <c r="H203" s="311" t="s">
        <v>854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50</v>
      </c>
      <c r="G204" s="311"/>
      <c r="H204" s="311" t="s">
        <v>855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48</v>
      </c>
      <c r="G205" s="311"/>
      <c r="H205" s="311" t="s">
        <v>856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49</v>
      </c>
      <c r="G206" s="311"/>
      <c r="H206" s="311" t="s">
        <v>857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/>
      <c r="G207" s="311"/>
      <c r="H207" s="311"/>
      <c r="I207" s="311"/>
      <c r="J207" s="311"/>
      <c r="K207" s="359"/>
    </row>
    <row r="208" s="1" customFormat="1" ht="15" customHeight="1">
      <c r="B208" s="336"/>
      <c r="C208" s="311" t="s">
        <v>798</v>
      </c>
      <c r="D208" s="311"/>
      <c r="E208" s="311"/>
      <c r="F208" s="334" t="s">
        <v>82</v>
      </c>
      <c r="G208" s="311"/>
      <c r="H208" s="311" t="s">
        <v>858</v>
      </c>
      <c r="I208" s="311"/>
      <c r="J208" s="311"/>
      <c r="K208" s="359"/>
    </row>
    <row r="209" s="1" customFormat="1" ht="15" customHeight="1">
      <c r="B209" s="336"/>
      <c r="C209" s="311"/>
      <c r="D209" s="311"/>
      <c r="E209" s="311"/>
      <c r="F209" s="334" t="s">
        <v>693</v>
      </c>
      <c r="G209" s="311"/>
      <c r="H209" s="311" t="s">
        <v>694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691</v>
      </c>
      <c r="G210" s="311"/>
      <c r="H210" s="311" t="s">
        <v>859</v>
      </c>
      <c r="I210" s="311"/>
      <c r="J210" s="311"/>
      <c r="K210" s="359"/>
    </row>
    <row r="211" s="1" customFormat="1" ht="15" customHeight="1">
      <c r="B211" s="377"/>
      <c r="C211" s="311"/>
      <c r="D211" s="311"/>
      <c r="E211" s="311"/>
      <c r="F211" s="334" t="s">
        <v>695</v>
      </c>
      <c r="G211" s="372"/>
      <c r="H211" s="363" t="s">
        <v>696</v>
      </c>
      <c r="I211" s="363"/>
      <c r="J211" s="363"/>
      <c r="K211" s="378"/>
    </row>
    <row r="212" s="1" customFormat="1" ht="15" customHeight="1">
      <c r="B212" s="377"/>
      <c r="C212" s="311"/>
      <c r="D212" s="311"/>
      <c r="E212" s="311"/>
      <c r="F212" s="334" t="s">
        <v>697</v>
      </c>
      <c r="G212" s="372"/>
      <c r="H212" s="363" t="s">
        <v>860</v>
      </c>
      <c r="I212" s="363"/>
      <c r="J212" s="363"/>
      <c r="K212" s="378"/>
    </row>
    <row r="213" s="1" customFormat="1" ht="15" customHeight="1">
      <c r="B213" s="377"/>
      <c r="C213" s="311"/>
      <c r="D213" s="311"/>
      <c r="E213" s="311"/>
      <c r="F213" s="334"/>
      <c r="G213" s="372"/>
      <c r="H213" s="363"/>
      <c r="I213" s="363"/>
      <c r="J213" s="363"/>
      <c r="K213" s="378"/>
    </row>
    <row r="214" s="1" customFormat="1" ht="15" customHeight="1">
      <c r="B214" s="377"/>
      <c r="C214" s="311" t="s">
        <v>822</v>
      </c>
      <c r="D214" s="311"/>
      <c r="E214" s="311"/>
      <c r="F214" s="334">
        <v>1</v>
      </c>
      <c r="G214" s="372"/>
      <c r="H214" s="363" t="s">
        <v>861</v>
      </c>
      <c r="I214" s="363"/>
      <c r="J214" s="363"/>
      <c r="K214" s="378"/>
    </row>
    <row r="215" s="1" customFormat="1" ht="15" customHeight="1">
      <c r="B215" s="377"/>
      <c r="C215" s="311"/>
      <c r="D215" s="311"/>
      <c r="E215" s="311"/>
      <c r="F215" s="334">
        <v>2</v>
      </c>
      <c r="G215" s="372"/>
      <c r="H215" s="363" t="s">
        <v>862</v>
      </c>
      <c r="I215" s="363"/>
      <c r="J215" s="363"/>
      <c r="K215" s="378"/>
    </row>
    <row r="216" s="1" customFormat="1" ht="15" customHeight="1">
      <c r="B216" s="377"/>
      <c r="C216" s="311"/>
      <c r="D216" s="311"/>
      <c r="E216" s="311"/>
      <c r="F216" s="334">
        <v>3</v>
      </c>
      <c r="G216" s="372"/>
      <c r="H216" s="363" t="s">
        <v>863</v>
      </c>
      <c r="I216" s="363"/>
      <c r="J216" s="363"/>
      <c r="K216" s="378"/>
    </row>
    <row r="217" s="1" customFormat="1" ht="15" customHeight="1">
      <c r="B217" s="377"/>
      <c r="C217" s="311"/>
      <c r="D217" s="311"/>
      <c r="E217" s="311"/>
      <c r="F217" s="334">
        <v>4</v>
      </c>
      <c r="G217" s="372"/>
      <c r="H217" s="363" t="s">
        <v>864</v>
      </c>
      <c r="I217" s="363"/>
      <c r="J217" s="363"/>
      <c r="K217" s="378"/>
    </row>
    <row r="218" s="1" customFormat="1" ht="12.75" customHeight="1">
      <c r="B218" s="379"/>
      <c r="C218" s="380"/>
      <c r="D218" s="380"/>
      <c r="E218" s="380"/>
      <c r="F218" s="380"/>
      <c r="G218" s="380"/>
      <c r="H218" s="380"/>
      <c r="I218" s="380"/>
      <c r="J218" s="380"/>
      <c r="K218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2021-04-12T05:49:31Z</dcterms:created>
  <dcterms:modified xsi:type="dcterms:W3CDTF">2021-04-12T05:49:37Z</dcterms:modified>
</cp:coreProperties>
</file>