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ZT" sheetId="2" r:id="rId2"/>
    <sheet name="02 - Elektro a MaR" sheetId="3" r:id="rId3"/>
    <sheet name="03 - VRN" sheetId="4" r:id="rId4"/>
  </sheets>
  <definedNames>
    <definedName name="_xlnm.Print_Area" localSheetId="0">'Rekapitulace stavby'!$D$4:$AO$76,'Rekapitulace stavby'!$C$82:$AQ$98</definedName>
    <definedName name="_xlnm._FilterDatabase" localSheetId="1" hidden="1">'01 - VZT'!$C$122:$K$229</definedName>
    <definedName name="_xlnm.Print_Area" localSheetId="1">'01 - VZT'!$C$4:$J$76,'01 - VZT'!$C$82:$J$104,'01 - VZT'!$C$110:$J$229</definedName>
    <definedName name="_xlnm._FilterDatabase" localSheetId="2" hidden="1">'02 - Elektro a MaR'!$C$116:$K$160</definedName>
    <definedName name="_xlnm.Print_Area" localSheetId="2">'02 - Elektro a MaR'!$C$4:$J$76,'02 - Elektro a MaR'!$C$82:$J$98,'02 - Elektro a MaR'!$C$104:$J$160</definedName>
    <definedName name="_xlnm._FilterDatabase" localSheetId="3" hidden="1">'03 - VRN'!$C$124:$K$151</definedName>
    <definedName name="_xlnm.Print_Area" localSheetId="3">'03 - VRN'!$C$4:$J$76,'03 - VRN'!$C$82:$J$106,'03 - VRN'!$C$112:$J$151</definedName>
    <definedName name="_xlnm.Print_Titles" localSheetId="0">'Rekapitulace stavby'!$92:$92</definedName>
    <definedName name="_xlnm.Print_Titles" localSheetId="1">'01 - VZT'!$122:$122</definedName>
    <definedName name="_xlnm.Print_Titles" localSheetId="2">'02 - Elektro a MaR'!$116:$116</definedName>
    <definedName name="_xlnm.Print_Titles" localSheetId="3">'03 - VRN'!$124:$124</definedName>
  </definedNames>
  <calcPr fullCalcOnLoad="1"/>
</workbook>
</file>

<file path=xl/sharedStrings.xml><?xml version="1.0" encoding="utf-8"?>
<sst xmlns="http://schemas.openxmlformats.org/spreadsheetml/2006/main" count="2647" uniqueCount="687">
  <si>
    <t>Export Komplet</t>
  </si>
  <si>
    <t/>
  </si>
  <si>
    <t>2.0</t>
  </si>
  <si>
    <t>ZAMOK</t>
  </si>
  <si>
    <t>False</t>
  </si>
  <si>
    <t>{ac49175b-5283-403e-b6ce-6c901a5b99b8}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</si>
  <si>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</si>
  <si>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</si>
  <si>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</si>
  <si>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</si>
  <si>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</si>
  <si>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</si>
  <si>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</si>
  <si>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</si>
  <si>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1515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</si>
  <si>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</si>
  <si>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</si>
  <si>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Děčín_Kamenická</t>
  </si>
  <si>
    <t>KSO:</t>
  </si>
  <si>
    <t>CC-CZ:</t>
  </si>
  <si>
    <t>Místo:</t>
  </si>
  <si>
    <t xml:space="preserve"> </t>
  </si>
  <si>
    <t>Datum:</t>
  </si>
  <si>
    <t>12. 10. 2021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</si>
  <si>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</si>
  <si>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</si>
  <si>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</si>
  <si>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</si>
  <si>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</si>
  <si>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</si>
  <si>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</si>
  <si>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</si>
  <si>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</si>
  <si>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</si>
  <si>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</si>
  <si>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</si>
  <si>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</si>
  <si>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</si>
  <si>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</si>
  <si>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</si>
  <si>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</si>
  <si>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</si>
  <si>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</si>
  <si>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</si>
  <si>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</si>
  <si>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</si>
  <si>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</si>
  <si>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</si>
  <si>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</si>
  <si>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</si>
  <si>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</si>
  <si>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</si>
  <si>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</si>
  <si>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</si>
  <si>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</si>
  <si>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</si>
  <si>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</si>
  <si>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</si>
  <si>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</si>
  <si>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</si>
  <si>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</si>
  <si>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</si>
  <si>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</si>
  <si>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</si>
  <si>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</si>
  <si>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</si>
  <si>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</si>
  <si>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</si>
  <si>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</si>
  <si>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</si>
  <si>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</si>
  <si>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</si>
  <si>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</si>
  <si>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</si>
  <si>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</si>
  <si>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</si>
  <si>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</si>
  <si>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</si>
  <si>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</si>
  <si>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VZT</t>
  </si>
  <si>
    <t>STA</t>
  </si>
  <si>
    <t>1</t>
  </si>
  <si>
    <t>{16363079-9690-479d-9f75-dcde0975883a}</t>
  </si>
  <si>
    <t>2</t>
  </si>
  <si>
    <t>02</t>
  </si>
  <si>
    <t>Elektro a MaR</t>
  </si>
  <si>
    <t>{2da6a595-ced4-494c-aa15-f0ebf177ab97}</t>
  </si>
  <si>
    <t>03</t>
  </si>
  <si>
    <t>VRN</t>
  </si>
  <si>
    <t>{98759229-d379-4673-a221-161b8a3716c3}</t>
  </si>
  <si>
    <t>KRYCÍ LIST SOUPISU PRACÍ</t>
  </si>
  <si>
    <t>Objekt:</t>
  </si>
  <si>
    <t>01 - VZT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</si>
  <si>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</si>
  <si>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</si>
  <si>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</si>
  <si>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</si>
  <si>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</si>
  <si>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</si>
  <si>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01 - Technologie</t>
  </si>
  <si>
    <t xml:space="preserve">    02 - Potrubí + izolace, komponenty</t>
  </si>
  <si>
    <t xml:space="preserve">    03 - Stavební úpravy</t>
  </si>
  <si>
    <t xml:space="preserve">    04 - Ostatní</t>
  </si>
  <si>
    <t>PSV - Práce a dodávky PSV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</si>
  <si>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</si>
  <si>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</si>
  <si>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</si>
  <si>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</si>
  <si>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</si>
  <si>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</si>
  <si>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</si>
  <si>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</si>
  <si>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</si>
  <si>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</si>
  <si>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</si>
  <si>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</si>
  <si>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</si>
  <si>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</si>
  <si>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</si>
  <si>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</si>
  <si>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Technologie</t>
  </si>
  <si>
    <t>K</t>
  </si>
  <si>
    <t>R058471</t>
  </si>
  <si>
    <t>Montáž VZT jednotky</t>
  </si>
  <si>
    <t>kus</t>
  </si>
  <si>
    <t>4</t>
  </si>
  <si>
    <t>392807043</t>
  </si>
  <si>
    <t>M</t>
  </si>
  <si>
    <t>R057417</t>
  </si>
  <si>
    <t>Větrací jednotka 8000</t>
  </si>
  <si>
    <t>8</t>
  </si>
  <si>
    <t>-1107083715</t>
  </si>
  <si>
    <t>P</t>
  </si>
  <si>
    <t>Poznámka k položce:
- dle technické specifikace (viz VZT09 - TECHNICKÉ SPECIFIKACE VZT JEDNOTEK)
- včetně příslušenství (viz VZT09 - TECHNICKÉ SPECIFIKACE VZT JEDNOTEK)
- včetně měření a regulace (viz VZT09 - TECHNICKÉ SPECIFIKACE VZT JEDNOTEK)</t>
  </si>
  <si>
    <t>3</t>
  </si>
  <si>
    <t>R5874147</t>
  </si>
  <si>
    <t>Montáž větracího a klimatizačního stropu TPV</t>
  </si>
  <si>
    <t>m2</t>
  </si>
  <si>
    <t>590143953</t>
  </si>
  <si>
    <t>R2587441</t>
  </si>
  <si>
    <t>Větrací a klimatizační strop TPV</t>
  </si>
  <si>
    <t>-498289278</t>
  </si>
  <si>
    <t>Poznámka k položce:
- dle technické specifikace (viz VZT07 - VÝPOČET UMĚLÉHO OSVĚTLENÍ)
- včetně příslušenství (viz VZT07 - VÝPOČET UMĚLÉHO OSVĚTLENÍ)</t>
  </si>
  <si>
    <t>5</t>
  </si>
  <si>
    <t>R574789</t>
  </si>
  <si>
    <t>Montáž kondenzační jednotky</t>
  </si>
  <si>
    <t>-301138118</t>
  </si>
  <si>
    <t>6</t>
  </si>
  <si>
    <t>R584471</t>
  </si>
  <si>
    <t>Kondenzační jednotka</t>
  </si>
  <si>
    <t>-251900980</t>
  </si>
  <si>
    <t>Poznámka k položce:
- dle technické specifikace (viz VZT10 - TECHNICKÁ SPECIFIKACE KONDENZAČNÍCH JEDNOTEK)</t>
  </si>
  <si>
    <t>7</t>
  </si>
  <si>
    <t>R587411</t>
  </si>
  <si>
    <t>Montáž řídícího modulu kondenzační jednotky</t>
  </si>
  <si>
    <t>-699451935</t>
  </si>
  <si>
    <t>R288741</t>
  </si>
  <si>
    <t>Řídící modul kondenzační jednotky</t>
  </si>
  <si>
    <t>-1345422769</t>
  </si>
  <si>
    <t>9</t>
  </si>
  <si>
    <t>R147755</t>
  </si>
  <si>
    <t>Montáž odsávacího zákrytu - Kubus 1600x1200x465</t>
  </si>
  <si>
    <t>1980386258</t>
  </si>
  <si>
    <t>10</t>
  </si>
  <si>
    <t>R525484</t>
  </si>
  <si>
    <t>Odsávací zákryt Kubus 1600x1200x465</t>
  </si>
  <si>
    <t>1578966522</t>
  </si>
  <si>
    <t>11</t>
  </si>
  <si>
    <t>R258447</t>
  </si>
  <si>
    <t>Montáž tlumiče hluku (E1 - Kuchyně)</t>
  </si>
  <si>
    <t>-1166886747</t>
  </si>
  <si>
    <t>12</t>
  </si>
  <si>
    <t>R15874</t>
  </si>
  <si>
    <t>Tlumič hluku (E1 Kuchyně)</t>
  </si>
  <si>
    <t>1972519087</t>
  </si>
  <si>
    <t>Poznámka k položce:
šířka x výška x déka: 1000 x 1000 x 2000 mm
útlum hluku: cca 18 dB
průtok: 10 384 m3/h</t>
  </si>
  <si>
    <t>13</t>
  </si>
  <si>
    <t>R599312</t>
  </si>
  <si>
    <t>Montáž tlumiče hluku (E2 Kuchyně)</t>
  </si>
  <si>
    <t>-20055944</t>
  </si>
  <si>
    <t>14</t>
  </si>
  <si>
    <t>R587414</t>
  </si>
  <si>
    <t>Tlumič hluku (E2 Kuchyně)</t>
  </si>
  <si>
    <t>-1102441558</t>
  </si>
  <si>
    <t>Poznámka k položce:
šířka x výška x délka: 1000 x 1000 x 2000 mm
útlum hluku: cca 21 dB
průtok: 10 384 m3/h</t>
  </si>
  <si>
    <t>R58741486</t>
  </si>
  <si>
    <t>Montáž tlumiče hluku (I1 - Kuchyně)</t>
  </si>
  <si>
    <t>976804826</t>
  </si>
  <si>
    <t>16</t>
  </si>
  <si>
    <t>R5963112</t>
  </si>
  <si>
    <t>Tlumič hluku (I1 - Kuchyň)</t>
  </si>
  <si>
    <t>-809676784</t>
  </si>
  <si>
    <t>Poznámka k položce:
šířka x výška x délka: 1000 x 500 x 1000 mm
útlum hluku: cca 9 dB
průtok: 10 384 m3/h</t>
  </si>
  <si>
    <t>17</t>
  </si>
  <si>
    <t>R299364</t>
  </si>
  <si>
    <t>Montáž tlumiče hluku (I2 - Kuchyně)</t>
  </si>
  <si>
    <t>-897109473</t>
  </si>
  <si>
    <t>18</t>
  </si>
  <si>
    <t>R5974154</t>
  </si>
  <si>
    <t>Tlumič hluku (I2 - Kuchyně)</t>
  </si>
  <si>
    <t>-751110044</t>
  </si>
  <si>
    <t>Poznámka k položce:
šířka x výška x délka: 1500 x 1500 x 3000 mm
útlum hluku: cca 30 dB
průtok: 10 384 m3/h</t>
  </si>
  <si>
    <t>19</t>
  </si>
  <si>
    <t>R147856</t>
  </si>
  <si>
    <t>Montáž tlumiče hluku (E1 - Jídelna)</t>
  </si>
  <si>
    <t>1651100281</t>
  </si>
  <si>
    <t>20</t>
  </si>
  <si>
    <t>R86742</t>
  </si>
  <si>
    <t>Tlumič hluku (E1 - Jídelna)</t>
  </si>
  <si>
    <t>67208845</t>
  </si>
  <si>
    <t>Poznámka k položce:
šířka x výška x délka: 600 x 500 x 2000 mm
útlum hluku: cca 15 dB
průtok: 3 750 m3/h</t>
  </si>
  <si>
    <t>R589542</t>
  </si>
  <si>
    <t>Montáž tlumiče hluku (E2 - Jídelna)</t>
  </si>
  <si>
    <t>722941370</t>
  </si>
  <si>
    <t>22</t>
  </si>
  <si>
    <t>R589641</t>
  </si>
  <si>
    <t>Tlumič hluku (E2 - Jídelna)</t>
  </si>
  <si>
    <t>34255381</t>
  </si>
  <si>
    <t>Poznámka k položce:
šířka x výška x délka: 1250 x 710 x 3000 mm
útlum hluku: cca 36 dB
průtok: 3 750 m3/h</t>
  </si>
  <si>
    <t>23</t>
  </si>
  <si>
    <t>R9696974</t>
  </si>
  <si>
    <t>Montáž tlumiče hluku (I1 - Jídelna)</t>
  </si>
  <si>
    <t>555567510</t>
  </si>
  <si>
    <t>24</t>
  </si>
  <si>
    <t>R5969741</t>
  </si>
  <si>
    <t>Tlumič hluku (I1 - Jídelna)</t>
  </si>
  <si>
    <t>805433703</t>
  </si>
  <si>
    <t>Poznámka k položce:
šířka x výška x délka: 600 x 500 x 1500 mm
útlum hluku: cca 14 dB
průtok: 3 750 m3/h</t>
  </si>
  <si>
    <t>25</t>
  </si>
  <si>
    <t>R5969713</t>
  </si>
  <si>
    <t>Montáž tlumiče hluku (I2 - Jídelna)</t>
  </si>
  <si>
    <t>2027460937</t>
  </si>
  <si>
    <t>26</t>
  </si>
  <si>
    <t>R597451</t>
  </si>
  <si>
    <t>Tlumič hluku (I2 - Jídelna)</t>
  </si>
  <si>
    <t>-1667553147</t>
  </si>
  <si>
    <t>Poznámka k položce:
šířka x výška x délka: 1250 x 710 x 2500 mm
útlum hluku: cca 32 dB
průtok: 3 750 m3/h</t>
  </si>
  <si>
    <t>27</t>
  </si>
  <si>
    <t>Montáž tlumiče hluku (E1 - Jídelna 2)</t>
  </si>
  <si>
    <t>8821992</t>
  </si>
  <si>
    <t>28</t>
  </si>
  <si>
    <t>R9685214</t>
  </si>
  <si>
    <t>Tlumič hluku (E1 - Jídelna 2)</t>
  </si>
  <si>
    <t>1770091866</t>
  </si>
  <si>
    <t>Poznámka k položce:
šířka x výška x délka: 900 x 400 x 3000 mm
útlum hluku: cca 26 dB
průtok: 7 067 m3/h</t>
  </si>
  <si>
    <t>29</t>
  </si>
  <si>
    <t>R869425</t>
  </si>
  <si>
    <t>Montáž tlumiče hluku (E2 - Jídelna 2)</t>
  </si>
  <si>
    <t>1552899428</t>
  </si>
  <si>
    <t>30</t>
  </si>
  <si>
    <t>R2585247</t>
  </si>
  <si>
    <t>Tlumič hluku (E2 - Jídelna 2)</t>
  </si>
  <si>
    <t>-2021580967</t>
  </si>
  <si>
    <t>Poznámka k položce:
šířka x výška x délka: 900 x 400 x 3000 mm
útlum hluku: cca 35 dB
průtok: 7 067 m3/h</t>
  </si>
  <si>
    <t>31</t>
  </si>
  <si>
    <t>R697412</t>
  </si>
  <si>
    <t>Montáž tlumiče hluku (I1 - Jídelna 2)</t>
  </si>
  <si>
    <t>1408608137</t>
  </si>
  <si>
    <t>32</t>
  </si>
  <si>
    <t>R5899364</t>
  </si>
  <si>
    <t>Tlumič hluku (I1 - Jídelna 2)</t>
  </si>
  <si>
    <t>91947139</t>
  </si>
  <si>
    <t>Poznámka k položce:
šířka x výška x délka: 900 x 400 x 3000 mm
útlum hluku: cca 23 dB
průtok: 7 067 m3/h</t>
  </si>
  <si>
    <t>33</t>
  </si>
  <si>
    <t>R639741</t>
  </si>
  <si>
    <t>Montáž tlumiče hluku (I2 - Jídelna 2)</t>
  </si>
  <si>
    <t>525023533</t>
  </si>
  <si>
    <t>34</t>
  </si>
  <si>
    <t>R5963642</t>
  </si>
  <si>
    <t>Tlumič hluku (I2 - Jídelna 2)</t>
  </si>
  <si>
    <t>-1744843172</t>
  </si>
  <si>
    <t>Poznámka k položce:
šířka x výška x délka: 900 x 400 x 4000 mm
útlum hluku: cca 35 dB
průtok: 7 067 m3/h</t>
  </si>
  <si>
    <t>Potrubí + izolace, komponenty</t>
  </si>
  <si>
    <t>35</t>
  </si>
  <si>
    <t>R145885</t>
  </si>
  <si>
    <t>Mřížka přiváděného vzduchu obdélníková 325x125 mm včetně montáže</t>
  </si>
  <si>
    <t>300614598</t>
  </si>
  <si>
    <t>36</t>
  </si>
  <si>
    <t>R158748</t>
  </si>
  <si>
    <t>Regulační/Škrtící klapka větrací strop 355x315 mm včetně montáže</t>
  </si>
  <si>
    <t>-1718005332</t>
  </si>
  <si>
    <t>37</t>
  </si>
  <si>
    <t>R158749</t>
  </si>
  <si>
    <t>Regulační/Škrtící klapka větrací strop 315x315 mm včetně montáže</t>
  </si>
  <si>
    <t>-1299893025</t>
  </si>
  <si>
    <t>38</t>
  </si>
  <si>
    <t>R158750</t>
  </si>
  <si>
    <t>Regulační/Škrtící klapka větrací strop 250x200 mm včetně montáže</t>
  </si>
  <si>
    <t>1942062906</t>
  </si>
  <si>
    <t>39</t>
  </si>
  <si>
    <t>R158751</t>
  </si>
  <si>
    <t>Regulační/Škrtící klapka 900x400 mm včetně montáže</t>
  </si>
  <si>
    <t>596677818</t>
  </si>
  <si>
    <t>40</t>
  </si>
  <si>
    <t>R158752</t>
  </si>
  <si>
    <t>Regulační/Škrtící klapka D355 včetně montáže</t>
  </si>
  <si>
    <t>-17643386</t>
  </si>
  <si>
    <t>41</t>
  </si>
  <si>
    <t>R584714</t>
  </si>
  <si>
    <t>Regulační/Škrtící klapka 315x355 mm včetně montáže</t>
  </si>
  <si>
    <t>-838947084</t>
  </si>
  <si>
    <t>42</t>
  </si>
  <si>
    <t>R589648</t>
  </si>
  <si>
    <t>Potrubí čtyřhranné 900 x 400 mm včetně tvarovek a montáže</t>
  </si>
  <si>
    <t>m</t>
  </si>
  <si>
    <t>-1753030196</t>
  </si>
  <si>
    <t>43</t>
  </si>
  <si>
    <t>R589649</t>
  </si>
  <si>
    <t>Potrubí čtyřhranné 250 x 200 mm včetně tvarovek a montáže</t>
  </si>
  <si>
    <t>1298028236</t>
  </si>
  <si>
    <t>44</t>
  </si>
  <si>
    <t>R589650</t>
  </si>
  <si>
    <t>Potrubí čtyřhranné 355 x 315 mm včetně tvarovek a montáže</t>
  </si>
  <si>
    <t>-1791746446</t>
  </si>
  <si>
    <t>45</t>
  </si>
  <si>
    <t>R589651</t>
  </si>
  <si>
    <t>Potrubí čtyřhranné 630 x 500 mm včetně tvarovek a montáže</t>
  </si>
  <si>
    <t>-479598367</t>
  </si>
  <si>
    <t>46</t>
  </si>
  <si>
    <t>R589652</t>
  </si>
  <si>
    <t>Potrubí čtyřhranné 1000 x 500 mm včetně tvarovek a montáže</t>
  </si>
  <si>
    <t>-773466349</t>
  </si>
  <si>
    <t>47</t>
  </si>
  <si>
    <t>R589653</t>
  </si>
  <si>
    <t>Potrubí čtyřhranné 750 x 500 mm včetně tvarovek a montáže</t>
  </si>
  <si>
    <t>-1438711581</t>
  </si>
  <si>
    <t>48</t>
  </si>
  <si>
    <t>R589654</t>
  </si>
  <si>
    <t>Potrubí spiro 200 mm včetně tvarovek a montáže</t>
  </si>
  <si>
    <t>-2129418748</t>
  </si>
  <si>
    <t>49</t>
  </si>
  <si>
    <t>R589655</t>
  </si>
  <si>
    <t>Potrubí spiro 250 mm včetně tvarovek a montáže</t>
  </si>
  <si>
    <t>-313423036</t>
  </si>
  <si>
    <t>50</t>
  </si>
  <si>
    <t>R589656</t>
  </si>
  <si>
    <t>Potrubí spiro 315 mm včetně tvarovek a montáže</t>
  </si>
  <si>
    <t>-208780299</t>
  </si>
  <si>
    <t>51</t>
  </si>
  <si>
    <t>R589657</t>
  </si>
  <si>
    <t>Potrubí spiro 350 mm včetně tvarovek a montáže</t>
  </si>
  <si>
    <t>-1818731530</t>
  </si>
  <si>
    <t>52</t>
  </si>
  <si>
    <t>R859641</t>
  </si>
  <si>
    <t>Izolace spiro potrubí do 350 mm včetně montáže</t>
  </si>
  <si>
    <t>1279709894</t>
  </si>
  <si>
    <t>53</t>
  </si>
  <si>
    <t>R896548</t>
  </si>
  <si>
    <t>Izolace potrubí čtyřhranného do 1000x500 mm včetně montáže</t>
  </si>
  <si>
    <t>336676932</t>
  </si>
  <si>
    <t>Stavební úpravy</t>
  </si>
  <si>
    <t>54</t>
  </si>
  <si>
    <t>763131533</t>
  </si>
  <si>
    <t>SDK podhled deska 1xDF 15 s izolací jednovrstvá spodní kce profil CD+UD EI 30</t>
  </si>
  <si>
    <t>-856047839</t>
  </si>
  <si>
    <t>55</t>
  </si>
  <si>
    <t>R5896113</t>
  </si>
  <si>
    <t>Zhotovení stavbeních prostupů do exteriéru</t>
  </si>
  <si>
    <t>kpl</t>
  </si>
  <si>
    <t>-102931377</t>
  </si>
  <si>
    <t>56</t>
  </si>
  <si>
    <t>R6974125</t>
  </si>
  <si>
    <t>Zhotovení stavebních prostupů v interiéru</t>
  </si>
  <si>
    <t>-1921760586</t>
  </si>
  <si>
    <t>57</t>
  </si>
  <si>
    <t>R0214051</t>
  </si>
  <si>
    <t>Montáž požární ucpávky</t>
  </si>
  <si>
    <t>1582117892</t>
  </si>
  <si>
    <t>58</t>
  </si>
  <si>
    <t>R9636941</t>
  </si>
  <si>
    <t>Zednické začištění prostupů</t>
  </si>
  <si>
    <t>-63471926</t>
  </si>
  <si>
    <t>59</t>
  </si>
  <si>
    <t>R0231404</t>
  </si>
  <si>
    <t>Požární ucpávky</t>
  </si>
  <si>
    <t>-463967515</t>
  </si>
  <si>
    <t>04</t>
  </si>
  <si>
    <t>Ostatní</t>
  </si>
  <si>
    <t>60</t>
  </si>
  <si>
    <t>R2584178</t>
  </si>
  <si>
    <t>Odvoz a likvidace suti po stavebních úpravách</t>
  </si>
  <si>
    <t>169308367</t>
  </si>
  <si>
    <t>61</t>
  </si>
  <si>
    <t>R5894121</t>
  </si>
  <si>
    <t>Přesun hmot (VZT jednotek)</t>
  </si>
  <si>
    <t>t</t>
  </si>
  <si>
    <t>-305390534</t>
  </si>
  <si>
    <t>62</t>
  </si>
  <si>
    <t>R0578412</t>
  </si>
  <si>
    <t>Přesun hmot (tlumičů hluku)</t>
  </si>
  <si>
    <t>-586613772</t>
  </si>
  <si>
    <t>63</t>
  </si>
  <si>
    <t>R5841476</t>
  </si>
  <si>
    <t>Přesun hmot (kondenzační jednotky)</t>
  </si>
  <si>
    <t>1827274362</t>
  </si>
  <si>
    <t>64</t>
  </si>
  <si>
    <t>R957485</t>
  </si>
  <si>
    <t>Přesun hmot (stávajího zařízení)</t>
  </si>
  <si>
    <t>1572593671</t>
  </si>
  <si>
    <t>65</t>
  </si>
  <si>
    <t>R0514712</t>
  </si>
  <si>
    <t>Systémové uchycení (objímky,závěsy, konzoly)</t>
  </si>
  <si>
    <t>-1651421007</t>
  </si>
  <si>
    <t>66</t>
  </si>
  <si>
    <t>R051474</t>
  </si>
  <si>
    <t>Spojovací materiál</t>
  </si>
  <si>
    <t>-2105392627</t>
  </si>
  <si>
    <t>67</t>
  </si>
  <si>
    <t>R0514741</t>
  </si>
  <si>
    <t>Těsnící materiál</t>
  </si>
  <si>
    <t>653579103</t>
  </si>
  <si>
    <t>68</t>
  </si>
  <si>
    <t>R2585236</t>
  </si>
  <si>
    <t>Doplňkový montážní materiál</t>
  </si>
  <si>
    <t>121742904</t>
  </si>
  <si>
    <t>69</t>
  </si>
  <si>
    <t>R2369852</t>
  </si>
  <si>
    <t>Komplexní odzkoušení a zaregulování</t>
  </si>
  <si>
    <t>1598884719</t>
  </si>
  <si>
    <t>70</t>
  </si>
  <si>
    <t>R2596612</t>
  </si>
  <si>
    <t>Příprava a zajištění prostoru kuchyně</t>
  </si>
  <si>
    <t>-559124270</t>
  </si>
  <si>
    <t>71</t>
  </si>
  <si>
    <t>R58961</t>
  </si>
  <si>
    <t>Revize a dokumenatace</t>
  </si>
  <si>
    <t>-1468496586</t>
  </si>
  <si>
    <t>72</t>
  </si>
  <si>
    <t>R589412</t>
  </si>
  <si>
    <t>Pomocné lešení</t>
  </si>
  <si>
    <t>-1698138042</t>
  </si>
  <si>
    <t>73</t>
  </si>
  <si>
    <t>043103000K</t>
  </si>
  <si>
    <t>Uvedení jednotek do provozu servisním technikem</t>
  </si>
  <si>
    <t>-1888064134</t>
  </si>
  <si>
    <t>74</t>
  </si>
  <si>
    <t>043103009K</t>
  </si>
  <si>
    <t xml:space="preserve">Štítky pro označení </t>
  </si>
  <si>
    <t>565852300</t>
  </si>
  <si>
    <t>75</t>
  </si>
  <si>
    <t>R021475</t>
  </si>
  <si>
    <t>Revizní kniha</t>
  </si>
  <si>
    <t>1455569354</t>
  </si>
  <si>
    <t>76</t>
  </si>
  <si>
    <t>R0247414</t>
  </si>
  <si>
    <t>Autorizované měření hluku</t>
  </si>
  <si>
    <t>soubor</t>
  </si>
  <si>
    <t>277298250</t>
  </si>
  <si>
    <t>77</t>
  </si>
  <si>
    <t>R0526</t>
  </si>
  <si>
    <t>Zaškolení obsluhy</t>
  </si>
  <si>
    <t>hod</t>
  </si>
  <si>
    <t>896383715</t>
  </si>
  <si>
    <t>78</t>
  </si>
  <si>
    <t>R514712</t>
  </si>
  <si>
    <t>Zkušební provoz</t>
  </si>
  <si>
    <t>-606777872</t>
  </si>
  <si>
    <t>79</t>
  </si>
  <si>
    <t>952901111</t>
  </si>
  <si>
    <t>Vyčištění budov bytové a občanské výstavby při výšce podlaží do 4 m</t>
  </si>
  <si>
    <t>811090180</t>
  </si>
  <si>
    <t>80</t>
  </si>
  <si>
    <t>R857412</t>
  </si>
  <si>
    <t>Demontáž stávajícího zařízení</t>
  </si>
  <si>
    <t>1965659676</t>
  </si>
  <si>
    <t>PSV</t>
  </si>
  <si>
    <t>Práce a dodávky PSV</t>
  </si>
  <si>
    <t>784</t>
  </si>
  <si>
    <t>Dokončovací práce - malby a tapety</t>
  </si>
  <si>
    <t>81</t>
  </si>
  <si>
    <t>784111001</t>
  </si>
  <si>
    <t>Oprášení (ometení ) podkladu v místnostech výšky do 3,80 m</t>
  </si>
  <si>
    <t>1204442966</t>
  </si>
  <si>
    <t>82</t>
  </si>
  <si>
    <t>784121001</t>
  </si>
  <si>
    <t>Oškrabání malby v mísnostech výšky do 3,80 m</t>
  </si>
  <si>
    <t>-681395782</t>
  </si>
  <si>
    <t>83</t>
  </si>
  <si>
    <t>784181101</t>
  </si>
  <si>
    <t>Základní akrylátová jednonásobná penetrace podkladu v místnostech výšky do 3,80m</t>
  </si>
  <si>
    <t>665195425</t>
  </si>
  <si>
    <t>84</t>
  </si>
  <si>
    <t>784211131</t>
  </si>
  <si>
    <t>Dvojnásobné bílé malby ze směsí za mokra minimálně otěruvzdorných v místnostech do 3,80 m</t>
  </si>
  <si>
    <t>881556012</t>
  </si>
  <si>
    <t>02 - Elektro a MaR</t>
  </si>
  <si>
    <t>M21 - Elektromontáže</t>
  </si>
  <si>
    <t>M21</t>
  </si>
  <si>
    <t>Elektromontáže</t>
  </si>
  <si>
    <t>000002T</t>
  </si>
  <si>
    <t>Rozvaděč R-VZT</t>
  </si>
  <si>
    <t>-11654955</t>
  </si>
  <si>
    <t>000002TT</t>
  </si>
  <si>
    <t>Úprava a dovybavení rozvaděče</t>
  </si>
  <si>
    <t>679863810</t>
  </si>
  <si>
    <t>00201T</t>
  </si>
  <si>
    <t>Trubka ohebná instal. PVC 2316 průměr 16mm</t>
  </si>
  <si>
    <t>1068666044</t>
  </si>
  <si>
    <t>00202T</t>
  </si>
  <si>
    <t>Trubka ohebná instal. PVC 2323 průměr 23</t>
  </si>
  <si>
    <t>92912666</t>
  </si>
  <si>
    <t>00302T</t>
  </si>
  <si>
    <t>Krabice KO 68</t>
  </si>
  <si>
    <t>141947020</t>
  </si>
  <si>
    <t>00313T</t>
  </si>
  <si>
    <t>Krabice KU 68/1</t>
  </si>
  <si>
    <t>-214417873</t>
  </si>
  <si>
    <t>00402T</t>
  </si>
  <si>
    <t>Kabel.žlab 125/50</t>
  </si>
  <si>
    <t>1238806213</t>
  </si>
  <si>
    <t>00702T</t>
  </si>
  <si>
    <t>Ovl tlačítko I/0</t>
  </si>
  <si>
    <t>-1562620224</t>
  </si>
  <si>
    <t>02961T</t>
  </si>
  <si>
    <t>CYKY 5Cx2.5mm2 (CYKY 5J2.5)</t>
  </si>
  <si>
    <t>-357905245</t>
  </si>
  <si>
    <t>02962T</t>
  </si>
  <si>
    <t>CYKY 5Cx4mm2 (CYKY 5J4)</t>
  </si>
  <si>
    <t>1483233695</t>
  </si>
  <si>
    <t>10052T</t>
  </si>
  <si>
    <t>SYKFY 2x2x0.5mm2</t>
  </si>
  <si>
    <t>-1519170922</t>
  </si>
  <si>
    <t>13176TT</t>
  </si>
  <si>
    <t>Nosník žlabu 125</t>
  </si>
  <si>
    <t>333675454</t>
  </si>
  <si>
    <t>210010002T</t>
  </si>
  <si>
    <t>Trubka plastová ohebná instalační průměr 16mm (PO)</t>
  </si>
  <si>
    <t>-385195892</t>
  </si>
  <si>
    <t>210010003T</t>
  </si>
  <si>
    <t>Trubka plastová ohebná instalační průměr 23mm (PO)</t>
  </si>
  <si>
    <t>460212658</t>
  </si>
  <si>
    <t>210010301R00T</t>
  </si>
  <si>
    <t>Krabice přístrojová (1901, KU 68/1, KP 67, KP 68; KZ 3) bez zapojení</t>
  </si>
  <si>
    <t>72841461</t>
  </si>
  <si>
    <t>210010311T</t>
  </si>
  <si>
    <t>Krabice odbočná s víčkem (1902, KO 68, KU 68) kruhová bez zapojení</t>
  </si>
  <si>
    <t>-1463908066</t>
  </si>
  <si>
    <t>210020304T</t>
  </si>
  <si>
    <t>Kabelový žlab 125/50mm bez víka vč. podpěrek</t>
  </si>
  <si>
    <t>-729433347</t>
  </si>
  <si>
    <t>210110003R00T</t>
  </si>
  <si>
    <t>Tlačítko pro ovl. osvětlení I/0</t>
  </si>
  <si>
    <t>-449448472</t>
  </si>
  <si>
    <t>210190001T</t>
  </si>
  <si>
    <t>Připojení reg. klapky</t>
  </si>
  <si>
    <t>2092276279</t>
  </si>
  <si>
    <t>210190002T</t>
  </si>
  <si>
    <t>Připojení VZT jednotky</t>
  </si>
  <si>
    <t>-422720068</t>
  </si>
  <si>
    <t>210200010T</t>
  </si>
  <si>
    <t>Montáž svítidla stropní</t>
  </si>
  <si>
    <t>-1700590915</t>
  </si>
  <si>
    <t>210200010TT</t>
  </si>
  <si>
    <t>Zapojení ovl. touch</t>
  </si>
  <si>
    <t>775406092</t>
  </si>
  <si>
    <t>210800105R00T</t>
  </si>
  <si>
    <t>CYKY 3Bx1.5mm2 750V (PO)</t>
  </si>
  <si>
    <t>-1880993315</t>
  </si>
  <si>
    <t>210800116T</t>
  </si>
  <si>
    <t>CYKY 5Cx2.5mm2 (CYKY 5J2.5) 750V (PO)</t>
  </si>
  <si>
    <t>-875661587</t>
  </si>
  <si>
    <t>210800117T</t>
  </si>
  <si>
    <t>CYKY 5Cx4mm2 (CYKY 5J4) 750V (PO)</t>
  </si>
  <si>
    <t>-14087357</t>
  </si>
  <si>
    <t>210800526T</t>
  </si>
  <si>
    <t>CY 4mm2 (H07V-U) zelenožlutý (VU)</t>
  </si>
  <si>
    <t>1933337397</t>
  </si>
  <si>
    <t>210800529T</t>
  </si>
  <si>
    <t>CY 10mm2 (H07V-U) zelenožlutý (VU)</t>
  </si>
  <si>
    <t>-208770106</t>
  </si>
  <si>
    <t>220280021T</t>
  </si>
  <si>
    <t>SYKFY 2x2x0.5mm</t>
  </si>
  <si>
    <t>147081687</t>
  </si>
  <si>
    <t>33736T</t>
  </si>
  <si>
    <t>CY  4mm2 (H07V-U) zelenožlutý</t>
  </si>
  <si>
    <t>-655818779</t>
  </si>
  <si>
    <t>33766T</t>
  </si>
  <si>
    <t>CY 10mm2 (H07V-U) zelenožlutý</t>
  </si>
  <si>
    <t>1678674085</t>
  </si>
  <si>
    <t>33912T</t>
  </si>
  <si>
    <t>CYKY-J 3x1.5mm2</t>
  </si>
  <si>
    <t>1335731475</t>
  </si>
  <si>
    <t>PP2</t>
  </si>
  <si>
    <t xml:space="preserve">Podružný materiál </t>
  </si>
  <si>
    <t>1988669898</t>
  </si>
  <si>
    <t>Elektro revize</t>
  </si>
  <si>
    <t>-727982365</t>
  </si>
  <si>
    <t>R0004714</t>
  </si>
  <si>
    <t>Drobný montážní materiál (hmoždinky, šrouby, podložky, příchytky a další pomocný materiál)</t>
  </si>
  <si>
    <t>-879046720</t>
  </si>
  <si>
    <t>R000478</t>
  </si>
  <si>
    <t>Uvedení do provozu vč. návodu k obsluze</t>
  </si>
  <si>
    <t>305010055</t>
  </si>
  <si>
    <t>R05874</t>
  </si>
  <si>
    <t xml:space="preserve">Stavební přípomoci </t>
  </si>
  <si>
    <t>-1455011386</t>
  </si>
  <si>
    <t>R06002</t>
  </si>
  <si>
    <t>Zkoušky v rámci montážních prací, testování čidel</t>
  </si>
  <si>
    <t>-136651268</t>
  </si>
  <si>
    <t>R06004</t>
  </si>
  <si>
    <t>Zkušební provoz 72 hodin</t>
  </si>
  <si>
    <t>802207762</t>
  </si>
  <si>
    <t>R06007</t>
  </si>
  <si>
    <t>920181469</t>
  </si>
  <si>
    <t>R06012</t>
  </si>
  <si>
    <t xml:space="preserve">Uživatelská dokumentace </t>
  </si>
  <si>
    <t>-799710368</t>
  </si>
  <si>
    <t>R06014</t>
  </si>
  <si>
    <t>Oživení, odladění syst. MaR</t>
  </si>
  <si>
    <t>-188609019</t>
  </si>
  <si>
    <t>R589696</t>
  </si>
  <si>
    <t xml:space="preserve">Výrobní projektová dokumentace elektro  </t>
  </si>
  <si>
    <t>2013352740</t>
  </si>
  <si>
    <t>03 - VRN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</si>
  <si>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</si>
  <si>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</si>
  <si>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</si>
  <si>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</si>
  <si>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</si>
  <si>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</si>
  <si>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</si>
  <si>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</si>
  <si>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</si>
  <si>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</si>
  <si>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</si>
  <si>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</si>
  <si>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</si>
  <si>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</si>
  <si>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…</t>
  </si>
  <si>
    <t>1333893908</t>
  </si>
  <si>
    <t>R058741</t>
  </si>
  <si>
    <t>Výrobní projektová dokumentace</t>
  </si>
  <si>
    <t>...</t>
  </si>
  <si>
    <t>1885375969</t>
  </si>
  <si>
    <t>VRN2</t>
  </si>
  <si>
    <t>Příprava staveniště</t>
  </si>
  <si>
    <t>020001000</t>
  </si>
  <si>
    <t>588483655</t>
  </si>
  <si>
    <t>VRN3</t>
  </si>
  <si>
    <t>Zařízení staveniště</t>
  </si>
  <si>
    <t>030001000</t>
  </si>
  <si>
    <t>677744108</t>
  </si>
  <si>
    <t>039203000</t>
  </si>
  <si>
    <t>Úprava terénu po zrušení zařízení staveniště</t>
  </si>
  <si>
    <t>-80787628</t>
  </si>
  <si>
    <t>VRN4</t>
  </si>
  <si>
    <t>Inženýrská činnost</t>
  </si>
  <si>
    <t>040001000</t>
  </si>
  <si>
    <t>-1065850940</t>
  </si>
  <si>
    <t>043114000</t>
  </si>
  <si>
    <t>Zkoušky tlakové</t>
  </si>
  <si>
    <t>671543057</t>
  </si>
  <si>
    <t>043144000</t>
  </si>
  <si>
    <t>Zkoušky těsnosti</t>
  </si>
  <si>
    <t>-2119968195</t>
  </si>
  <si>
    <t>045203000</t>
  </si>
  <si>
    <t>Kompletační činnost</t>
  </si>
  <si>
    <t>-153311490</t>
  </si>
  <si>
    <t>045303000</t>
  </si>
  <si>
    <t>Koordinační činnost</t>
  </si>
  <si>
    <t>1673525268</t>
  </si>
  <si>
    <t>049303000</t>
  </si>
  <si>
    <t>Náklady vzniklé v souvislosti s předáním stavby</t>
  </si>
  <si>
    <t>-316594540</t>
  </si>
  <si>
    <t>VRN6</t>
  </si>
  <si>
    <t>Územní vlivy</t>
  </si>
  <si>
    <t>060001000</t>
  </si>
  <si>
    <t>430911505</t>
  </si>
  <si>
    <t>VRN7</t>
  </si>
  <si>
    <t>Provozní vlivy</t>
  </si>
  <si>
    <t>070001000</t>
  </si>
  <si>
    <t>-1669103326</t>
  </si>
  <si>
    <t>VRN8</t>
  </si>
  <si>
    <t>Přesun stavebních kapacit</t>
  </si>
  <si>
    <t>081103000</t>
  </si>
  <si>
    <t>Denní doprava pracovníků na pracoviště</t>
  </si>
  <si>
    <t>-212570439</t>
  </si>
  <si>
    <t>VRN9</t>
  </si>
  <si>
    <t>Ostatní náklady</t>
  </si>
  <si>
    <t>090001000</t>
  </si>
  <si>
    <t>-875469802</t>
  </si>
  <si>
    <t>092103001</t>
  </si>
  <si>
    <t>Náklady na zkušební provoz</t>
  </si>
  <si>
    <t>-112318333</t>
  </si>
  <si>
    <t>R587458</t>
  </si>
  <si>
    <t xml:space="preserve">Nezjištěné náklady před realizací  </t>
  </si>
  <si>
    <t>-881740063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</si>
</sst>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1515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ZŠ Děčín_Kamenická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12. 10. 2021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ROUND(SUM(AG95:AG97),2)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ROUND(SUM(AS95:AS97),2)</f>
        <v>0</v>
      </c>
      <c r="AT94" s="111">
        <f>ROUND(SUM(AV94:AW94),2)</f>
        <v>0</v>
      </c>
      <c r="AU94" s="112">
        <f>ROUND(SUM(AU95:AU97),5)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ROUND(SUM(AZ95:AZ97),2)</f>
        <v>0</v>
      </c>
      <c r="BA94" s="111">
        <f>ROUND(SUM(BA95:BA97),2)</f>
        <v>0</v>
      </c>
      <c r="BB94" s="111">
        <f>ROUND(SUM(BB95:BB97),2)</f>
        <v>0</v>
      </c>
      <c r="BC94" s="111">
        <f>ROUND(SUM(BC95:BC97),2)</f>
        <v>0</v>
      </c>
      <c r="BD94" s="113">
        <f>ROUND(SUM(BD95:BD97),2)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16.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VZT'!J30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'01 - VZT'!P123</f>
        <v>0</v>
      </c>
      <c r="AV95" s="125">
        <f>'01 - VZT'!J33</f>
        <v>0</v>
      </c>
      <c r="AW95" s="125">
        <f>'01 - VZT'!J34</f>
        <v>0</v>
      </c>
      <c r="AX95" s="125">
        <f>'01 - VZT'!J35</f>
        <v>0</v>
      </c>
      <c r="AY95" s="125">
        <f>'01 - VZT'!J36</f>
        <v>0</v>
      </c>
      <c r="AZ95" s="125">
        <f>'01 - VZT'!F33</f>
        <v>0</v>
      </c>
      <c r="BA95" s="125">
        <f>'01 - VZT'!F34</f>
        <v>0</v>
      </c>
      <c r="BB95" s="125">
        <f>'01 - VZT'!F35</f>
        <v>0</v>
      </c>
      <c r="BC95" s="125">
        <f>'01 - VZT'!F36</f>
        <v>0</v>
      </c>
      <c r="BD95" s="127">
        <f>'01 - VZT'!F37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91" s="7" customFormat="1" ht="16.5" customHeight="1">
      <c r="A96" s="116" t="s">
        <v>77</v>
      </c>
      <c r="B96" s="117"/>
      <c r="C96" s="118"/>
      <c r="D96" s="119" t="s">
        <v>84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'02 - Elektro a MaR'!J30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80</v>
      </c>
      <c r="AR96" s="123"/>
      <c r="AS96" s="124">
        <v>0</v>
      </c>
      <c r="AT96" s="125">
        <f>ROUND(SUM(AV96:AW96),2)</f>
        <v>0</v>
      </c>
      <c r="AU96" s="126">
        <f>'02 - Elektro a MaR'!P117</f>
        <v>0</v>
      </c>
      <c r="AV96" s="125">
        <f>'02 - Elektro a MaR'!J33</f>
        <v>0</v>
      </c>
      <c r="AW96" s="125">
        <f>'02 - Elektro a MaR'!J34</f>
        <v>0</v>
      </c>
      <c r="AX96" s="125">
        <f>'02 - Elektro a MaR'!J35</f>
        <v>0</v>
      </c>
      <c r="AY96" s="125">
        <f>'02 - Elektro a MaR'!J36</f>
        <v>0</v>
      </c>
      <c r="AZ96" s="125">
        <f>'02 - Elektro a MaR'!F33</f>
        <v>0</v>
      </c>
      <c r="BA96" s="125">
        <f>'02 - Elektro a MaR'!F34</f>
        <v>0</v>
      </c>
      <c r="BB96" s="125">
        <f>'02 - Elektro a MaR'!F35</f>
        <v>0</v>
      </c>
      <c r="BC96" s="125">
        <f>'02 - Elektro a MaR'!F36</f>
        <v>0</v>
      </c>
      <c r="BD96" s="127">
        <f>'02 - Elektro a MaR'!F37</f>
        <v>0</v>
      </c>
      <c r="BE96" s="7"/>
      <c r="BT96" s="128" t="s">
        <v>81</v>
      </c>
      <c r="BV96" s="128" t="s">
        <v>75</v>
      </c>
      <c r="BW96" s="128" t="s">
        <v>86</v>
      </c>
      <c r="BX96" s="128" t="s">
        <v>5</v>
      </c>
      <c r="CL96" s="128" t="s">
        <v>1</v>
      </c>
      <c r="CM96" s="128" t="s">
        <v>83</v>
      </c>
    </row>
    <row r="97" spans="1:91" s="7" customFormat="1" ht="16.5" customHeight="1">
      <c r="A97" s="116" t="s">
        <v>77</v>
      </c>
      <c r="B97" s="117"/>
      <c r="C97" s="118"/>
      <c r="D97" s="119" t="s">
        <v>87</v>
      </c>
      <c r="E97" s="119"/>
      <c r="F97" s="119"/>
      <c r="G97" s="119"/>
      <c r="H97" s="119"/>
      <c r="I97" s="120"/>
      <c r="J97" s="119" t="s">
        <v>88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'03 - VRN'!J30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80</v>
      </c>
      <c r="AR97" s="123"/>
      <c r="AS97" s="129">
        <v>0</v>
      </c>
      <c r="AT97" s="130">
        <f>ROUND(SUM(AV97:AW97),2)</f>
        <v>0</v>
      </c>
      <c r="AU97" s="131">
        <f>'03 - VRN'!P125</f>
        <v>0</v>
      </c>
      <c r="AV97" s="130">
        <f>'03 - VRN'!J33</f>
        <v>0</v>
      </c>
      <c r="AW97" s="130">
        <f>'03 - VRN'!J34</f>
        <v>0</v>
      </c>
      <c r="AX97" s="130">
        <f>'03 - VRN'!J35</f>
        <v>0</v>
      </c>
      <c r="AY97" s="130">
        <f>'03 - VRN'!J36</f>
        <v>0</v>
      </c>
      <c r="AZ97" s="130">
        <f>'03 - VRN'!F33</f>
        <v>0</v>
      </c>
      <c r="BA97" s="130">
        <f>'03 - VRN'!F34</f>
        <v>0</v>
      </c>
      <c r="BB97" s="130">
        <f>'03 - VRN'!F35</f>
        <v>0</v>
      </c>
      <c r="BC97" s="130">
        <f>'03 - VRN'!F36</f>
        <v>0</v>
      </c>
      <c r="BD97" s="132">
        <f>'03 - VRN'!F37</f>
        <v>0</v>
      </c>
      <c r="BE97" s="7"/>
      <c r="BT97" s="128" t="s">
        <v>81</v>
      </c>
      <c r="BV97" s="128" t="s">
        <v>75</v>
      </c>
      <c r="BW97" s="128" t="s">
        <v>89</v>
      </c>
      <c r="BX97" s="128" t="s">
        <v>5</v>
      </c>
      <c r="CL97" s="128" t="s">
        <v>1</v>
      </c>
      <c r="CM97" s="128" t="s">
        <v>83</v>
      </c>
    </row>
    <row r="98" spans="1:57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1 - VZT'!C2" display="/"/>
    <hyperlink ref="A96" location="'02 - Elektro a MaR'!C2" display="/"/>
    <hyperlink ref="A97" location="'0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ZŠ Děčín_Kamenická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92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12. 10. 2021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ROUND((SUM(BE123:BE229)),2)</f>
        <v>0</v>
      </c>
      <c r="G33" s="35"/>
      <c r="H33" s="35"/>
      <c r="I33" s="152">
        <v>0.21</v>
      </c>
      <c r="J33" s="151">
        <f>ROUND(((SUM(BE123:BE229))*I33),2)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ROUND((SUM(BF123:BF229)),2)</f>
        <v>0</v>
      </c>
      <c r="G34" s="35"/>
      <c r="H34" s="35"/>
      <c r="I34" s="152">
        <v>0.15</v>
      </c>
      <c r="J34" s="151">
        <f>ROUND(((SUM(BF123:BF229))*I34),2)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ROUND((SUM(BG123:BG229)),2)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ROUND((SUM(BH123:BH229)),2)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ROUND((SUM(BI123:BI229)),2)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ZŠ Děčín_Kamenická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01 - VZT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12. 10. 2021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98</v>
      </c>
      <c r="E97" s="179"/>
      <c r="F97" s="179"/>
      <c r="G97" s="179"/>
      <c r="H97" s="179"/>
      <c r="I97" s="179"/>
      <c r="J97" s="180">
        <f>J124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99</v>
      </c>
      <c r="E98" s="185"/>
      <c r="F98" s="185"/>
      <c r="G98" s="185"/>
      <c r="H98" s="185"/>
      <c r="I98" s="185"/>
      <c r="J98" s="186">
        <f>J125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100</v>
      </c>
      <c r="E99" s="185"/>
      <c r="F99" s="185"/>
      <c r="G99" s="185"/>
      <c r="H99" s="185"/>
      <c r="I99" s="185"/>
      <c r="J99" s="186">
        <f>J175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101</v>
      </c>
      <c r="E100" s="185"/>
      <c r="F100" s="185"/>
      <c r="G100" s="185"/>
      <c r="H100" s="185"/>
      <c r="I100" s="185"/>
      <c r="J100" s="186">
        <f>J195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102</v>
      </c>
      <c r="E101" s="185"/>
      <c r="F101" s="185"/>
      <c r="G101" s="185"/>
      <c r="H101" s="185"/>
      <c r="I101" s="185"/>
      <c r="J101" s="186">
        <f>J202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6"/>
      <c r="C102" s="177"/>
      <c r="D102" s="178" t="s">
        <v>103</v>
      </c>
      <c r="E102" s="179"/>
      <c r="F102" s="179"/>
      <c r="G102" s="179"/>
      <c r="H102" s="179"/>
      <c r="I102" s="179"/>
      <c r="J102" s="180">
        <f>J224</f>
        <v>0</v>
      </c>
      <c r="K102" s="177"/>
      <c r="L102" s="18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2"/>
      <c r="C103" s="183"/>
      <c r="D103" s="184" t="s">
        <v>104</v>
      </c>
      <c r="E103" s="185"/>
      <c r="F103" s="185"/>
      <c r="G103" s="185"/>
      <c r="H103" s="185"/>
      <c r="I103" s="185"/>
      <c r="J103" s="186">
        <f>J225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105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71" t="str">
        <f>E7</f>
        <v>ZŠ Děčín_Kamenická</v>
      </c>
      <c r="F113" s="29"/>
      <c r="G113" s="29"/>
      <c r="H113" s="29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91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73" t="str">
        <f>E9</f>
        <v>01 - VZT</v>
      </c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 xml:space="preserve"> </v>
      </c>
      <c r="G117" s="37"/>
      <c r="H117" s="37"/>
      <c r="I117" s="29" t="s">
        <v>22</v>
      </c>
      <c r="J117" s="76" t="str">
        <f>IF(J12="","",J12)</f>
        <v>12. 10. 2021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 xml:space="preserve"> </v>
      </c>
      <c r="G119" s="37"/>
      <c r="H119" s="37"/>
      <c r="I119" s="29" t="s">
        <v>29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29" t="s">
        <v>31</v>
      </c>
      <c r="J120" s="33" t="str">
        <f>E24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88"/>
      <c r="B122" s="189"/>
      <c r="C122" s="190" t="s">
        <v>106</v>
      </c>
      <c r="D122" s="191" t="s">
        <v>58</v>
      </c>
      <c r="E122" s="191" t="s">
        <v>54</v>
      </c>
      <c r="F122" s="191" t="s">
        <v>55</v>
      </c>
      <c r="G122" s="191" t="s">
        <v>107</v>
      </c>
      <c r="H122" s="191" t="s">
        <v>108</v>
      </c>
      <c r="I122" s="191" t="s">
        <v>109</v>
      </c>
      <c r="J122" s="192" t="s">
        <v>95</v>
      </c>
      <c r="K122" s="193" t="s">
        <v>110</v>
      </c>
      <c r="L122" s="194"/>
      <c r="M122" s="97" t="s">
        <v>1</v>
      </c>
      <c r="N122" s="98" t="s">
        <v>37</v>
      </c>
      <c r="O122" s="98" t="s">
        <v>111</v>
      </c>
      <c r="P122" s="98" t="s">
        <v>112</v>
      </c>
      <c r="Q122" s="98" t="s">
        <v>113</v>
      </c>
      <c r="R122" s="98" t="s">
        <v>114</v>
      </c>
      <c r="S122" s="98" t="s">
        <v>115</v>
      </c>
      <c r="T122" s="99" t="s">
        <v>116</v>
      </c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</row>
    <row r="123" spans="1:63" s="2" customFormat="1" ht="22.8" customHeight="1">
      <c r="A123" s="35"/>
      <c r="B123" s="36"/>
      <c r="C123" s="104" t="s">
        <v>117</v>
      </c>
      <c r="D123" s="37"/>
      <c r="E123" s="37"/>
      <c r="F123" s="37"/>
      <c r="G123" s="37"/>
      <c r="H123" s="37"/>
      <c r="I123" s="37"/>
      <c r="J123" s="195">
        <f>BK123</f>
        <v>0</v>
      </c>
      <c r="K123" s="37"/>
      <c r="L123" s="41"/>
      <c r="M123" s="100"/>
      <c r="N123" s="196"/>
      <c r="O123" s="101"/>
      <c r="P123" s="197">
        <f>P124+P224</f>
        <v>0</v>
      </c>
      <c r="Q123" s="101"/>
      <c r="R123" s="197">
        <f>R124+R224</f>
        <v>1.2553800000000002</v>
      </c>
      <c r="S123" s="101"/>
      <c r="T123" s="198">
        <f>T124+T224</f>
        <v>0.06448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72</v>
      </c>
      <c r="AU123" s="14" t="s">
        <v>97</v>
      </c>
      <c r="BK123" s="199">
        <f>BK124+BK224</f>
        <v>0</v>
      </c>
    </row>
    <row r="124" spans="1:63" s="12" customFormat="1" ht="25.9" customHeight="1">
      <c r="A124" s="12"/>
      <c r="B124" s="200"/>
      <c r="C124" s="201"/>
      <c r="D124" s="202" t="s">
        <v>72</v>
      </c>
      <c r="E124" s="203" t="s">
        <v>118</v>
      </c>
      <c r="F124" s="203" t="s">
        <v>118</v>
      </c>
      <c r="G124" s="201"/>
      <c r="H124" s="201"/>
      <c r="I124" s="204"/>
      <c r="J124" s="205">
        <f>BK124</f>
        <v>0</v>
      </c>
      <c r="K124" s="201"/>
      <c r="L124" s="206"/>
      <c r="M124" s="207"/>
      <c r="N124" s="208"/>
      <c r="O124" s="208"/>
      <c r="P124" s="209">
        <f>P125+P175+P195+P202</f>
        <v>0</v>
      </c>
      <c r="Q124" s="208"/>
      <c r="R124" s="209">
        <f>R125+R175+R195+R202</f>
        <v>0.93922</v>
      </c>
      <c r="S124" s="208"/>
      <c r="T124" s="210">
        <f>T125+T175+T195+T202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1" t="s">
        <v>81</v>
      </c>
      <c r="AT124" s="212" t="s">
        <v>72</v>
      </c>
      <c r="AU124" s="212" t="s">
        <v>73</v>
      </c>
      <c r="AY124" s="211" t="s">
        <v>119</v>
      </c>
      <c r="BK124" s="213">
        <f>BK125+BK175+BK195+BK202</f>
        <v>0</v>
      </c>
    </row>
    <row r="125" spans="1:63" s="12" customFormat="1" ht="22.8" customHeight="1">
      <c r="A125" s="12"/>
      <c r="B125" s="200"/>
      <c r="C125" s="201"/>
      <c r="D125" s="202" t="s">
        <v>72</v>
      </c>
      <c r="E125" s="214" t="s">
        <v>78</v>
      </c>
      <c r="F125" s="214" t="s">
        <v>120</v>
      </c>
      <c r="G125" s="201"/>
      <c r="H125" s="201"/>
      <c r="I125" s="204"/>
      <c r="J125" s="215">
        <f>BK125</f>
        <v>0</v>
      </c>
      <c r="K125" s="201"/>
      <c r="L125" s="206"/>
      <c r="M125" s="207"/>
      <c r="N125" s="208"/>
      <c r="O125" s="208"/>
      <c r="P125" s="209">
        <f>SUM(P126:P174)</f>
        <v>0</v>
      </c>
      <c r="Q125" s="208"/>
      <c r="R125" s="209">
        <f>SUM(R126:R174)</f>
        <v>0</v>
      </c>
      <c r="S125" s="208"/>
      <c r="T125" s="210">
        <f>SUM(T126:T174)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1" t="s">
        <v>81</v>
      </c>
      <c r="AT125" s="212" t="s">
        <v>72</v>
      </c>
      <c r="AU125" s="212" t="s">
        <v>81</v>
      </c>
      <c r="AY125" s="211" t="s">
        <v>119</v>
      </c>
      <c r="BK125" s="213">
        <f>SUM(BK126:BK174)</f>
        <v>0</v>
      </c>
    </row>
    <row r="126" spans="1:65" s="2" customFormat="1" ht="16.5" customHeight="1">
      <c r="A126" s="35"/>
      <c r="B126" s="36"/>
      <c r="C126" s="216" t="s">
        <v>81</v>
      </c>
      <c r="D126" s="216" t="s">
        <v>121</v>
      </c>
      <c r="E126" s="217" t="s">
        <v>122</v>
      </c>
      <c r="F126" s="218" t="s">
        <v>123</v>
      </c>
      <c r="G126" s="219" t="s">
        <v>124</v>
      </c>
      <c r="H126" s="220">
        <v>2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38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125</v>
      </c>
      <c r="AT126" s="228" t="s">
        <v>121</v>
      </c>
      <c r="AU126" s="228" t="s">
        <v>83</v>
      </c>
      <c r="AY126" s="14" t="s">
        <v>119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81</v>
      </c>
      <c r="BK126" s="229">
        <f>ROUND(I126*H126,2)</f>
        <v>0</v>
      </c>
      <c r="BL126" s="14" t="s">
        <v>125</v>
      </c>
      <c r="BM126" s="228" t="s">
        <v>126</v>
      </c>
    </row>
    <row r="127" spans="1:65" s="2" customFormat="1" ht="16.5" customHeight="1">
      <c r="A127" s="35"/>
      <c r="B127" s="36"/>
      <c r="C127" s="230" t="s">
        <v>83</v>
      </c>
      <c r="D127" s="230" t="s">
        <v>127</v>
      </c>
      <c r="E127" s="231" t="s">
        <v>128</v>
      </c>
      <c r="F127" s="232" t="s">
        <v>129</v>
      </c>
      <c r="G127" s="233" t="s">
        <v>124</v>
      </c>
      <c r="H127" s="234">
        <v>2</v>
      </c>
      <c r="I127" s="235"/>
      <c r="J127" s="236">
        <f>ROUND(I127*H127,2)</f>
        <v>0</v>
      </c>
      <c r="K127" s="237"/>
      <c r="L127" s="238"/>
      <c r="M127" s="239" t="s">
        <v>1</v>
      </c>
      <c r="N127" s="240" t="s">
        <v>38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130</v>
      </c>
      <c r="AT127" s="228" t="s">
        <v>127</v>
      </c>
      <c r="AU127" s="228" t="s">
        <v>83</v>
      </c>
      <c r="AY127" s="14" t="s">
        <v>119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81</v>
      </c>
      <c r="BK127" s="229">
        <f>ROUND(I127*H127,2)</f>
        <v>0</v>
      </c>
      <c r="BL127" s="14" t="s">
        <v>125</v>
      </c>
      <c r="BM127" s="228" t="s">
        <v>131</v>
      </c>
    </row>
    <row r="128" spans="1:47" s="2" customFormat="1" ht="12">
      <c r="A128" s="35"/>
      <c r="B128" s="36"/>
      <c r="C128" s="37"/>
      <c r="D128" s="241" t="s">
        <v>132</v>
      </c>
      <c r="E128" s="37"/>
      <c r="F128" s="242" t="s">
        <v>133</v>
      </c>
      <c r="G128" s="37"/>
      <c r="H128" s="37"/>
      <c r="I128" s="243"/>
      <c r="J128" s="37"/>
      <c r="K128" s="37"/>
      <c r="L128" s="41"/>
      <c r="M128" s="244"/>
      <c r="N128" s="245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132</v>
      </c>
      <c r="AU128" s="14" t="s">
        <v>83</v>
      </c>
    </row>
    <row r="129" spans="1:65" s="2" customFormat="1" ht="16.5" customHeight="1">
      <c r="A129" s="35"/>
      <c r="B129" s="36"/>
      <c r="C129" s="216" t="s">
        <v>134</v>
      </c>
      <c r="D129" s="216" t="s">
        <v>121</v>
      </c>
      <c r="E129" s="217" t="s">
        <v>135</v>
      </c>
      <c r="F129" s="218" t="s">
        <v>136</v>
      </c>
      <c r="G129" s="219" t="s">
        <v>137</v>
      </c>
      <c r="H129" s="220">
        <v>71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38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125</v>
      </c>
      <c r="AT129" s="228" t="s">
        <v>121</v>
      </c>
      <c r="AU129" s="228" t="s">
        <v>83</v>
      </c>
      <c r="AY129" s="14" t="s">
        <v>119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81</v>
      </c>
      <c r="BK129" s="229">
        <f>ROUND(I129*H129,2)</f>
        <v>0</v>
      </c>
      <c r="BL129" s="14" t="s">
        <v>125</v>
      </c>
      <c r="BM129" s="228" t="s">
        <v>138</v>
      </c>
    </row>
    <row r="130" spans="1:65" s="2" customFormat="1" ht="16.5" customHeight="1">
      <c r="A130" s="35"/>
      <c r="B130" s="36"/>
      <c r="C130" s="230" t="s">
        <v>125</v>
      </c>
      <c r="D130" s="230" t="s">
        <v>127</v>
      </c>
      <c r="E130" s="231" t="s">
        <v>139</v>
      </c>
      <c r="F130" s="232" t="s">
        <v>140</v>
      </c>
      <c r="G130" s="233" t="s">
        <v>137</v>
      </c>
      <c r="H130" s="234">
        <v>71</v>
      </c>
      <c r="I130" s="235"/>
      <c r="J130" s="236">
        <f>ROUND(I130*H130,2)</f>
        <v>0</v>
      </c>
      <c r="K130" s="237"/>
      <c r="L130" s="238"/>
      <c r="M130" s="239" t="s">
        <v>1</v>
      </c>
      <c r="N130" s="240" t="s">
        <v>38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130</v>
      </c>
      <c r="AT130" s="228" t="s">
        <v>127</v>
      </c>
      <c r="AU130" s="228" t="s">
        <v>83</v>
      </c>
      <c r="AY130" s="14" t="s">
        <v>119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81</v>
      </c>
      <c r="BK130" s="229">
        <f>ROUND(I130*H130,2)</f>
        <v>0</v>
      </c>
      <c r="BL130" s="14" t="s">
        <v>125</v>
      </c>
      <c r="BM130" s="228" t="s">
        <v>141</v>
      </c>
    </row>
    <row r="131" spans="1:47" s="2" customFormat="1" ht="12">
      <c r="A131" s="35"/>
      <c r="B131" s="36"/>
      <c r="C131" s="37"/>
      <c r="D131" s="241" t="s">
        <v>132</v>
      </c>
      <c r="E131" s="37"/>
      <c r="F131" s="242" t="s">
        <v>142</v>
      </c>
      <c r="G131" s="37"/>
      <c r="H131" s="37"/>
      <c r="I131" s="243"/>
      <c r="J131" s="37"/>
      <c r="K131" s="37"/>
      <c r="L131" s="41"/>
      <c r="M131" s="244"/>
      <c r="N131" s="245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132</v>
      </c>
      <c r="AU131" s="14" t="s">
        <v>83</v>
      </c>
    </row>
    <row r="132" spans="1:65" s="2" customFormat="1" ht="16.5" customHeight="1">
      <c r="A132" s="35"/>
      <c r="B132" s="36"/>
      <c r="C132" s="216" t="s">
        <v>143</v>
      </c>
      <c r="D132" s="216" t="s">
        <v>121</v>
      </c>
      <c r="E132" s="217" t="s">
        <v>144</v>
      </c>
      <c r="F132" s="218" t="s">
        <v>145</v>
      </c>
      <c r="G132" s="219" t="s">
        <v>124</v>
      </c>
      <c r="H132" s="220">
        <v>4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38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125</v>
      </c>
      <c r="AT132" s="228" t="s">
        <v>121</v>
      </c>
      <c r="AU132" s="228" t="s">
        <v>83</v>
      </c>
      <c r="AY132" s="14" t="s">
        <v>119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81</v>
      </c>
      <c r="BK132" s="229">
        <f>ROUND(I132*H132,2)</f>
        <v>0</v>
      </c>
      <c r="BL132" s="14" t="s">
        <v>125</v>
      </c>
      <c r="BM132" s="228" t="s">
        <v>146</v>
      </c>
    </row>
    <row r="133" spans="1:65" s="2" customFormat="1" ht="16.5" customHeight="1">
      <c r="A133" s="35"/>
      <c r="B133" s="36"/>
      <c r="C133" s="230" t="s">
        <v>147</v>
      </c>
      <c r="D133" s="230" t="s">
        <v>127</v>
      </c>
      <c r="E133" s="231" t="s">
        <v>148</v>
      </c>
      <c r="F133" s="232" t="s">
        <v>149</v>
      </c>
      <c r="G133" s="233" t="s">
        <v>124</v>
      </c>
      <c r="H133" s="234">
        <v>4</v>
      </c>
      <c r="I133" s="235"/>
      <c r="J133" s="236">
        <f>ROUND(I133*H133,2)</f>
        <v>0</v>
      </c>
      <c r="K133" s="237"/>
      <c r="L133" s="238"/>
      <c r="M133" s="239" t="s">
        <v>1</v>
      </c>
      <c r="N133" s="240" t="s">
        <v>38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130</v>
      </c>
      <c r="AT133" s="228" t="s">
        <v>127</v>
      </c>
      <c r="AU133" s="228" t="s">
        <v>83</v>
      </c>
      <c r="AY133" s="14" t="s">
        <v>119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81</v>
      </c>
      <c r="BK133" s="229">
        <f>ROUND(I133*H133,2)</f>
        <v>0</v>
      </c>
      <c r="BL133" s="14" t="s">
        <v>125</v>
      </c>
      <c r="BM133" s="228" t="s">
        <v>150</v>
      </c>
    </row>
    <row r="134" spans="1:47" s="2" customFormat="1" ht="12">
      <c r="A134" s="35"/>
      <c r="B134" s="36"/>
      <c r="C134" s="37"/>
      <c r="D134" s="241" t="s">
        <v>132</v>
      </c>
      <c r="E134" s="37"/>
      <c r="F134" s="242" t="s">
        <v>151</v>
      </c>
      <c r="G134" s="37"/>
      <c r="H134" s="37"/>
      <c r="I134" s="243"/>
      <c r="J134" s="37"/>
      <c r="K134" s="37"/>
      <c r="L134" s="41"/>
      <c r="M134" s="244"/>
      <c r="N134" s="245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132</v>
      </c>
      <c r="AU134" s="14" t="s">
        <v>83</v>
      </c>
    </row>
    <row r="135" spans="1:65" s="2" customFormat="1" ht="16.5" customHeight="1">
      <c r="A135" s="35"/>
      <c r="B135" s="36"/>
      <c r="C135" s="216" t="s">
        <v>152</v>
      </c>
      <c r="D135" s="216" t="s">
        <v>121</v>
      </c>
      <c r="E135" s="217" t="s">
        <v>153</v>
      </c>
      <c r="F135" s="218" t="s">
        <v>154</v>
      </c>
      <c r="G135" s="219" t="s">
        <v>124</v>
      </c>
      <c r="H135" s="220">
        <v>4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38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125</v>
      </c>
      <c r="AT135" s="228" t="s">
        <v>121</v>
      </c>
      <c r="AU135" s="228" t="s">
        <v>83</v>
      </c>
      <c r="AY135" s="14" t="s">
        <v>119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81</v>
      </c>
      <c r="BK135" s="229">
        <f>ROUND(I135*H135,2)</f>
        <v>0</v>
      </c>
      <c r="BL135" s="14" t="s">
        <v>125</v>
      </c>
      <c r="BM135" s="228" t="s">
        <v>155</v>
      </c>
    </row>
    <row r="136" spans="1:65" s="2" customFormat="1" ht="16.5" customHeight="1">
      <c r="A136" s="35"/>
      <c r="B136" s="36"/>
      <c r="C136" s="230" t="s">
        <v>130</v>
      </c>
      <c r="D136" s="230" t="s">
        <v>127</v>
      </c>
      <c r="E136" s="231" t="s">
        <v>156</v>
      </c>
      <c r="F136" s="232" t="s">
        <v>157</v>
      </c>
      <c r="G136" s="233" t="s">
        <v>124</v>
      </c>
      <c r="H136" s="234">
        <v>4</v>
      </c>
      <c r="I136" s="235"/>
      <c r="J136" s="236">
        <f>ROUND(I136*H136,2)</f>
        <v>0</v>
      </c>
      <c r="K136" s="237"/>
      <c r="L136" s="238"/>
      <c r="M136" s="239" t="s">
        <v>1</v>
      </c>
      <c r="N136" s="240" t="s">
        <v>38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130</v>
      </c>
      <c r="AT136" s="228" t="s">
        <v>127</v>
      </c>
      <c r="AU136" s="228" t="s">
        <v>83</v>
      </c>
      <c r="AY136" s="14" t="s">
        <v>119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81</v>
      </c>
      <c r="BK136" s="229">
        <f>ROUND(I136*H136,2)</f>
        <v>0</v>
      </c>
      <c r="BL136" s="14" t="s">
        <v>125</v>
      </c>
      <c r="BM136" s="228" t="s">
        <v>158</v>
      </c>
    </row>
    <row r="137" spans="1:65" s="2" customFormat="1" ht="21.75" customHeight="1">
      <c r="A137" s="35"/>
      <c r="B137" s="36"/>
      <c r="C137" s="216" t="s">
        <v>159</v>
      </c>
      <c r="D137" s="216" t="s">
        <v>121</v>
      </c>
      <c r="E137" s="217" t="s">
        <v>160</v>
      </c>
      <c r="F137" s="218" t="s">
        <v>161</v>
      </c>
      <c r="G137" s="219" t="s">
        <v>124</v>
      </c>
      <c r="H137" s="220">
        <v>1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38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125</v>
      </c>
      <c r="AT137" s="228" t="s">
        <v>121</v>
      </c>
      <c r="AU137" s="228" t="s">
        <v>83</v>
      </c>
      <c r="AY137" s="14" t="s">
        <v>119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81</v>
      </c>
      <c r="BK137" s="229">
        <f>ROUND(I137*H137,2)</f>
        <v>0</v>
      </c>
      <c r="BL137" s="14" t="s">
        <v>125</v>
      </c>
      <c r="BM137" s="228" t="s">
        <v>162</v>
      </c>
    </row>
    <row r="138" spans="1:65" s="2" customFormat="1" ht="16.5" customHeight="1">
      <c r="A138" s="35"/>
      <c r="B138" s="36"/>
      <c r="C138" s="230" t="s">
        <v>163</v>
      </c>
      <c r="D138" s="230" t="s">
        <v>127</v>
      </c>
      <c r="E138" s="231" t="s">
        <v>164</v>
      </c>
      <c r="F138" s="232" t="s">
        <v>165</v>
      </c>
      <c r="G138" s="233" t="s">
        <v>124</v>
      </c>
      <c r="H138" s="234">
        <v>1</v>
      </c>
      <c r="I138" s="235"/>
      <c r="J138" s="236">
        <f>ROUND(I138*H138,2)</f>
        <v>0</v>
      </c>
      <c r="K138" s="237"/>
      <c r="L138" s="238"/>
      <c r="M138" s="239" t="s">
        <v>1</v>
      </c>
      <c r="N138" s="240" t="s">
        <v>38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130</v>
      </c>
      <c r="AT138" s="228" t="s">
        <v>127</v>
      </c>
      <c r="AU138" s="228" t="s">
        <v>83</v>
      </c>
      <c r="AY138" s="14" t="s">
        <v>119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81</v>
      </c>
      <c r="BK138" s="229">
        <f>ROUND(I138*H138,2)</f>
        <v>0</v>
      </c>
      <c r="BL138" s="14" t="s">
        <v>125</v>
      </c>
      <c r="BM138" s="228" t="s">
        <v>166</v>
      </c>
    </row>
    <row r="139" spans="1:65" s="2" customFormat="1" ht="16.5" customHeight="1">
      <c r="A139" s="35"/>
      <c r="B139" s="36"/>
      <c r="C139" s="216" t="s">
        <v>167</v>
      </c>
      <c r="D139" s="216" t="s">
        <v>121</v>
      </c>
      <c r="E139" s="217" t="s">
        <v>168</v>
      </c>
      <c r="F139" s="218" t="s">
        <v>169</v>
      </c>
      <c r="G139" s="219" t="s">
        <v>124</v>
      </c>
      <c r="H139" s="220">
        <v>1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38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125</v>
      </c>
      <c r="AT139" s="228" t="s">
        <v>121</v>
      </c>
      <c r="AU139" s="228" t="s">
        <v>83</v>
      </c>
      <c r="AY139" s="14" t="s">
        <v>119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81</v>
      </c>
      <c r="BK139" s="229">
        <f>ROUND(I139*H139,2)</f>
        <v>0</v>
      </c>
      <c r="BL139" s="14" t="s">
        <v>125</v>
      </c>
      <c r="BM139" s="228" t="s">
        <v>170</v>
      </c>
    </row>
    <row r="140" spans="1:65" s="2" customFormat="1" ht="16.5" customHeight="1">
      <c r="A140" s="35"/>
      <c r="B140" s="36"/>
      <c r="C140" s="230" t="s">
        <v>171</v>
      </c>
      <c r="D140" s="230" t="s">
        <v>127</v>
      </c>
      <c r="E140" s="231" t="s">
        <v>172</v>
      </c>
      <c r="F140" s="232" t="s">
        <v>173</v>
      </c>
      <c r="G140" s="233" t="s">
        <v>124</v>
      </c>
      <c r="H140" s="234">
        <v>1</v>
      </c>
      <c r="I140" s="235"/>
      <c r="J140" s="236">
        <f>ROUND(I140*H140,2)</f>
        <v>0</v>
      </c>
      <c r="K140" s="237"/>
      <c r="L140" s="238"/>
      <c r="M140" s="239" t="s">
        <v>1</v>
      </c>
      <c r="N140" s="240" t="s">
        <v>38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130</v>
      </c>
      <c r="AT140" s="228" t="s">
        <v>127</v>
      </c>
      <c r="AU140" s="228" t="s">
        <v>83</v>
      </c>
      <c r="AY140" s="14" t="s">
        <v>119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81</v>
      </c>
      <c r="BK140" s="229">
        <f>ROUND(I140*H140,2)</f>
        <v>0</v>
      </c>
      <c r="BL140" s="14" t="s">
        <v>125</v>
      </c>
      <c r="BM140" s="228" t="s">
        <v>174</v>
      </c>
    </row>
    <row r="141" spans="1:47" s="2" customFormat="1" ht="12">
      <c r="A141" s="35"/>
      <c r="B141" s="36"/>
      <c r="C141" s="37"/>
      <c r="D141" s="241" t="s">
        <v>132</v>
      </c>
      <c r="E141" s="37"/>
      <c r="F141" s="242" t="s">
        <v>175</v>
      </c>
      <c r="G141" s="37"/>
      <c r="H141" s="37"/>
      <c r="I141" s="243"/>
      <c r="J141" s="37"/>
      <c r="K141" s="37"/>
      <c r="L141" s="41"/>
      <c r="M141" s="244"/>
      <c r="N141" s="245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132</v>
      </c>
      <c r="AU141" s="14" t="s">
        <v>83</v>
      </c>
    </row>
    <row r="142" spans="1:65" s="2" customFormat="1" ht="16.5" customHeight="1">
      <c r="A142" s="35"/>
      <c r="B142" s="36"/>
      <c r="C142" s="216" t="s">
        <v>176</v>
      </c>
      <c r="D142" s="216" t="s">
        <v>121</v>
      </c>
      <c r="E142" s="217" t="s">
        <v>177</v>
      </c>
      <c r="F142" s="218" t="s">
        <v>178</v>
      </c>
      <c r="G142" s="219" t="s">
        <v>124</v>
      </c>
      <c r="H142" s="220">
        <v>1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38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125</v>
      </c>
      <c r="AT142" s="228" t="s">
        <v>121</v>
      </c>
      <c r="AU142" s="228" t="s">
        <v>83</v>
      </c>
      <c r="AY142" s="14" t="s">
        <v>119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81</v>
      </c>
      <c r="BK142" s="229">
        <f>ROUND(I142*H142,2)</f>
        <v>0</v>
      </c>
      <c r="BL142" s="14" t="s">
        <v>125</v>
      </c>
      <c r="BM142" s="228" t="s">
        <v>179</v>
      </c>
    </row>
    <row r="143" spans="1:65" s="2" customFormat="1" ht="16.5" customHeight="1">
      <c r="A143" s="35"/>
      <c r="B143" s="36"/>
      <c r="C143" s="230" t="s">
        <v>180</v>
      </c>
      <c r="D143" s="230" t="s">
        <v>127</v>
      </c>
      <c r="E143" s="231" t="s">
        <v>181</v>
      </c>
      <c r="F143" s="232" t="s">
        <v>182</v>
      </c>
      <c r="G143" s="233" t="s">
        <v>124</v>
      </c>
      <c r="H143" s="234">
        <v>1</v>
      </c>
      <c r="I143" s="235"/>
      <c r="J143" s="236">
        <f>ROUND(I143*H143,2)</f>
        <v>0</v>
      </c>
      <c r="K143" s="237"/>
      <c r="L143" s="238"/>
      <c r="M143" s="239" t="s">
        <v>1</v>
      </c>
      <c r="N143" s="240" t="s">
        <v>38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130</v>
      </c>
      <c r="AT143" s="228" t="s">
        <v>127</v>
      </c>
      <c r="AU143" s="228" t="s">
        <v>83</v>
      </c>
      <c r="AY143" s="14" t="s">
        <v>119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81</v>
      </c>
      <c r="BK143" s="229">
        <f>ROUND(I143*H143,2)</f>
        <v>0</v>
      </c>
      <c r="BL143" s="14" t="s">
        <v>125</v>
      </c>
      <c r="BM143" s="228" t="s">
        <v>183</v>
      </c>
    </row>
    <row r="144" spans="1:47" s="2" customFormat="1" ht="12">
      <c r="A144" s="35"/>
      <c r="B144" s="36"/>
      <c r="C144" s="37"/>
      <c r="D144" s="241" t="s">
        <v>132</v>
      </c>
      <c r="E144" s="37"/>
      <c r="F144" s="242" t="s">
        <v>184</v>
      </c>
      <c r="G144" s="37"/>
      <c r="H144" s="37"/>
      <c r="I144" s="243"/>
      <c r="J144" s="37"/>
      <c r="K144" s="37"/>
      <c r="L144" s="41"/>
      <c r="M144" s="244"/>
      <c r="N144" s="245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132</v>
      </c>
      <c r="AU144" s="14" t="s">
        <v>83</v>
      </c>
    </row>
    <row r="145" spans="1:65" s="2" customFormat="1" ht="16.5" customHeight="1">
      <c r="A145" s="35"/>
      <c r="B145" s="36"/>
      <c r="C145" s="216" t="s">
        <v>8</v>
      </c>
      <c r="D145" s="216" t="s">
        <v>121</v>
      </c>
      <c r="E145" s="217" t="s">
        <v>185</v>
      </c>
      <c r="F145" s="218" t="s">
        <v>186</v>
      </c>
      <c r="G145" s="219" t="s">
        <v>124</v>
      </c>
      <c r="H145" s="220">
        <v>1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38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125</v>
      </c>
      <c r="AT145" s="228" t="s">
        <v>121</v>
      </c>
      <c r="AU145" s="228" t="s">
        <v>83</v>
      </c>
      <c r="AY145" s="14" t="s">
        <v>119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81</v>
      </c>
      <c r="BK145" s="229">
        <f>ROUND(I145*H145,2)</f>
        <v>0</v>
      </c>
      <c r="BL145" s="14" t="s">
        <v>125</v>
      </c>
      <c r="BM145" s="228" t="s">
        <v>187</v>
      </c>
    </row>
    <row r="146" spans="1:65" s="2" customFormat="1" ht="16.5" customHeight="1">
      <c r="A146" s="35"/>
      <c r="B146" s="36"/>
      <c r="C146" s="230" t="s">
        <v>188</v>
      </c>
      <c r="D146" s="230" t="s">
        <v>127</v>
      </c>
      <c r="E146" s="231" t="s">
        <v>189</v>
      </c>
      <c r="F146" s="232" t="s">
        <v>190</v>
      </c>
      <c r="G146" s="233" t="s">
        <v>124</v>
      </c>
      <c r="H146" s="234">
        <v>1</v>
      </c>
      <c r="I146" s="235"/>
      <c r="J146" s="236">
        <f>ROUND(I146*H146,2)</f>
        <v>0</v>
      </c>
      <c r="K146" s="237"/>
      <c r="L146" s="238"/>
      <c r="M146" s="239" t="s">
        <v>1</v>
      </c>
      <c r="N146" s="240" t="s">
        <v>38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130</v>
      </c>
      <c r="AT146" s="228" t="s">
        <v>127</v>
      </c>
      <c r="AU146" s="228" t="s">
        <v>83</v>
      </c>
      <c r="AY146" s="14" t="s">
        <v>119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81</v>
      </c>
      <c r="BK146" s="229">
        <f>ROUND(I146*H146,2)</f>
        <v>0</v>
      </c>
      <c r="BL146" s="14" t="s">
        <v>125</v>
      </c>
      <c r="BM146" s="228" t="s">
        <v>191</v>
      </c>
    </row>
    <row r="147" spans="1:47" s="2" customFormat="1" ht="12">
      <c r="A147" s="35"/>
      <c r="B147" s="36"/>
      <c r="C147" s="37"/>
      <c r="D147" s="241" t="s">
        <v>132</v>
      </c>
      <c r="E147" s="37"/>
      <c r="F147" s="242" t="s">
        <v>192</v>
      </c>
      <c r="G147" s="37"/>
      <c r="H147" s="37"/>
      <c r="I147" s="243"/>
      <c r="J147" s="37"/>
      <c r="K147" s="37"/>
      <c r="L147" s="41"/>
      <c r="M147" s="244"/>
      <c r="N147" s="245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132</v>
      </c>
      <c r="AU147" s="14" t="s">
        <v>83</v>
      </c>
    </row>
    <row r="148" spans="1:65" s="2" customFormat="1" ht="16.5" customHeight="1">
      <c r="A148" s="35"/>
      <c r="B148" s="36"/>
      <c r="C148" s="216" t="s">
        <v>193</v>
      </c>
      <c r="D148" s="216" t="s">
        <v>121</v>
      </c>
      <c r="E148" s="217" t="s">
        <v>194</v>
      </c>
      <c r="F148" s="218" t="s">
        <v>195</v>
      </c>
      <c r="G148" s="219" t="s">
        <v>124</v>
      </c>
      <c r="H148" s="220">
        <v>1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38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125</v>
      </c>
      <c r="AT148" s="228" t="s">
        <v>121</v>
      </c>
      <c r="AU148" s="228" t="s">
        <v>83</v>
      </c>
      <c r="AY148" s="14" t="s">
        <v>119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81</v>
      </c>
      <c r="BK148" s="229">
        <f>ROUND(I148*H148,2)</f>
        <v>0</v>
      </c>
      <c r="BL148" s="14" t="s">
        <v>125</v>
      </c>
      <c r="BM148" s="228" t="s">
        <v>196</v>
      </c>
    </row>
    <row r="149" spans="1:65" s="2" customFormat="1" ht="16.5" customHeight="1">
      <c r="A149" s="35"/>
      <c r="B149" s="36"/>
      <c r="C149" s="230" t="s">
        <v>197</v>
      </c>
      <c r="D149" s="230" t="s">
        <v>127</v>
      </c>
      <c r="E149" s="231" t="s">
        <v>198</v>
      </c>
      <c r="F149" s="232" t="s">
        <v>199</v>
      </c>
      <c r="G149" s="233" t="s">
        <v>124</v>
      </c>
      <c r="H149" s="234">
        <v>1</v>
      </c>
      <c r="I149" s="235"/>
      <c r="J149" s="236">
        <f>ROUND(I149*H149,2)</f>
        <v>0</v>
      </c>
      <c r="K149" s="237"/>
      <c r="L149" s="238"/>
      <c r="M149" s="239" t="s">
        <v>1</v>
      </c>
      <c r="N149" s="240" t="s">
        <v>38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130</v>
      </c>
      <c r="AT149" s="228" t="s">
        <v>127</v>
      </c>
      <c r="AU149" s="228" t="s">
        <v>83</v>
      </c>
      <c r="AY149" s="14" t="s">
        <v>119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81</v>
      </c>
      <c r="BK149" s="229">
        <f>ROUND(I149*H149,2)</f>
        <v>0</v>
      </c>
      <c r="BL149" s="14" t="s">
        <v>125</v>
      </c>
      <c r="BM149" s="228" t="s">
        <v>200</v>
      </c>
    </row>
    <row r="150" spans="1:47" s="2" customFormat="1" ht="12">
      <c r="A150" s="35"/>
      <c r="B150" s="36"/>
      <c r="C150" s="37"/>
      <c r="D150" s="241" t="s">
        <v>132</v>
      </c>
      <c r="E150" s="37"/>
      <c r="F150" s="242" t="s">
        <v>201</v>
      </c>
      <c r="G150" s="37"/>
      <c r="H150" s="37"/>
      <c r="I150" s="243"/>
      <c r="J150" s="37"/>
      <c r="K150" s="37"/>
      <c r="L150" s="41"/>
      <c r="M150" s="244"/>
      <c r="N150" s="245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132</v>
      </c>
      <c r="AU150" s="14" t="s">
        <v>83</v>
      </c>
    </row>
    <row r="151" spans="1:65" s="2" customFormat="1" ht="16.5" customHeight="1">
      <c r="A151" s="35"/>
      <c r="B151" s="36"/>
      <c r="C151" s="216" t="s">
        <v>202</v>
      </c>
      <c r="D151" s="216" t="s">
        <v>121</v>
      </c>
      <c r="E151" s="217" t="s">
        <v>203</v>
      </c>
      <c r="F151" s="218" t="s">
        <v>204</v>
      </c>
      <c r="G151" s="219" t="s">
        <v>124</v>
      </c>
      <c r="H151" s="220">
        <v>1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38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125</v>
      </c>
      <c r="AT151" s="228" t="s">
        <v>121</v>
      </c>
      <c r="AU151" s="228" t="s">
        <v>83</v>
      </c>
      <c r="AY151" s="14" t="s">
        <v>119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81</v>
      </c>
      <c r="BK151" s="229">
        <f>ROUND(I151*H151,2)</f>
        <v>0</v>
      </c>
      <c r="BL151" s="14" t="s">
        <v>125</v>
      </c>
      <c r="BM151" s="228" t="s">
        <v>205</v>
      </c>
    </row>
    <row r="152" spans="1:65" s="2" customFormat="1" ht="16.5" customHeight="1">
      <c r="A152" s="35"/>
      <c r="B152" s="36"/>
      <c r="C152" s="230" t="s">
        <v>206</v>
      </c>
      <c r="D152" s="230" t="s">
        <v>127</v>
      </c>
      <c r="E152" s="231" t="s">
        <v>207</v>
      </c>
      <c r="F152" s="232" t="s">
        <v>208</v>
      </c>
      <c r="G152" s="233" t="s">
        <v>124</v>
      </c>
      <c r="H152" s="234">
        <v>1</v>
      </c>
      <c r="I152" s="235"/>
      <c r="J152" s="236">
        <f>ROUND(I152*H152,2)</f>
        <v>0</v>
      </c>
      <c r="K152" s="237"/>
      <c r="L152" s="238"/>
      <c r="M152" s="239" t="s">
        <v>1</v>
      </c>
      <c r="N152" s="240" t="s">
        <v>38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130</v>
      </c>
      <c r="AT152" s="228" t="s">
        <v>127</v>
      </c>
      <c r="AU152" s="228" t="s">
        <v>83</v>
      </c>
      <c r="AY152" s="14" t="s">
        <v>119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81</v>
      </c>
      <c r="BK152" s="229">
        <f>ROUND(I152*H152,2)</f>
        <v>0</v>
      </c>
      <c r="BL152" s="14" t="s">
        <v>125</v>
      </c>
      <c r="BM152" s="228" t="s">
        <v>209</v>
      </c>
    </row>
    <row r="153" spans="1:47" s="2" customFormat="1" ht="12">
      <c r="A153" s="35"/>
      <c r="B153" s="36"/>
      <c r="C153" s="37"/>
      <c r="D153" s="241" t="s">
        <v>132</v>
      </c>
      <c r="E153" s="37"/>
      <c r="F153" s="242" t="s">
        <v>210</v>
      </c>
      <c r="G153" s="37"/>
      <c r="H153" s="37"/>
      <c r="I153" s="243"/>
      <c r="J153" s="37"/>
      <c r="K153" s="37"/>
      <c r="L153" s="41"/>
      <c r="M153" s="244"/>
      <c r="N153" s="245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132</v>
      </c>
      <c r="AU153" s="14" t="s">
        <v>83</v>
      </c>
    </row>
    <row r="154" spans="1:65" s="2" customFormat="1" ht="16.5" customHeight="1">
      <c r="A154" s="35"/>
      <c r="B154" s="36"/>
      <c r="C154" s="216" t="s">
        <v>7</v>
      </c>
      <c r="D154" s="216" t="s">
        <v>121</v>
      </c>
      <c r="E154" s="217" t="s">
        <v>211</v>
      </c>
      <c r="F154" s="218" t="s">
        <v>212</v>
      </c>
      <c r="G154" s="219" t="s">
        <v>124</v>
      </c>
      <c r="H154" s="220">
        <v>1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38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125</v>
      </c>
      <c r="AT154" s="228" t="s">
        <v>121</v>
      </c>
      <c r="AU154" s="228" t="s">
        <v>83</v>
      </c>
      <c r="AY154" s="14" t="s">
        <v>119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81</v>
      </c>
      <c r="BK154" s="229">
        <f>ROUND(I154*H154,2)</f>
        <v>0</v>
      </c>
      <c r="BL154" s="14" t="s">
        <v>125</v>
      </c>
      <c r="BM154" s="228" t="s">
        <v>213</v>
      </c>
    </row>
    <row r="155" spans="1:65" s="2" customFormat="1" ht="16.5" customHeight="1">
      <c r="A155" s="35"/>
      <c r="B155" s="36"/>
      <c r="C155" s="230" t="s">
        <v>214</v>
      </c>
      <c r="D155" s="230" t="s">
        <v>127</v>
      </c>
      <c r="E155" s="231" t="s">
        <v>215</v>
      </c>
      <c r="F155" s="232" t="s">
        <v>216</v>
      </c>
      <c r="G155" s="233" t="s">
        <v>124</v>
      </c>
      <c r="H155" s="234">
        <v>1</v>
      </c>
      <c r="I155" s="235"/>
      <c r="J155" s="236">
        <f>ROUND(I155*H155,2)</f>
        <v>0</v>
      </c>
      <c r="K155" s="237"/>
      <c r="L155" s="238"/>
      <c r="M155" s="239" t="s">
        <v>1</v>
      </c>
      <c r="N155" s="240" t="s">
        <v>38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130</v>
      </c>
      <c r="AT155" s="228" t="s">
        <v>127</v>
      </c>
      <c r="AU155" s="228" t="s">
        <v>83</v>
      </c>
      <c r="AY155" s="14" t="s">
        <v>119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81</v>
      </c>
      <c r="BK155" s="229">
        <f>ROUND(I155*H155,2)</f>
        <v>0</v>
      </c>
      <c r="BL155" s="14" t="s">
        <v>125</v>
      </c>
      <c r="BM155" s="228" t="s">
        <v>217</v>
      </c>
    </row>
    <row r="156" spans="1:47" s="2" customFormat="1" ht="12">
      <c r="A156" s="35"/>
      <c r="B156" s="36"/>
      <c r="C156" s="37"/>
      <c r="D156" s="241" t="s">
        <v>132</v>
      </c>
      <c r="E156" s="37"/>
      <c r="F156" s="242" t="s">
        <v>218</v>
      </c>
      <c r="G156" s="37"/>
      <c r="H156" s="37"/>
      <c r="I156" s="243"/>
      <c r="J156" s="37"/>
      <c r="K156" s="37"/>
      <c r="L156" s="41"/>
      <c r="M156" s="244"/>
      <c r="N156" s="245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132</v>
      </c>
      <c r="AU156" s="14" t="s">
        <v>83</v>
      </c>
    </row>
    <row r="157" spans="1:65" s="2" customFormat="1" ht="16.5" customHeight="1">
      <c r="A157" s="35"/>
      <c r="B157" s="36"/>
      <c r="C157" s="216" t="s">
        <v>219</v>
      </c>
      <c r="D157" s="216" t="s">
        <v>121</v>
      </c>
      <c r="E157" s="217" t="s">
        <v>220</v>
      </c>
      <c r="F157" s="218" t="s">
        <v>221</v>
      </c>
      <c r="G157" s="219" t="s">
        <v>124</v>
      </c>
      <c r="H157" s="220">
        <v>1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38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125</v>
      </c>
      <c r="AT157" s="228" t="s">
        <v>121</v>
      </c>
      <c r="AU157" s="228" t="s">
        <v>83</v>
      </c>
      <c r="AY157" s="14" t="s">
        <v>119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81</v>
      </c>
      <c r="BK157" s="229">
        <f>ROUND(I157*H157,2)</f>
        <v>0</v>
      </c>
      <c r="BL157" s="14" t="s">
        <v>125</v>
      </c>
      <c r="BM157" s="228" t="s">
        <v>222</v>
      </c>
    </row>
    <row r="158" spans="1:65" s="2" customFormat="1" ht="16.5" customHeight="1">
      <c r="A158" s="35"/>
      <c r="B158" s="36"/>
      <c r="C158" s="230" t="s">
        <v>223</v>
      </c>
      <c r="D158" s="230" t="s">
        <v>127</v>
      </c>
      <c r="E158" s="231" t="s">
        <v>224</v>
      </c>
      <c r="F158" s="232" t="s">
        <v>225</v>
      </c>
      <c r="G158" s="233" t="s">
        <v>124</v>
      </c>
      <c r="H158" s="234">
        <v>1</v>
      </c>
      <c r="I158" s="235"/>
      <c r="J158" s="236">
        <f>ROUND(I158*H158,2)</f>
        <v>0</v>
      </c>
      <c r="K158" s="237"/>
      <c r="L158" s="238"/>
      <c r="M158" s="239" t="s">
        <v>1</v>
      </c>
      <c r="N158" s="240" t="s">
        <v>38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130</v>
      </c>
      <c r="AT158" s="228" t="s">
        <v>127</v>
      </c>
      <c r="AU158" s="228" t="s">
        <v>83</v>
      </c>
      <c r="AY158" s="14" t="s">
        <v>119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81</v>
      </c>
      <c r="BK158" s="229">
        <f>ROUND(I158*H158,2)</f>
        <v>0</v>
      </c>
      <c r="BL158" s="14" t="s">
        <v>125</v>
      </c>
      <c r="BM158" s="228" t="s">
        <v>226</v>
      </c>
    </row>
    <row r="159" spans="1:47" s="2" customFormat="1" ht="12">
      <c r="A159" s="35"/>
      <c r="B159" s="36"/>
      <c r="C159" s="37"/>
      <c r="D159" s="241" t="s">
        <v>132</v>
      </c>
      <c r="E159" s="37"/>
      <c r="F159" s="242" t="s">
        <v>227</v>
      </c>
      <c r="G159" s="37"/>
      <c r="H159" s="37"/>
      <c r="I159" s="243"/>
      <c r="J159" s="37"/>
      <c r="K159" s="37"/>
      <c r="L159" s="41"/>
      <c r="M159" s="244"/>
      <c r="N159" s="245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132</v>
      </c>
      <c r="AU159" s="14" t="s">
        <v>83</v>
      </c>
    </row>
    <row r="160" spans="1:65" s="2" customFormat="1" ht="16.5" customHeight="1">
      <c r="A160" s="35"/>
      <c r="B160" s="36"/>
      <c r="C160" s="216" t="s">
        <v>228</v>
      </c>
      <c r="D160" s="216" t="s">
        <v>121</v>
      </c>
      <c r="E160" s="217" t="s">
        <v>229</v>
      </c>
      <c r="F160" s="218" t="s">
        <v>230</v>
      </c>
      <c r="G160" s="219" t="s">
        <v>124</v>
      </c>
      <c r="H160" s="220">
        <v>1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38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125</v>
      </c>
      <c r="AT160" s="228" t="s">
        <v>121</v>
      </c>
      <c r="AU160" s="228" t="s">
        <v>83</v>
      </c>
      <c r="AY160" s="14" t="s">
        <v>119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81</v>
      </c>
      <c r="BK160" s="229">
        <f>ROUND(I160*H160,2)</f>
        <v>0</v>
      </c>
      <c r="BL160" s="14" t="s">
        <v>125</v>
      </c>
      <c r="BM160" s="228" t="s">
        <v>231</v>
      </c>
    </row>
    <row r="161" spans="1:65" s="2" customFormat="1" ht="16.5" customHeight="1">
      <c r="A161" s="35"/>
      <c r="B161" s="36"/>
      <c r="C161" s="230" t="s">
        <v>232</v>
      </c>
      <c r="D161" s="230" t="s">
        <v>127</v>
      </c>
      <c r="E161" s="231" t="s">
        <v>233</v>
      </c>
      <c r="F161" s="232" t="s">
        <v>234</v>
      </c>
      <c r="G161" s="233" t="s">
        <v>124</v>
      </c>
      <c r="H161" s="234">
        <v>1</v>
      </c>
      <c r="I161" s="235"/>
      <c r="J161" s="236">
        <f>ROUND(I161*H161,2)</f>
        <v>0</v>
      </c>
      <c r="K161" s="237"/>
      <c r="L161" s="238"/>
      <c r="M161" s="239" t="s">
        <v>1</v>
      </c>
      <c r="N161" s="240" t="s">
        <v>38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130</v>
      </c>
      <c r="AT161" s="228" t="s">
        <v>127</v>
      </c>
      <c r="AU161" s="228" t="s">
        <v>83</v>
      </c>
      <c r="AY161" s="14" t="s">
        <v>119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81</v>
      </c>
      <c r="BK161" s="229">
        <f>ROUND(I161*H161,2)</f>
        <v>0</v>
      </c>
      <c r="BL161" s="14" t="s">
        <v>125</v>
      </c>
      <c r="BM161" s="228" t="s">
        <v>235</v>
      </c>
    </row>
    <row r="162" spans="1:47" s="2" customFormat="1" ht="12">
      <c r="A162" s="35"/>
      <c r="B162" s="36"/>
      <c r="C162" s="37"/>
      <c r="D162" s="241" t="s">
        <v>132</v>
      </c>
      <c r="E162" s="37"/>
      <c r="F162" s="242" t="s">
        <v>236</v>
      </c>
      <c r="G162" s="37"/>
      <c r="H162" s="37"/>
      <c r="I162" s="243"/>
      <c r="J162" s="37"/>
      <c r="K162" s="37"/>
      <c r="L162" s="41"/>
      <c r="M162" s="244"/>
      <c r="N162" s="245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132</v>
      </c>
      <c r="AU162" s="14" t="s">
        <v>83</v>
      </c>
    </row>
    <row r="163" spans="1:65" s="2" customFormat="1" ht="16.5" customHeight="1">
      <c r="A163" s="35"/>
      <c r="B163" s="36"/>
      <c r="C163" s="216" t="s">
        <v>237</v>
      </c>
      <c r="D163" s="216" t="s">
        <v>121</v>
      </c>
      <c r="E163" s="217" t="s">
        <v>215</v>
      </c>
      <c r="F163" s="218" t="s">
        <v>238</v>
      </c>
      <c r="G163" s="219" t="s">
        <v>124</v>
      </c>
      <c r="H163" s="220">
        <v>1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38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125</v>
      </c>
      <c r="AT163" s="228" t="s">
        <v>121</v>
      </c>
      <c r="AU163" s="228" t="s">
        <v>83</v>
      </c>
      <c r="AY163" s="14" t="s">
        <v>119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81</v>
      </c>
      <c r="BK163" s="229">
        <f>ROUND(I163*H163,2)</f>
        <v>0</v>
      </c>
      <c r="BL163" s="14" t="s">
        <v>125</v>
      </c>
      <c r="BM163" s="228" t="s">
        <v>239</v>
      </c>
    </row>
    <row r="164" spans="1:65" s="2" customFormat="1" ht="16.5" customHeight="1">
      <c r="A164" s="35"/>
      <c r="B164" s="36"/>
      <c r="C164" s="230" t="s">
        <v>240</v>
      </c>
      <c r="D164" s="230" t="s">
        <v>127</v>
      </c>
      <c r="E164" s="231" t="s">
        <v>241</v>
      </c>
      <c r="F164" s="232" t="s">
        <v>242</v>
      </c>
      <c r="G164" s="233" t="s">
        <v>124</v>
      </c>
      <c r="H164" s="234">
        <v>1</v>
      </c>
      <c r="I164" s="235"/>
      <c r="J164" s="236">
        <f>ROUND(I164*H164,2)</f>
        <v>0</v>
      </c>
      <c r="K164" s="237"/>
      <c r="L164" s="238"/>
      <c r="M164" s="239" t="s">
        <v>1</v>
      </c>
      <c r="N164" s="240" t="s">
        <v>38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130</v>
      </c>
      <c r="AT164" s="228" t="s">
        <v>127</v>
      </c>
      <c r="AU164" s="228" t="s">
        <v>83</v>
      </c>
      <c r="AY164" s="14" t="s">
        <v>119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81</v>
      </c>
      <c r="BK164" s="229">
        <f>ROUND(I164*H164,2)</f>
        <v>0</v>
      </c>
      <c r="BL164" s="14" t="s">
        <v>125</v>
      </c>
      <c r="BM164" s="228" t="s">
        <v>243</v>
      </c>
    </row>
    <row r="165" spans="1:47" s="2" customFormat="1" ht="12">
      <c r="A165" s="35"/>
      <c r="B165" s="36"/>
      <c r="C165" s="37"/>
      <c r="D165" s="241" t="s">
        <v>132</v>
      </c>
      <c r="E165" s="37"/>
      <c r="F165" s="242" t="s">
        <v>244</v>
      </c>
      <c r="G165" s="37"/>
      <c r="H165" s="37"/>
      <c r="I165" s="243"/>
      <c r="J165" s="37"/>
      <c r="K165" s="37"/>
      <c r="L165" s="41"/>
      <c r="M165" s="244"/>
      <c r="N165" s="245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132</v>
      </c>
      <c r="AU165" s="14" t="s">
        <v>83</v>
      </c>
    </row>
    <row r="166" spans="1:65" s="2" customFormat="1" ht="16.5" customHeight="1">
      <c r="A166" s="35"/>
      <c r="B166" s="36"/>
      <c r="C166" s="216" t="s">
        <v>245</v>
      </c>
      <c r="D166" s="216" t="s">
        <v>121</v>
      </c>
      <c r="E166" s="217" t="s">
        <v>246</v>
      </c>
      <c r="F166" s="218" t="s">
        <v>247</v>
      </c>
      <c r="G166" s="219" t="s">
        <v>124</v>
      </c>
      <c r="H166" s="220">
        <v>1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38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125</v>
      </c>
      <c r="AT166" s="228" t="s">
        <v>121</v>
      </c>
      <c r="AU166" s="228" t="s">
        <v>83</v>
      </c>
      <c r="AY166" s="14" t="s">
        <v>119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81</v>
      </c>
      <c r="BK166" s="229">
        <f>ROUND(I166*H166,2)</f>
        <v>0</v>
      </c>
      <c r="BL166" s="14" t="s">
        <v>125</v>
      </c>
      <c r="BM166" s="228" t="s">
        <v>248</v>
      </c>
    </row>
    <row r="167" spans="1:65" s="2" customFormat="1" ht="16.5" customHeight="1">
      <c r="A167" s="35"/>
      <c r="B167" s="36"/>
      <c r="C167" s="230" t="s">
        <v>249</v>
      </c>
      <c r="D167" s="230" t="s">
        <v>127</v>
      </c>
      <c r="E167" s="231" t="s">
        <v>250</v>
      </c>
      <c r="F167" s="232" t="s">
        <v>251</v>
      </c>
      <c r="G167" s="233" t="s">
        <v>124</v>
      </c>
      <c r="H167" s="234">
        <v>1</v>
      </c>
      <c r="I167" s="235"/>
      <c r="J167" s="236">
        <f>ROUND(I167*H167,2)</f>
        <v>0</v>
      </c>
      <c r="K167" s="237"/>
      <c r="L167" s="238"/>
      <c r="M167" s="239" t="s">
        <v>1</v>
      </c>
      <c r="N167" s="240" t="s">
        <v>38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130</v>
      </c>
      <c r="AT167" s="228" t="s">
        <v>127</v>
      </c>
      <c r="AU167" s="228" t="s">
        <v>83</v>
      </c>
      <c r="AY167" s="14" t="s">
        <v>119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81</v>
      </c>
      <c r="BK167" s="229">
        <f>ROUND(I167*H167,2)</f>
        <v>0</v>
      </c>
      <c r="BL167" s="14" t="s">
        <v>125</v>
      </c>
      <c r="BM167" s="228" t="s">
        <v>252</v>
      </c>
    </row>
    <row r="168" spans="1:47" s="2" customFormat="1" ht="12">
      <c r="A168" s="35"/>
      <c r="B168" s="36"/>
      <c r="C168" s="37"/>
      <c r="D168" s="241" t="s">
        <v>132</v>
      </c>
      <c r="E168" s="37"/>
      <c r="F168" s="242" t="s">
        <v>253</v>
      </c>
      <c r="G168" s="37"/>
      <c r="H168" s="37"/>
      <c r="I168" s="243"/>
      <c r="J168" s="37"/>
      <c r="K168" s="37"/>
      <c r="L168" s="41"/>
      <c r="M168" s="244"/>
      <c r="N168" s="245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132</v>
      </c>
      <c r="AU168" s="14" t="s">
        <v>83</v>
      </c>
    </row>
    <row r="169" spans="1:65" s="2" customFormat="1" ht="16.5" customHeight="1">
      <c r="A169" s="35"/>
      <c r="B169" s="36"/>
      <c r="C169" s="216" t="s">
        <v>254</v>
      </c>
      <c r="D169" s="216" t="s">
        <v>121</v>
      </c>
      <c r="E169" s="217" t="s">
        <v>255</v>
      </c>
      <c r="F169" s="218" t="s">
        <v>256</v>
      </c>
      <c r="G169" s="219" t="s">
        <v>124</v>
      </c>
      <c r="H169" s="220">
        <v>1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38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125</v>
      </c>
      <c r="AT169" s="228" t="s">
        <v>121</v>
      </c>
      <c r="AU169" s="228" t="s">
        <v>83</v>
      </c>
      <c r="AY169" s="14" t="s">
        <v>119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81</v>
      </c>
      <c r="BK169" s="229">
        <f>ROUND(I169*H169,2)</f>
        <v>0</v>
      </c>
      <c r="BL169" s="14" t="s">
        <v>125</v>
      </c>
      <c r="BM169" s="228" t="s">
        <v>257</v>
      </c>
    </row>
    <row r="170" spans="1:65" s="2" customFormat="1" ht="16.5" customHeight="1">
      <c r="A170" s="35"/>
      <c r="B170" s="36"/>
      <c r="C170" s="230" t="s">
        <v>258</v>
      </c>
      <c r="D170" s="230" t="s">
        <v>127</v>
      </c>
      <c r="E170" s="231" t="s">
        <v>259</v>
      </c>
      <c r="F170" s="232" t="s">
        <v>260</v>
      </c>
      <c r="G170" s="233" t="s">
        <v>124</v>
      </c>
      <c r="H170" s="234">
        <v>1</v>
      </c>
      <c r="I170" s="235"/>
      <c r="J170" s="236">
        <f>ROUND(I170*H170,2)</f>
        <v>0</v>
      </c>
      <c r="K170" s="237"/>
      <c r="L170" s="238"/>
      <c r="M170" s="239" t="s">
        <v>1</v>
      </c>
      <c r="N170" s="240" t="s">
        <v>38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130</v>
      </c>
      <c r="AT170" s="228" t="s">
        <v>127</v>
      </c>
      <c r="AU170" s="228" t="s">
        <v>83</v>
      </c>
      <c r="AY170" s="14" t="s">
        <v>119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81</v>
      </c>
      <c r="BK170" s="229">
        <f>ROUND(I170*H170,2)</f>
        <v>0</v>
      </c>
      <c r="BL170" s="14" t="s">
        <v>125</v>
      </c>
      <c r="BM170" s="228" t="s">
        <v>261</v>
      </c>
    </row>
    <row r="171" spans="1:47" s="2" customFormat="1" ht="12">
      <c r="A171" s="35"/>
      <c r="B171" s="36"/>
      <c r="C171" s="37"/>
      <c r="D171" s="241" t="s">
        <v>132</v>
      </c>
      <c r="E171" s="37"/>
      <c r="F171" s="242" t="s">
        <v>262</v>
      </c>
      <c r="G171" s="37"/>
      <c r="H171" s="37"/>
      <c r="I171" s="243"/>
      <c r="J171" s="37"/>
      <c r="K171" s="37"/>
      <c r="L171" s="41"/>
      <c r="M171" s="244"/>
      <c r="N171" s="245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132</v>
      </c>
      <c r="AU171" s="14" t="s">
        <v>83</v>
      </c>
    </row>
    <row r="172" spans="1:65" s="2" customFormat="1" ht="16.5" customHeight="1">
      <c r="A172" s="35"/>
      <c r="B172" s="36"/>
      <c r="C172" s="216" t="s">
        <v>263</v>
      </c>
      <c r="D172" s="216" t="s">
        <v>121</v>
      </c>
      <c r="E172" s="217" t="s">
        <v>264</v>
      </c>
      <c r="F172" s="218" t="s">
        <v>265</v>
      </c>
      <c r="G172" s="219" t="s">
        <v>124</v>
      </c>
      <c r="H172" s="220">
        <v>1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38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125</v>
      </c>
      <c r="AT172" s="228" t="s">
        <v>121</v>
      </c>
      <c r="AU172" s="228" t="s">
        <v>83</v>
      </c>
      <c r="AY172" s="14" t="s">
        <v>119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81</v>
      </c>
      <c r="BK172" s="229">
        <f>ROUND(I172*H172,2)</f>
        <v>0</v>
      </c>
      <c r="BL172" s="14" t="s">
        <v>125</v>
      </c>
      <c r="BM172" s="228" t="s">
        <v>266</v>
      </c>
    </row>
    <row r="173" spans="1:65" s="2" customFormat="1" ht="16.5" customHeight="1">
      <c r="A173" s="35"/>
      <c r="B173" s="36"/>
      <c r="C173" s="230" t="s">
        <v>267</v>
      </c>
      <c r="D173" s="230" t="s">
        <v>127</v>
      </c>
      <c r="E173" s="231" t="s">
        <v>268</v>
      </c>
      <c r="F173" s="232" t="s">
        <v>269</v>
      </c>
      <c r="G173" s="233" t="s">
        <v>124</v>
      </c>
      <c r="H173" s="234">
        <v>1</v>
      </c>
      <c r="I173" s="235"/>
      <c r="J173" s="236">
        <f>ROUND(I173*H173,2)</f>
        <v>0</v>
      </c>
      <c r="K173" s="237"/>
      <c r="L173" s="238"/>
      <c r="M173" s="239" t="s">
        <v>1</v>
      </c>
      <c r="N173" s="240" t="s">
        <v>38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130</v>
      </c>
      <c r="AT173" s="228" t="s">
        <v>127</v>
      </c>
      <c r="AU173" s="228" t="s">
        <v>83</v>
      </c>
      <c r="AY173" s="14" t="s">
        <v>119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81</v>
      </c>
      <c r="BK173" s="229">
        <f>ROUND(I173*H173,2)</f>
        <v>0</v>
      </c>
      <c r="BL173" s="14" t="s">
        <v>125</v>
      </c>
      <c r="BM173" s="228" t="s">
        <v>270</v>
      </c>
    </row>
    <row r="174" spans="1:47" s="2" customFormat="1" ht="12">
      <c r="A174" s="35"/>
      <c r="B174" s="36"/>
      <c r="C174" s="37"/>
      <c r="D174" s="241" t="s">
        <v>132</v>
      </c>
      <c r="E174" s="37"/>
      <c r="F174" s="242" t="s">
        <v>271</v>
      </c>
      <c r="G174" s="37"/>
      <c r="H174" s="37"/>
      <c r="I174" s="243"/>
      <c r="J174" s="37"/>
      <c r="K174" s="37"/>
      <c r="L174" s="41"/>
      <c r="M174" s="244"/>
      <c r="N174" s="245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132</v>
      </c>
      <c r="AU174" s="14" t="s">
        <v>83</v>
      </c>
    </row>
    <row r="175" spans="1:63" s="12" customFormat="1" ht="22.8" customHeight="1">
      <c r="A175" s="12"/>
      <c r="B175" s="200"/>
      <c r="C175" s="201"/>
      <c r="D175" s="202" t="s">
        <v>72</v>
      </c>
      <c r="E175" s="214" t="s">
        <v>84</v>
      </c>
      <c r="F175" s="214" t="s">
        <v>272</v>
      </c>
      <c r="G175" s="201"/>
      <c r="H175" s="201"/>
      <c r="I175" s="204"/>
      <c r="J175" s="215">
        <f>BK175</f>
        <v>0</v>
      </c>
      <c r="K175" s="201"/>
      <c r="L175" s="206"/>
      <c r="M175" s="207"/>
      <c r="N175" s="208"/>
      <c r="O175" s="208"/>
      <c r="P175" s="209">
        <f>SUM(P176:P194)</f>
        <v>0</v>
      </c>
      <c r="Q175" s="208"/>
      <c r="R175" s="209">
        <f>SUM(R176:R194)</f>
        <v>0</v>
      </c>
      <c r="S175" s="208"/>
      <c r="T175" s="210">
        <f>SUM(T176:T194)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1" t="s">
        <v>81</v>
      </c>
      <c r="AT175" s="212" t="s">
        <v>72</v>
      </c>
      <c r="AU175" s="212" t="s">
        <v>81</v>
      </c>
      <c r="AY175" s="211" t="s">
        <v>119</v>
      </c>
      <c r="BK175" s="213">
        <f>SUM(BK176:BK194)</f>
        <v>0</v>
      </c>
    </row>
    <row r="176" spans="1:65" s="2" customFormat="1" ht="24.15" customHeight="1">
      <c r="A176" s="35"/>
      <c r="B176" s="36"/>
      <c r="C176" s="216" t="s">
        <v>273</v>
      </c>
      <c r="D176" s="216" t="s">
        <v>121</v>
      </c>
      <c r="E176" s="217" t="s">
        <v>274</v>
      </c>
      <c r="F176" s="218" t="s">
        <v>275</v>
      </c>
      <c r="G176" s="219" t="s">
        <v>124</v>
      </c>
      <c r="H176" s="220">
        <v>8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38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125</v>
      </c>
      <c r="AT176" s="228" t="s">
        <v>121</v>
      </c>
      <c r="AU176" s="228" t="s">
        <v>83</v>
      </c>
      <c r="AY176" s="14" t="s">
        <v>119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81</v>
      </c>
      <c r="BK176" s="229">
        <f>ROUND(I176*H176,2)</f>
        <v>0</v>
      </c>
      <c r="BL176" s="14" t="s">
        <v>125</v>
      </c>
      <c r="BM176" s="228" t="s">
        <v>276</v>
      </c>
    </row>
    <row r="177" spans="1:65" s="2" customFormat="1" ht="24.15" customHeight="1">
      <c r="A177" s="35"/>
      <c r="B177" s="36"/>
      <c r="C177" s="216" t="s">
        <v>277</v>
      </c>
      <c r="D177" s="216" t="s">
        <v>121</v>
      </c>
      <c r="E177" s="217" t="s">
        <v>278</v>
      </c>
      <c r="F177" s="218" t="s">
        <v>279</v>
      </c>
      <c r="G177" s="219" t="s">
        <v>124</v>
      </c>
      <c r="H177" s="220">
        <v>7</v>
      </c>
      <c r="I177" s="221"/>
      <c r="J177" s="222">
        <f>ROUND(I177*H177,2)</f>
        <v>0</v>
      </c>
      <c r="K177" s="223"/>
      <c r="L177" s="41"/>
      <c r="M177" s="224" t="s">
        <v>1</v>
      </c>
      <c r="N177" s="225" t="s">
        <v>38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125</v>
      </c>
      <c r="AT177" s="228" t="s">
        <v>121</v>
      </c>
      <c r="AU177" s="228" t="s">
        <v>83</v>
      </c>
      <c r="AY177" s="14" t="s">
        <v>119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81</v>
      </c>
      <c r="BK177" s="229">
        <f>ROUND(I177*H177,2)</f>
        <v>0</v>
      </c>
      <c r="BL177" s="14" t="s">
        <v>125</v>
      </c>
      <c r="BM177" s="228" t="s">
        <v>280</v>
      </c>
    </row>
    <row r="178" spans="1:65" s="2" customFormat="1" ht="24.15" customHeight="1">
      <c r="A178" s="35"/>
      <c r="B178" s="36"/>
      <c r="C178" s="216" t="s">
        <v>281</v>
      </c>
      <c r="D178" s="216" t="s">
        <v>121</v>
      </c>
      <c r="E178" s="217" t="s">
        <v>282</v>
      </c>
      <c r="F178" s="218" t="s">
        <v>283</v>
      </c>
      <c r="G178" s="219" t="s">
        <v>124</v>
      </c>
      <c r="H178" s="220">
        <v>1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38</v>
      </c>
      <c r="O178" s="88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125</v>
      </c>
      <c r="AT178" s="228" t="s">
        <v>121</v>
      </c>
      <c r="AU178" s="228" t="s">
        <v>83</v>
      </c>
      <c r="AY178" s="14" t="s">
        <v>119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81</v>
      </c>
      <c r="BK178" s="229">
        <f>ROUND(I178*H178,2)</f>
        <v>0</v>
      </c>
      <c r="BL178" s="14" t="s">
        <v>125</v>
      </c>
      <c r="BM178" s="228" t="s">
        <v>284</v>
      </c>
    </row>
    <row r="179" spans="1:65" s="2" customFormat="1" ht="24.15" customHeight="1">
      <c r="A179" s="35"/>
      <c r="B179" s="36"/>
      <c r="C179" s="216" t="s">
        <v>285</v>
      </c>
      <c r="D179" s="216" t="s">
        <v>121</v>
      </c>
      <c r="E179" s="217" t="s">
        <v>286</v>
      </c>
      <c r="F179" s="218" t="s">
        <v>287</v>
      </c>
      <c r="G179" s="219" t="s">
        <v>124</v>
      </c>
      <c r="H179" s="220">
        <v>2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38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125</v>
      </c>
      <c r="AT179" s="228" t="s">
        <v>121</v>
      </c>
      <c r="AU179" s="228" t="s">
        <v>83</v>
      </c>
      <c r="AY179" s="14" t="s">
        <v>119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81</v>
      </c>
      <c r="BK179" s="229">
        <f>ROUND(I179*H179,2)</f>
        <v>0</v>
      </c>
      <c r="BL179" s="14" t="s">
        <v>125</v>
      </c>
      <c r="BM179" s="228" t="s">
        <v>288</v>
      </c>
    </row>
    <row r="180" spans="1:65" s="2" customFormat="1" ht="21.75" customHeight="1">
      <c r="A180" s="35"/>
      <c r="B180" s="36"/>
      <c r="C180" s="216" t="s">
        <v>289</v>
      </c>
      <c r="D180" s="216" t="s">
        <v>121</v>
      </c>
      <c r="E180" s="217" t="s">
        <v>290</v>
      </c>
      <c r="F180" s="218" t="s">
        <v>291</v>
      </c>
      <c r="G180" s="219" t="s">
        <v>124</v>
      </c>
      <c r="H180" s="220">
        <v>2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38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125</v>
      </c>
      <c r="AT180" s="228" t="s">
        <v>121</v>
      </c>
      <c r="AU180" s="228" t="s">
        <v>83</v>
      </c>
      <c r="AY180" s="14" t="s">
        <v>119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81</v>
      </c>
      <c r="BK180" s="229">
        <f>ROUND(I180*H180,2)</f>
        <v>0</v>
      </c>
      <c r="BL180" s="14" t="s">
        <v>125</v>
      </c>
      <c r="BM180" s="228" t="s">
        <v>292</v>
      </c>
    </row>
    <row r="181" spans="1:65" s="2" customFormat="1" ht="16.5" customHeight="1">
      <c r="A181" s="35"/>
      <c r="B181" s="36"/>
      <c r="C181" s="216" t="s">
        <v>293</v>
      </c>
      <c r="D181" s="216" t="s">
        <v>121</v>
      </c>
      <c r="E181" s="217" t="s">
        <v>294</v>
      </c>
      <c r="F181" s="218" t="s">
        <v>295</v>
      </c>
      <c r="G181" s="219" t="s">
        <v>124</v>
      </c>
      <c r="H181" s="220">
        <v>1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38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125</v>
      </c>
      <c r="AT181" s="228" t="s">
        <v>121</v>
      </c>
      <c r="AU181" s="228" t="s">
        <v>83</v>
      </c>
      <c r="AY181" s="14" t="s">
        <v>119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81</v>
      </c>
      <c r="BK181" s="229">
        <f>ROUND(I181*H181,2)</f>
        <v>0</v>
      </c>
      <c r="BL181" s="14" t="s">
        <v>125</v>
      </c>
      <c r="BM181" s="228" t="s">
        <v>296</v>
      </c>
    </row>
    <row r="182" spans="1:65" s="2" customFormat="1" ht="21.75" customHeight="1">
      <c r="A182" s="35"/>
      <c r="B182" s="36"/>
      <c r="C182" s="216" t="s">
        <v>297</v>
      </c>
      <c r="D182" s="216" t="s">
        <v>121</v>
      </c>
      <c r="E182" s="217" t="s">
        <v>298</v>
      </c>
      <c r="F182" s="218" t="s">
        <v>299</v>
      </c>
      <c r="G182" s="219" t="s">
        <v>124</v>
      </c>
      <c r="H182" s="220">
        <v>3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38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125</v>
      </c>
      <c r="AT182" s="228" t="s">
        <v>121</v>
      </c>
      <c r="AU182" s="228" t="s">
        <v>83</v>
      </c>
      <c r="AY182" s="14" t="s">
        <v>119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81</v>
      </c>
      <c r="BK182" s="229">
        <f>ROUND(I182*H182,2)</f>
        <v>0</v>
      </c>
      <c r="BL182" s="14" t="s">
        <v>125</v>
      </c>
      <c r="BM182" s="228" t="s">
        <v>300</v>
      </c>
    </row>
    <row r="183" spans="1:65" s="2" customFormat="1" ht="24.15" customHeight="1">
      <c r="A183" s="35"/>
      <c r="B183" s="36"/>
      <c r="C183" s="216" t="s">
        <v>301</v>
      </c>
      <c r="D183" s="216" t="s">
        <v>121</v>
      </c>
      <c r="E183" s="217" t="s">
        <v>302</v>
      </c>
      <c r="F183" s="218" t="s">
        <v>303</v>
      </c>
      <c r="G183" s="219" t="s">
        <v>304</v>
      </c>
      <c r="H183" s="220">
        <v>54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38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125</v>
      </c>
      <c r="AT183" s="228" t="s">
        <v>121</v>
      </c>
      <c r="AU183" s="228" t="s">
        <v>83</v>
      </c>
      <c r="AY183" s="14" t="s">
        <v>119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81</v>
      </c>
      <c r="BK183" s="229">
        <f>ROUND(I183*H183,2)</f>
        <v>0</v>
      </c>
      <c r="BL183" s="14" t="s">
        <v>125</v>
      </c>
      <c r="BM183" s="228" t="s">
        <v>305</v>
      </c>
    </row>
    <row r="184" spans="1:65" s="2" customFormat="1" ht="24.15" customHeight="1">
      <c r="A184" s="35"/>
      <c r="B184" s="36"/>
      <c r="C184" s="216" t="s">
        <v>306</v>
      </c>
      <c r="D184" s="216" t="s">
        <v>121</v>
      </c>
      <c r="E184" s="217" t="s">
        <v>307</v>
      </c>
      <c r="F184" s="218" t="s">
        <v>308</v>
      </c>
      <c r="G184" s="219" t="s">
        <v>304</v>
      </c>
      <c r="H184" s="220">
        <v>4</v>
      </c>
      <c r="I184" s="221"/>
      <c r="J184" s="222">
        <f>ROUND(I184*H184,2)</f>
        <v>0</v>
      </c>
      <c r="K184" s="223"/>
      <c r="L184" s="41"/>
      <c r="M184" s="224" t="s">
        <v>1</v>
      </c>
      <c r="N184" s="225" t="s">
        <v>38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125</v>
      </c>
      <c r="AT184" s="228" t="s">
        <v>121</v>
      </c>
      <c r="AU184" s="228" t="s">
        <v>83</v>
      </c>
      <c r="AY184" s="14" t="s">
        <v>119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81</v>
      </c>
      <c r="BK184" s="229">
        <f>ROUND(I184*H184,2)</f>
        <v>0</v>
      </c>
      <c r="BL184" s="14" t="s">
        <v>125</v>
      </c>
      <c r="BM184" s="228" t="s">
        <v>309</v>
      </c>
    </row>
    <row r="185" spans="1:65" s="2" customFormat="1" ht="24.15" customHeight="1">
      <c r="A185" s="35"/>
      <c r="B185" s="36"/>
      <c r="C185" s="216" t="s">
        <v>310</v>
      </c>
      <c r="D185" s="216" t="s">
        <v>121</v>
      </c>
      <c r="E185" s="217" t="s">
        <v>311</v>
      </c>
      <c r="F185" s="218" t="s">
        <v>312</v>
      </c>
      <c r="G185" s="219" t="s">
        <v>304</v>
      </c>
      <c r="H185" s="220">
        <v>8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38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125</v>
      </c>
      <c r="AT185" s="228" t="s">
        <v>121</v>
      </c>
      <c r="AU185" s="228" t="s">
        <v>83</v>
      </c>
      <c r="AY185" s="14" t="s">
        <v>119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81</v>
      </c>
      <c r="BK185" s="229">
        <f>ROUND(I185*H185,2)</f>
        <v>0</v>
      </c>
      <c r="BL185" s="14" t="s">
        <v>125</v>
      </c>
      <c r="BM185" s="228" t="s">
        <v>313</v>
      </c>
    </row>
    <row r="186" spans="1:65" s="2" customFormat="1" ht="24.15" customHeight="1">
      <c r="A186" s="35"/>
      <c r="B186" s="36"/>
      <c r="C186" s="216" t="s">
        <v>314</v>
      </c>
      <c r="D186" s="216" t="s">
        <v>121</v>
      </c>
      <c r="E186" s="217" t="s">
        <v>315</v>
      </c>
      <c r="F186" s="218" t="s">
        <v>316</v>
      </c>
      <c r="G186" s="219" t="s">
        <v>304</v>
      </c>
      <c r="H186" s="220">
        <v>13</v>
      </c>
      <c r="I186" s="221"/>
      <c r="J186" s="222">
        <f>ROUND(I186*H186,2)</f>
        <v>0</v>
      </c>
      <c r="K186" s="223"/>
      <c r="L186" s="41"/>
      <c r="M186" s="224" t="s">
        <v>1</v>
      </c>
      <c r="N186" s="225" t="s">
        <v>38</v>
      </c>
      <c r="O186" s="88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125</v>
      </c>
      <c r="AT186" s="228" t="s">
        <v>121</v>
      </c>
      <c r="AU186" s="228" t="s">
        <v>83</v>
      </c>
      <c r="AY186" s="14" t="s">
        <v>119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81</v>
      </c>
      <c r="BK186" s="229">
        <f>ROUND(I186*H186,2)</f>
        <v>0</v>
      </c>
      <c r="BL186" s="14" t="s">
        <v>125</v>
      </c>
      <c r="BM186" s="228" t="s">
        <v>317</v>
      </c>
    </row>
    <row r="187" spans="1:65" s="2" customFormat="1" ht="24.15" customHeight="1">
      <c r="A187" s="35"/>
      <c r="B187" s="36"/>
      <c r="C187" s="216" t="s">
        <v>318</v>
      </c>
      <c r="D187" s="216" t="s">
        <v>121</v>
      </c>
      <c r="E187" s="217" t="s">
        <v>319</v>
      </c>
      <c r="F187" s="218" t="s">
        <v>320</v>
      </c>
      <c r="G187" s="219" t="s">
        <v>304</v>
      </c>
      <c r="H187" s="220">
        <v>13.5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38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125</v>
      </c>
      <c r="AT187" s="228" t="s">
        <v>121</v>
      </c>
      <c r="AU187" s="228" t="s">
        <v>83</v>
      </c>
      <c r="AY187" s="14" t="s">
        <v>119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81</v>
      </c>
      <c r="BK187" s="229">
        <f>ROUND(I187*H187,2)</f>
        <v>0</v>
      </c>
      <c r="BL187" s="14" t="s">
        <v>125</v>
      </c>
      <c r="BM187" s="228" t="s">
        <v>321</v>
      </c>
    </row>
    <row r="188" spans="1:65" s="2" customFormat="1" ht="24.15" customHeight="1">
      <c r="A188" s="35"/>
      <c r="B188" s="36"/>
      <c r="C188" s="216" t="s">
        <v>322</v>
      </c>
      <c r="D188" s="216" t="s">
        <v>121</v>
      </c>
      <c r="E188" s="217" t="s">
        <v>323</v>
      </c>
      <c r="F188" s="218" t="s">
        <v>324</v>
      </c>
      <c r="G188" s="219" t="s">
        <v>304</v>
      </c>
      <c r="H188" s="220">
        <v>3</v>
      </c>
      <c r="I188" s="221"/>
      <c r="J188" s="222">
        <f>ROUND(I188*H188,2)</f>
        <v>0</v>
      </c>
      <c r="K188" s="223"/>
      <c r="L188" s="41"/>
      <c r="M188" s="224" t="s">
        <v>1</v>
      </c>
      <c r="N188" s="225" t="s">
        <v>38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125</v>
      </c>
      <c r="AT188" s="228" t="s">
        <v>121</v>
      </c>
      <c r="AU188" s="228" t="s">
        <v>83</v>
      </c>
      <c r="AY188" s="14" t="s">
        <v>119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81</v>
      </c>
      <c r="BK188" s="229">
        <f>ROUND(I188*H188,2)</f>
        <v>0</v>
      </c>
      <c r="BL188" s="14" t="s">
        <v>125</v>
      </c>
      <c r="BM188" s="228" t="s">
        <v>325</v>
      </c>
    </row>
    <row r="189" spans="1:65" s="2" customFormat="1" ht="21.75" customHeight="1">
      <c r="A189" s="35"/>
      <c r="B189" s="36"/>
      <c r="C189" s="216" t="s">
        <v>326</v>
      </c>
      <c r="D189" s="216" t="s">
        <v>121</v>
      </c>
      <c r="E189" s="217" t="s">
        <v>327</v>
      </c>
      <c r="F189" s="218" t="s">
        <v>328</v>
      </c>
      <c r="G189" s="219" t="s">
        <v>304</v>
      </c>
      <c r="H189" s="220">
        <v>6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38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125</v>
      </c>
      <c r="AT189" s="228" t="s">
        <v>121</v>
      </c>
      <c r="AU189" s="228" t="s">
        <v>83</v>
      </c>
      <c r="AY189" s="14" t="s">
        <v>119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81</v>
      </c>
      <c r="BK189" s="229">
        <f>ROUND(I189*H189,2)</f>
        <v>0</v>
      </c>
      <c r="BL189" s="14" t="s">
        <v>125</v>
      </c>
      <c r="BM189" s="228" t="s">
        <v>329</v>
      </c>
    </row>
    <row r="190" spans="1:65" s="2" customFormat="1" ht="21.75" customHeight="1">
      <c r="A190" s="35"/>
      <c r="B190" s="36"/>
      <c r="C190" s="216" t="s">
        <v>330</v>
      </c>
      <c r="D190" s="216" t="s">
        <v>121</v>
      </c>
      <c r="E190" s="217" t="s">
        <v>331</v>
      </c>
      <c r="F190" s="218" t="s">
        <v>332</v>
      </c>
      <c r="G190" s="219" t="s">
        <v>304</v>
      </c>
      <c r="H190" s="220">
        <v>7.5</v>
      </c>
      <c r="I190" s="221"/>
      <c r="J190" s="222">
        <f>ROUND(I190*H190,2)</f>
        <v>0</v>
      </c>
      <c r="K190" s="223"/>
      <c r="L190" s="41"/>
      <c r="M190" s="224" t="s">
        <v>1</v>
      </c>
      <c r="N190" s="225" t="s">
        <v>38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125</v>
      </c>
      <c r="AT190" s="228" t="s">
        <v>121</v>
      </c>
      <c r="AU190" s="228" t="s">
        <v>83</v>
      </c>
      <c r="AY190" s="14" t="s">
        <v>119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81</v>
      </c>
      <c r="BK190" s="229">
        <f>ROUND(I190*H190,2)</f>
        <v>0</v>
      </c>
      <c r="BL190" s="14" t="s">
        <v>125</v>
      </c>
      <c r="BM190" s="228" t="s">
        <v>333</v>
      </c>
    </row>
    <row r="191" spans="1:65" s="2" customFormat="1" ht="21.75" customHeight="1">
      <c r="A191" s="35"/>
      <c r="B191" s="36"/>
      <c r="C191" s="216" t="s">
        <v>334</v>
      </c>
      <c r="D191" s="216" t="s">
        <v>121</v>
      </c>
      <c r="E191" s="217" t="s">
        <v>335</v>
      </c>
      <c r="F191" s="218" t="s">
        <v>336</v>
      </c>
      <c r="G191" s="219" t="s">
        <v>304</v>
      </c>
      <c r="H191" s="220">
        <v>6.5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38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125</v>
      </c>
      <c r="AT191" s="228" t="s">
        <v>121</v>
      </c>
      <c r="AU191" s="228" t="s">
        <v>83</v>
      </c>
      <c r="AY191" s="14" t="s">
        <v>119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81</v>
      </c>
      <c r="BK191" s="229">
        <f>ROUND(I191*H191,2)</f>
        <v>0</v>
      </c>
      <c r="BL191" s="14" t="s">
        <v>125</v>
      </c>
      <c r="BM191" s="228" t="s">
        <v>337</v>
      </c>
    </row>
    <row r="192" spans="1:65" s="2" customFormat="1" ht="21.75" customHeight="1">
      <c r="A192" s="35"/>
      <c r="B192" s="36"/>
      <c r="C192" s="216" t="s">
        <v>338</v>
      </c>
      <c r="D192" s="216" t="s">
        <v>121</v>
      </c>
      <c r="E192" s="217" t="s">
        <v>339</v>
      </c>
      <c r="F192" s="218" t="s">
        <v>340</v>
      </c>
      <c r="G192" s="219" t="s">
        <v>304</v>
      </c>
      <c r="H192" s="220">
        <v>11</v>
      </c>
      <c r="I192" s="221"/>
      <c r="J192" s="222">
        <f>ROUND(I192*H192,2)</f>
        <v>0</v>
      </c>
      <c r="K192" s="223"/>
      <c r="L192" s="41"/>
      <c r="M192" s="224" t="s">
        <v>1</v>
      </c>
      <c r="N192" s="225" t="s">
        <v>38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125</v>
      </c>
      <c r="AT192" s="228" t="s">
        <v>121</v>
      </c>
      <c r="AU192" s="228" t="s">
        <v>83</v>
      </c>
      <c r="AY192" s="14" t="s">
        <v>119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81</v>
      </c>
      <c r="BK192" s="229">
        <f>ROUND(I192*H192,2)</f>
        <v>0</v>
      </c>
      <c r="BL192" s="14" t="s">
        <v>125</v>
      </c>
      <c r="BM192" s="228" t="s">
        <v>341</v>
      </c>
    </row>
    <row r="193" spans="1:65" s="2" customFormat="1" ht="21.75" customHeight="1">
      <c r="A193" s="35"/>
      <c r="B193" s="36"/>
      <c r="C193" s="216" t="s">
        <v>342</v>
      </c>
      <c r="D193" s="216" t="s">
        <v>121</v>
      </c>
      <c r="E193" s="217" t="s">
        <v>343</v>
      </c>
      <c r="F193" s="218" t="s">
        <v>344</v>
      </c>
      <c r="G193" s="219" t="s">
        <v>304</v>
      </c>
      <c r="H193" s="220">
        <v>31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38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125</v>
      </c>
      <c r="AT193" s="228" t="s">
        <v>121</v>
      </c>
      <c r="AU193" s="228" t="s">
        <v>83</v>
      </c>
      <c r="AY193" s="14" t="s">
        <v>119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81</v>
      </c>
      <c r="BK193" s="229">
        <f>ROUND(I193*H193,2)</f>
        <v>0</v>
      </c>
      <c r="BL193" s="14" t="s">
        <v>125</v>
      </c>
      <c r="BM193" s="228" t="s">
        <v>345</v>
      </c>
    </row>
    <row r="194" spans="1:65" s="2" customFormat="1" ht="24.15" customHeight="1">
      <c r="A194" s="35"/>
      <c r="B194" s="36"/>
      <c r="C194" s="216" t="s">
        <v>346</v>
      </c>
      <c r="D194" s="216" t="s">
        <v>121</v>
      </c>
      <c r="E194" s="217" t="s">
        <v>347</v>
      </c>
      <c r="F194" s="218" t="s">
        <v>348</v>
      </c>
      <c r="G194" s="219" t="s">
        <v>304</v>
      </c>
      <c r="H194" s="220">
        <v>57</v>
      </c>
      <c r="I194" s="221"/>
      <c r="J194" s="222">
        <f>ROUND(I194*H194,2)</f>
        <v>0</v>
      </c>
      <c r="K194" s="223"/>
      <c r="L194" s="41"/>
      <c r="M194" s="224" t="s">
        <v>1</v>
      </c>
      <c r="N194" s="225" t="s">
        <v>38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125</v>
      </c>
      <c r="AT194" s="228" t="s">
        <v>121</v>
      </c>
      <c r="AU194" s="228" t="s">
        <v>83</v>
      </c>
      <c r="AY194" s="14" t="s">
        <v>119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81</v>
      </c>
      <c r="BK194" s="229">
        <f>ROUND(I194*H194,2)</f>
        <v>0</v>
      </c>
      <c r="BL194" s="14" t="s">
        <v>125</v>
      </c>
      <c r="BM194" s="228" t="s">
        <v>349</v>
      </c>
    </row>
    <row r="195" spans="1:63" s="12" customFormat="1" ht="22.8" customHeight="1">
      <c r="A195" s="12"/>
      <c r="B195" s="200"/>
      <c r="C195" s="201"/>
      <c r="D195" s="202" t="s">
        <v>72</v>
      </c>
      <c r="E195" s="214" t="s">
        <v>87</v>
      </c>
      <c r="F195" s="214" t="s">
        <v>350</v>
      </c>
      <c r="G195" s="201"/>
      <c r="H195" s="201"/>
      <c r="I195" s="204"/>
      <c r="J195" s="215">
        <f>BK195</f>
        <v>0</v>
      </c>
      <c r="K195" s="201"/>
      <c r="L195" s="206"/>
      <c r="M195" s="207"/>
      <c r="N195" s="208"/>
      <c r="O195" s="208"/>
      <c r="P195" s="209">
        <f>SUM(P196:P201)</f>
        <v>0</v>
      </c>
      <c r="Q195" s="208"/>
      <c r="R195" s="209">
        <f>SUM(R196:R201)</f>
        <v>0.9198200000000001</v>
      </c>
      <c r="S195" s="208"/>
      <c r="T195" s="210">
        <f>SUM(T196:T201)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1" t="s">
        <v>81</v>
      </c>
      <c r="AT195" s="212" t="s">
        <v>72</v>
      </c>
      <c r="AU195" s="212" t="s">
        <v>81</v>
      </c>
      <c r="AY195" s="211" t="s">
        <v>119</v>
      </c>
      <c r="BK195" s="213">
        <f>SUM(BK196:BK201)</f>
        <v>0</v>
      </c>
    </row>
    <row r="196" spans="1:65" s="2" customFormat="1" ht="24.15" customHeight="1">
      <c r="A196" s="35"/>
      <c r="B196" s="36"/>
      <c r="C196" s="216" t="s">
        <v>351</v>
      </c>
      <c r="D196" s="216" t="s">
        <v>121</v>
      </c>
      <c r="E196" s="217" t="s">
        <v>352</v>
      </c>
      <c r="F196" s="218" t="s">
        <v>353</v>
      </c>
      <c r="G196" s="219" t="s">
        <v>137</v>
      </c>
      <c r="H196" s="220">
        <v>45.2</v>
      </c>
      <c r="I196" s="221"/>
      <c r="J196" s="222">
        <f>ROUND(I196*H196,2)</f>
        <v>0</v>
      </c>
      <c r="K196" s="223"/>
      <c r="L196" s="41"/>
      <c r="M196" s="224" t="s">
        <v>1</v>
      </c>
      <c r="N196" s="225" t="s">
        <v>38</v>
      </c>
      <c r="O196" s="88"/>
      <c r="P196" s="226">
        <f>O196*H196</f>
        <v>0</v>
      </c>
      <c r="Q196" s="226">
        <v>0.02035</v>
      </c>
      <c r="R196" s="226">
        <f>Q196*H196</f>
        <v>0.9198200000000001</v>
      </c>
      <c r="S196" s="226">
        <v>0</v>
      </c>
      <c r="T196" s="22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188</v>
      </c>
      <c r="AT196" s="228" t="s">
        <v>121</v>
      </c>
      <c r="AU196" s="228" t="s">
        <v>83</v>
      </c>
      <c r="AY196" s="14" t="s">
        <v>119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81</v>
      </c>
      <c r="BK196" s="229">
        <f>ROUND(I196*H196,2)</f>
        <v>0</v>
      </c>
      <c r="BL196" s="14" t="s">
        <v>188</v>
      </c>
      <c r="BM196" s="228" t="s">
        <v>354</v>
      </c>
    </row>
    <row r="197" spans="1:65" s="2" customFormat="1" ht="16.5" customHeight="1">
      <c r="A197" s="35"/>
      <c r="B197" s="36"/>
      <c r="C197" s="216" t="s">
        <v>355</v>
      </c>
      <c r="D197" s="216" t="s">
        <v>121</v>
      </c>
      <c r="E197" s="217" t="s">
        <v>356</v>
      </c>
      <c r="F197" s="218" t="s">
        <v>357</v>
      </c>
      <c r="G197" s="219" t="s">
        <v>358</v>
      </c>
      <c r="H197" s="220">
        <v>1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38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125</v>
      </c>
      <c r="AT197" s="228" t="s">
        <v>121</v>
      </c>
      <c r="AU197" s="228" t="s">
        <v>83</v>
      </c>
      <c r="AY197" s="14" t="s">
        <v>119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81</v>
      </c>
      <c r="BK197" s="229">
        <f>ROUND(I197*H197,2)</f>
        <v>0</v>
      </c>
      <c r="BL197" s="14" t="s">
        <v>125</v>
      </c>
      <c r="BM197" s="228" t="s">
        <v>359</v>
      </c>
    </row>
    <row r="198" spans="1:65" s="2" customFormat="1" ht="16.5" customHeight="1">
      <c r="A198" s="35"/>
      <c r="B198" s="36"/>
      <c r="C198" s="216" t="s">
        <v>360</v>
      </c>
      <c r="D198" s="216" t="s">
        <v>121</v>
      </c>
      <c r="E198" s="217" t="s">
        <v>361</v>
      </c>
      <c r="F198" s="218" t="s">
        <v>362</v>
      </c>
      <c r="G198" s="219" t="s">
        <v>358</v>
      </c>
      <c r="H198" s="220">
        <v>1</v>
      </c>
      <c r="I198" s="221"/>
      <c r="J198" s="222">
        <f>ROUND(I198*H198,2)</f>
        <v>0</v>
      </c>
      <c r="K198" s="223"/>
      <c r="L198" s="41"/>
      <c r="M198" s="224" t="s">
        <v>1</v>
      </c>
      <c r="N198" s="225" t="s">
        <v>38</v>
      </c>
      <c r="O198" s="88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125</v>
      </c>
      <c r="AT198" s="228" t="s">
        <v>121</v>
      </c>
      <c r="AU198" s="228" t="s">
        <v>83</v>
      </c>
      <c r="AY198" s="14" t="s">
        <v>119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81</v>
      </c>
      <c r="BK198" s="229">
        <f>ROUND(I198*H198,2)</f>
        <v>0</v>
      </c>
      <c r="BL198" s="14" t="s">
        <v>125</v>
      </c>
      <c r="BM198" s="228" t="s">
        <v>363</v>
      </c>
    </row>
    <row r="199" spans="1:65" s="2" customFormat="1" ht="16.5" customHeight="1">
      <c r="A199" s="35"/>
      <c r="B199" s="36"/>
      <c r="C199" s="216" t="s">
        <v>364</v>
      </c>
      <c r="D199" s="216" t="s">
        <v>121</v>
      </c>
      <c r="E199" s="217" t="s">
        <v>365</v>
      </c>
      <c r="F199" s="218" t="s">
        <v>366</v>
      </c>
      <c r="G199" s="219" t="s">
        <v>358</v>
      </c>
      <c r="H199" s="220">
        <v>1</v>
      </c>
      <c r="I199" s="221"/>
      <c r="J199" s="222">
        <f>ROUND(I199*H199,2)</f>
        <v>0</v>
      </c>
      <c r="K199" s="223"/>
      <c r="L199" s="41"/>
      <c r="M199" s="224" t="s">
        <v>1</v>
      </c>
      <c r="N199" s="225" t="s">
        <v>38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125</v>
      </c>
      <c r="AT199" s="228" t="s">
        <v>121</v>
      </c>
      <c r="AU199" s="228" t="s">
        <v>83</v>
      </c>
      <c r="AY199" s="14" t="s">
        <v>119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81</v>
      </c>
      <c r="BK199" s="229">
        <f>ROUND(I199*H199,2)</f>
        <v>0</v>
      </c>
      <c r="BL199" s="14" t="s">
        <v>125</v>
      </c>
      <c r="BM199" s="228" t="s">
        <v>367</v>
      </c>
    </row>
    <row r="200" spans="1:65" s="2" customFormat="1" ht="16.5" customHeight="1">
      <c r="A200" s="35"/>
      <c r="B200" s="36"/>
      <c r="C200" s="216" t="s">
        <v>368</v>
      </c>
      <c r="D200" s="216" t="s">
        <v>121</v>
      </c>
      <c r="E200" s="217" t="s">
        <v>369</v>
      </c>
      <c r="F200" s="218" t="s">
        <v>370</v>
      </c>
      <c r="G200" s="219" t="s">
        <v>358</v>
      </c>
      <c r="H200" s="220">
        <v>1</v>
      </c>
      <c r="I200" s="221"/>
      <c r="J200" s="222">
        <f>ROUND(I200*H200,2)</f>
        <v>0</v>
      </c>
      <c r="K200" s="223"/>
      <c r="L200" s="41"/>
      <c r="M200" s="224" t="s">
        <v>1</v>
      </c>
      <c r="N200" s="225" t="s">
        <v>38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125</v>
      </c>
      <c r="AT200" s="228" t="s">
        <v>121</v>
      </c>
      <c r="AU200" s="228" t="s">
        <v>83</v>
      </c>
      <c r="AY200" s="14" t="s">
        <v>119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81</v>
      </c>
      <c r="BK200" s="229">
        <f>ROUND(I200*H200,2)</f>
        <v>0</v>
      </c>
      <c r="BL200" s="14" t="s">
        <v>125</v>
      </c>
      <c r="BM200" s="228" t="s">
        <v>371</v>
      </c>
    </row>
    <row r="201" spans="1:65" s="2" customFormat="1" ht="16.5" customHeight="1">
      <c r="A201" s="35"/>
      <c r="B201" s="36"/>
      <c r="C201" s="216" t="s">
        <v>372</v>
      </c>
      <c r="D201" s="216" t="s">
        <v>121</v>
      </c>
      <c r="E201" s="217" t="s">
        <v>373</v>
      </c>
      <c r="F201" s="218" t="s">
        <v>374</v>
      </c>
      <c r="G201" s="219" t="s">
        <v>358</v>
      </c>
      <c r="H201" s="220">
        <v>1</v>
      </c>
      <c r="I201" s="221"/>
      <c r="J201" s="222">
        <f>ROUND(I201*H201,2)</f>
        <v>0</v>
      </c>
      <c r="K201" s="223"/>
      <c r="L201" s="41"/>
      <c r="M201" s="224" t="s">
        <v>1</v>
      </c>
      <c r="N201" s="225" t="s">
        <v>38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125</v>
      </c>
      <c r="AT201" s="228" t="s">
        <v>121</v>
      </c>
      <c r="AU201" s="228" t="s">
        <v>83</v>
      </c>
      <c r="AY201" s="14" t="s">
        <v>119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81</v>
      </c>
      <c r="BK201" s="229">
        <f>ROUND(I201*H201,2)</f>
        <v>0</v>
      </c>
      <c r="BL201" s="14" t="s">
        <v>125</v>
      </c>
      <c r="BM201" s="228" t="s">
        <v>375</v>
      </c>
    </row>
    <row r="202" spans="1:63" s="12" customFormat="1" ht="22.8" customHeight="1">
      <c r="A202" s="12"/>
      <c r="B202" s="200"/>
      <c r="C202" s="201"/>
      <c r="D202" s="202" t="s">
        <v>72</v>
      </c>
      <c r="E202" s="214" t="s">
        <v>376</v>
      </c>
      <c r="F202" s="214" t="s">
        <v>377</v>
      </c>
      <c r="G202" s="201"/>
      <c r="H202" s="201"/>
      <c r="I202" s="204"/>
      <c r="J202" s="215">
        <f>BK202</f>
        <v>0</v>
      </c>
      <c r="K202" s="201"/>
      <c r="L202" s="206"/>
      <c r="M202" s="207"/>
      <c r="N202" s="208"/>
      <c r="O202" s="208"/>
      <c r="P202" s="209">
        <f>SUM(P203:P223)</f>
        <v>0</v>
      </c>
      <c r="Q202" s="208"/>
      <c r="R202" s="209">
        <f>SUM(R203:R223)</f>
        <v>0.0194</v>
      </c>
      <c r="S202" s="208"/>
      <c r="T202" s="210">
        <f>SUM(T203:T223)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1" t="s">
        <v>81</v>
      </c>
      <c r="AT202" s="212" t="s">
        <v>72</v>
      </c>
      <c r="AU202" s="212" t="s">
        <v>81</v>
      </c>
      <c r="AY202" s="211" t="s">
        <v>119</v>
      </c>
      <c r="BK202" s="213">
        <f>SUM(BK203:BK223)</f>
        <v>0</v>
      </c>
    </row>
    <row r="203" spans="1:65" s="2" customFormat="1" ht="16.5" customHeight="1">
      <c r="A203" s="35"/>
      <c r="B203" s="36"/>
      <c r="C203" s="216" t="s">
        <v>378</v>
      </c>
      <c r="D203" s="216" t="s">
        <v>121</v>
      </c>
      <c r="E203" s="217" t="s">
        <v>379</v>
      </c>
      <c r="F203" s="218" t="s">
        <v>380</v>
      </c>
      <c r="G203" s="219" t="s">
        <v>358</v>
      </c>
      <c r="H203" s="220">
        <v>1</v>
      </c>
      <c r="I203" s="221"/>
      <c r="J203" s="222">
        <f>ROUND(I203*H203,2)</f>
        <v>0</v>
      </c>
      <c r="K203" s="223"/>
      <c r="L203" s="41"/>
      <c r="M203" s="224" t="s">
        <v>1</v>
      </c>
      <c r="N203" s="225" t="s">
        <v>38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125</v>
      </c>
      <c r="AT203" s="228" t="s">
        <v>121</v>
      </c>
      <c r="AU203" s="228" t="s">
        <v>83</v>
      </c>
      <c r="AY203" s="14" t="s">
        <v>119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81</v>
      </c>
      <c r="BK203" s="229">
        <f>ROUND(I203*H203,2)</f>
        <v>0</v>
      </c>
      <c r="BL203" s="14" t="s">
        <v>125</v>
      </c>
      <c r="BM203" s="228" t="s">
        <v>381</v>
      </c>
    </row>
    <row r="204" spans="1:65" s="2" customFormat="1" ht="16.5" customHeight="1">
      <c r="A204" s="35"/>
      <c r="B204" s="36"/>
      <c r="C204" s="216" t="s">
        <v>382</v>
      </c>
      <c r="D204" s="216" t="s">
        <v>121</v>
      </c>
      <c r="E204" s="217" t="s">
        <v>383</v>
      </c>
      <c r="F204" s="218" t="s">
        <v>384</v>
      </c>
      <c r="G204" s="219" t="s">
        <v>385</v>
      </c>
      <c r="H204" s="220">
        <v>1.752</v>
      </c>
      <c r="I204" s="221"/>
      <c r="J204" s="222">
        <f>ROUND(I204*H204,2)</f>
        <v>0</v>
      </c>
      <c r="K204" s="223"/>
      <c r="L204" s="41"/>
      <c r="M204" s="224" t="s">
        <v>1</v>
      </c>
      <c r="N204" s="225" t="s">
        <v>38</v>
      </c>
      <c r="O204" s="88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8" t="s">
        <v>125</v>
      </c>
      <c r="AT204" s="228" t="s">
        <v>121</v>
      </c>
      <c r="AU204" s="228" t="s">
        <v>83</v>
      </c>
      <c r="AY204" s="14" t="s">
        <v>119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4" t="s">
        <v>81</v>
      </c>
      <c r="BK204" s="229">
        <f>ROUND(I204*H204,2)</f>
        <v>0</v>
      </c>
      <c r="BL204" s="14" t="s">
        <v>125</v>
      </c>
      <c r="BM204" s="228" t="s">
        <v>386</v>
      </c>
    </row>
    <row r="205" spans="1:65" s="2" customFormat="1" ht="16.5" customHeight="1">
      <c r="A205" s="35"/>
      <c r="B205" s="36"/>
      <c r="C205" s="216" t="s">
        <v>387</v>
      </c>
      <c r="D205" s="216" t="s">
        <v>121</v>
      </c>
      <c r="E205" s="217" t="s">
        <v>388</v>
      </c>
      <c r="F205" s="218" t="s">
        <v>389</v>
      </c>
      <c r="G205" s="219" t="s">
        <v>385</v>
      </c>
      <c r="H205" s="220">
        <v>3.315</v>
      </c>
      <c r="I205" s="221"/>
      <c r="J205" s="222">
        <f>ROUND(I205*H205,2)</f>
        <v>0</v>
      </c>
      <c r="K205" s="223"/>
      <c r="L205" s="41"/>
      <c r="M205" s="224" t="s">
        <v>1</v>
      </c>
      <c r="N205" s="225" t="s">
        <v>38</v>
      </c>
      <c r="O205" s="88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125</v>
      </c>
      <c r="AT205" s="228" t="s">
        <v>121</v>
      </c>
      <c r="AU205" s="228" t="s">
        <v>83</v>
      </c>
      <c r="AY205" s="14" t="s">
        <v>119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81</v>
      </c>
      <c r="BK205" s="229">
        <f>ROUND(I205*H205,2)</f>
        <v>0</v>
      </c>
      <c r="BL205" s="14" t="s">
        <v>125</v>
      </c>
      <c r="BM205" s="228" t="s">
        <v>390</v>
      </c>
    </row>
    <row r="206" spans="1:65" s="2" customFormat="1" ht="16.5" customHeight="1">
      <c r="A206" s="35"/>
      <c r="B206" s="36"/>
      <c r="C206" s="216" t="s">
        <v>391</v>
      </c>
      <c r="D206" s="216" t="s">
        <v>121</v>
      </c>
      <c r="E206" s="217" t="s">
        <v>392</v>
      </c>
      <c r="F206" s="218" t="s">
        <v>393</v>
      </c>
      <c r="G206" s="219" t="s">
        <v>385</v>
      </c>
      <c r="H206" s="220">
        <v>0.416</v>
      </c>
      <c r="I206" s="221"/>
      <c r="J206" s="222">
        <f>ROUND(I206*H206,2)</f>
        <v>0</v>
      </c>
      <c r="K206" s="223"/>
      <c r="L206" s="41"/>
      <c r="M206" s="224" t="s">
        <v>1</v>
      </c>
      <c r="N206" s="225" t="s">
        <v>38</v>
      </c>
      <c r="O206" s="88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125</v>
      </c>
      <c r="AT206" s="228" t="s">
        <v>121</v>
      </c>
      <c r="AU206" s="228" t="s">
        <v>83</v>
      </c>
      <c r="AY206" s="14" t="s">
        <v>119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81</v>
      </c>
      <c r="BK206" s="229">
        <f>ROUND(I206*H206,2)</f>
        <v>0</v>
      </c>
      <c r="BL206" s="14" t="s">
        <v>125</v>
      </c>
      <c r="BM206" s="228" t="s">
        <v>394</v>
      </c>
    </row>
    <row r="207" spans="1:65" s="2" customFormat="1" ht="16.5" customHeight="1">
      <c r="A207" s="35"/>
      <c r="B207" s="36"/>
      <c r="C207" s="216" t="s">
        <v>395</v>
      </c>
      <c r="D207" s="216" t="s">
        <v>121</v>
      </c>
      <c r="E207" s="217" t="s">
        <v>396</v>
      </c>
      <c r="F207" s="218" t="s">
        <v>397</v>
      </c>
      <c r="G207" s="219" t="s">
        <v>358</v>
      </c>
      <c r="H207" s="220">
        <v>1</v>
      </c>
      <c r="I207" s="221"/>
      <c r="J207" s="222">
        <f>ROUND(I207*H207,2)</f>
        <v>0</v>
      </c>
      <c r="K207" s="223"/>
      <c r="L207" s="41"/>
      <c r="M207" s="224" t="s">
        <v>1</v>
      </c>
      <c r="N207" s="225" t="s">
        <v>38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125</v>
      </c>
      <c r="AT207" s="228" t="s">
        <v>121</v>
      </c>
      <c r="AU207" s="228" t="s">
        <v>83</v>
      </c>
      <c r="AY207" s="14" t="s">
        <v>119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81</v>
      </c>
      <c r="BK207" s="229">
        <f>ROUND(I207*H207,2)</f>
        <v>0</v>
      </c>
      <c r="BL207" s="14" t="s">
        <v>125</v>
      </c>
      <c r="BM207" s="228" t="s">
        <v>398</v>
      </c>
    </row>
    <row r="208" spans="1:65" s="2" customFormat="1" ht="16.5" customHeight="1">
      <c r="A208" s="35"/>
      <c r="B208" s="36"/>
      <c r="C208" s="216" t="s">
        <v>399</v>
      </c>
      <c r="D208" s="216" t="s">
        <v>121</v>
      </c>
      <c r="E208" s="217" t="s">
        <v>400</v>
      </c>
      <c r="F208" s="218" t="s">
        <v>401</v>
      </c>
      <c r="G208" s="219" t="s">
        <v>358</v>
      </c>
      <c r="H208" s="220">
        <v>1</v>
      </c>
      <c r="I208" s="221"/>
      <c r="J208" s="222">
        <f>ROUND(I208*H208,2)</f>
        <v>0</v>
      </c>
      <c r="K208" s="223"/>
      <c r="L208" s="41"/>
      <c r="M208" s="224" t="s">
        <v>1</v>
      </c>
      <c r="N208" s="225" t="s">
        <v>38</v>
      </c>
      <c r="O208" s="88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8" t="s">
        <v>188</v>
      </c>
      <c r="AT208" s="228" t="s">
        <v>121</v>
      </c>
      <c r="AU208" s="228" t="s">
        <v>83</v>
      </c>
      <c r="AY208" s="14" t="s">
        <v>119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4" t="s">
        <v>81</v>
      </c>
      <c r="BK208" s="229">
        <f>ROUND(I208*H208,2)</f>
        <v>0</v>
      </c>
      <c r="BL208" s="14" t="s">
        <v>188</v>
      </c>
      <c r="BM208" s="228" t="s">
        <v>402</v>
      </c>
    </row>
    <row r="209" spans="1:65" s="2" customFormat="1" ht="16.5" customHeight="1">
      <c r="A209" s="35"/>
      <c r="B209" s="36"/>
      <c r="C209" s="216" t="s">
        <v>403</v>
      </c>
      <c r="D209" s="216" t="s">
        <v>121</v>
      </c>
      <c r="E209" s="217" t="s">
        <v>404</v>
      </c>
      <c r="F209" s="218" t="s">
        <v>405</v>
      </c>
      <c r="G209" s="219" t="s">
        <v>358</v>
      </c>
      <c r="H209" s="220">
        <v>1</v>
      </c>
      <c r="I209" s="221"/>
      <c r="J209" s="222">
        <f>ROUND(I209*H209,2)</f>
        <v>0</v>
      </c>
      <c r="K209" s="223"/>
      <c r="L209" s="41"/>
      <c r="M209" s="224" t="s">
        <v>1</v>
      </c>
      <c r="N209" s="225" t="s">
        <v>38</v>
      </c>
      <c r="O209" s="88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188</v>
      </c>
      <c r="AT209" s="228" t="s">
        <v>121</v>
      </c>
      <c r="AU209" s="228" t="s">
        <v>83</v>
      </c>
      <c r="AY209" s="14" t="s">
        <v>119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81</v>
      </c>
      <c r="BK209" s="229">
        <f>ROUND(I209*H209,2)</f>
        <v>0</v>
      </c>
      <c r="BL209" s="14" t="s">
        <v>188</v>
      </c>
      <c r="BM209" s="228" t="s">
        <v>406</v>
      </c>
    </row>
    <row r="210" spans="1:65" s="2" customFormat="1" ht="16.5" customHeight="1">
      <c r="A210" s="35"/>
      <c r="B210" s="36"/>
      <c r="C210" s="216" t="s">
        <v>407</v>
      </c>
      <c r="D210" s="216" t="s">
        <v>121</v>
      </c>
      <c r="E210" s="217" t="s">
        <v>408</v>
      </c>
      <c r="F210" s="218" t="s">
        <v>409</v>
      </c>
      <c r="G210" s="219" t="s">
        <v>358</v>
      </c>
      <c r="H210" s="220">
        <v>1</v>
      </c>
      <c r="I210" s="221"/>
      <c r="J210" s="222">
        <f>ROUND(I210*H210,2)</f>
        <v>0</v>
      </c>
      <c r="K210" s="223"/>
      <c r="L210" s="41"/>
      <c r="M210" s="224" t="s">
        <v>1</v>
      </c>
      <c r="N210" s="225" t="s">
        <v>38</v>
      </c>
      <c r="O210" s="88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8" t="s">
        <v>188</v>
      </c>
      <c r="AT210" s="228" t="s">
        <v>121</v>
      </c>
      <c r="AU210" s="228" t="s">
        <v>83</v>
      </c>
      <c r="AY210" s="14" t="s">
        <v>119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4" t="s">
        <v>81</v>
      </c>
      <c r="BK210" s="229">
        <f>ROUND(I210*H210,2)</f>
        <v>0</v>
      </c>
      <c r="BL210" s="14" t="s">
        <v>188</v>
      </c>
      <c r="BM210" s="228" t="s">
        <v>410</v>
      </c>
    </row>
    <row r="211" spans="1:65" s="2" customFormat="1" ht="16.5" customHeight="1">
      <c r="A211" s="35"/>
      <c r="B211" s="36"/>
      <c r="C211" s="216" t="s">
        <v>411</v>
      </c>
      <c r="D211" s="216" t="s">
        <v>121</v>
      </c>
      <c r="E211" s="217" t="s">
        <v>412</v>
      </c>
      <c r="F211" s="218" t="s">
        <v>413</v>
      </c>
      <c r="G211" s="219" t="s">
        <v>358</v>
      </c>
      <c r="H211" s="220">
        <v>1</v>
      </c>
      <c r="I211" s="221"/>
      <c r="J211" s="222">
        <f>ROUND(I211*H211,2)</f>
        <v>0</v>
      </c>
      <c r="K211" s="223"/>
      <c r="L211" s="41"/>
      <c r="M211" s="224" t="s">
        <v>1</v>
      </c>
      <c r="N211" s="225" t="s">
        <v>38</v>
      </c>
      <c r="O211" s="88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125</v>
      </c>
      <c r="AT211" s="228" t="s">
        <v>121</v>
      </c>
      <c r="AU211" s="228" t="s">
        <v>83</v>
      </c>
      <c r="AY211" s="14" t="s">
        <v>119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81</v>
      </c>
      <c r="BK211" s="229">
        <f>ROUND(I211*H211,2)</f>
        <v>0</v>
      </c>
      <c r="BL211" s="14" t="s">
        <v>125</v>
      </c>
      <c r="BM211" s="228" t="s">
        <v>414</v>
      </c>
    </row>
    <row r="212" spans="1:65" s="2" customFormat="1" ht="16.5" customHeight="1">
      <c r="A212" s="35"/>
      <c r="B212" s="36"/>
      <c r="C212" s="216" t="s">
        <v>415</v>
      </c>
      <c r="D212" s="216" t="s">
        <v>121</v>
      </c>
      <c r="E212" s="217" t="s">
        <v>416</v>
      </c>
      <c r="F212" s="218" t="s">
        <v>417</v>
      </c>
      <c r="G212" s="219" t="s">
        <v>358</v>
      </c>
      <c r="H212" s="220">
        <v>1</v>
      </c>
      <c r="I212" s="221"/>
      <c r="J212" s="222">
        <f>ROUND(I212*H212,2)</f>
        <v>0</v>
      </c>
      <c r="K212" s="223"/>
      <c r="L212" s="41"/>
      <c r="M212" s="224" t="s">
        <v>1</v>
      </c>
      <c r="N212" s="225" t="s">
        <v>38</v>
      </c>
      <c r="O212" s="88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8" t="s">
        <v>125</v>
      </c>
      <c r="AT212" s="228" t="s">
        <v>121</v>
      </c>
      <c r="AU212" s="228" t="s">
        <v>83</v>
      </c>
      <c r="AY212" s="14" t="s">
        <v>119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4" t="s">
        <v>81</v>
      </c>
      <c r="BK212" s="229">
        <f>ROUND(I212*H212,2)</f>
        <v>0</v>
      </c>
      <c r="BL212" s="14" t="s">
        <v>125</v>
      </c>
      <c r="BM212" s="228" t="s">
        <v>418</v>
      </c>
    </row>
    <row r="213" spans="1:65" s="2" customFormat="1" ht="16.5" customHeight="1">
      <c r="A213" s="35"/>
      <c r="B213" s="36"/>
      <c r="C213" s="216" t="s">
        <v>419</v>
      </c>
      <c r="D213" s="216" t="s">
        <v>121</v>
      </c>
      <c r="E213" s="217" t="s">
        <v>420</v>
      </c>
      <c r="F213" s="218" t="s">
        <v>421</v>
      </c>
      <c r="G213" s="219" t="s">
        <v>124</v>
      </c>
      <c r="H213" s="220">
        <v>1</v>
      </c>
      <c r="I213" s="221"/>
      <c r="J213" s="222">
        <f>ROUND(I213*H213,2)</f>
        <v>0</v>
      </c>
      <c r="K213" s="223"/>
      <c r="L213" s="41"/>
      <c r="M213" s="224" t="s">
        <v>1</v>
      </c>
      <c r="N213" s="225" t="s">
        <v>38</v>
      </c>
      <c r="O213" s="88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8" t="s">
        <v>125</v>
      </c>
      <c r="AT213" s="228" t="s">
        <v>121</v>
      </c>
      <c r="AU213" s="228" t="s">
        <v>83</v>
      </c>
      <c r="AY213" s="14" t="s">
        <v>119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4" t="s">
        <v>81</v>
      </c>
      <c r="BK213" s="229">
        <f>ROUND(I213*H213,2)</f>
        <v>0</v>
      </c>
      <c r="BL213" s="14" t="s">
        <v>125</v>
      </c>
      <c r="BM213" s="228" t="s">
        <v>422</v>
      </c>
    </row>
    <row r="214" spans="1:65" s="2" customFormat="1" ht="16.5" customHeight="1">
      <c r="A214" s="35"/>
      <c r="B214" s="36"/>
      <c r="C214" s="216" t="s">
        <v>423</v>
      </c>
      <c r="D214" s="216" t="s">
        <v>121</v>
      </c>
      <c r="E214" s="217" t="s">
        <v>424</v>
      </c>
      <c r="F214" s="218" t="s">
        <v>425</v>
      </c>
      <c r="G214" s="219" t="s">
        <v>358</v>
      </c>
      <c r="H214" s="220">
        <v>1</v>
      </c>
      <c r="I214" s="221"/>
      <c r="J214" s="222">
        <f>ROUND(I214*H214,2)</f>
        <v>0</v>
      </c>
      <c r="K214" s="223"/>
      <c r="L214" s="41"/>
      <c r="M214" s="224" t="s">
        <v>1</v>
      </c>
      <c r="N214" s="225" t="s">
        <v>38</v>
      </c>
      <c r="O214" s="88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125</v>
      </c>
      <c r="AT214" s="228" t="s">
        <v>121</v>
      </c>
      <c r="AU214" s="228" t="s">
        <v>83</v>
      </c>
      <c r="AY214" s="14" t="s">
        <v>119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81</v>
      </c>
      <c r="BK214" s="229">
        <f>ROUND(I214*H214,2)</f>
        <v>0</v>
      </c>
      <c r="BL214" s="14" t="s">
        <v>125</v>
      </c>
      <c r="BM214" s="228" t="s">
        <v>426</v>
      </c>
    </row>
    <row r="215" spans="1:65" s="2" customFormat="1" ht="16.5" customHeight="1">
      <c r="A215" s="35"/>
      <c r="B215" s="36"/>
      <c r="C215" s="216" t="s">
        <v>427</v>
      </c>
      <c r="D215" s="216" t="s">
        <v>121</v>
      </c>
      <c r="E215" s="217" t="s">
        <v>428</v>
      </c>
      <c r="F215" s="218" t="s">
        <v>429</v>
      </c>
      <c r="G215" s="219" t="s">
        <v>358</v>
      </c>
      <c r="H215" s="220">
        <v>1</v>
      </c>
      <c r="I215" s="221"/>
      <c r="J215" s="222">
        <f>ROUND(I215*H215,2)</f>
        <v>0</v>
      </c>
      <c r="K215" s="223"/>
      <c r="L215" s="41"/>
      <c r="M215" s="224" t="s">
        <v>1</v>
      </c>
      <c r="N215" s="225" t="s">
        <v>38</v>
      </c>
      <c r="O215" s="88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8" t="s">
        <v>125</v>
      </c>
      <c r="AT215" s="228" t="s">
        <v>121</v>
      </c>
      <c r="AU215" s="228" t="s">
        <v>83</v>
      </c>
      <c r="AY215" s="14" t="s">
        <v>119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4" t="s">
        <v>81</v>
      </c>
      <c r="BK215" s="229">
        <f>ROUND(I215*H215,2)</f>
        <v>0</v>
      </c>
      <c r="BL215" s="14" t="s">
        <v>125</v>
      </c>
      <c r="BM215" s="228" t="s">
        <v>430</v>
      </c>
    </row>
    <row r="216" spans="1:65" s="2" customFormat="1" ht="21.75" customHeight="1">
      <c r="A216" s="35"/>
      <c r="B216" s="36"/>
      <c r="C216" s="216" t="s">
        <v>431</v>
      </c>
      <c r="D216" s="216" t="s">
        <v>121</v>
      </c>
      <c r="E216" s="217" t="s">
        <v>432</v>
      </c>
      <c r="F216" s="218" t="s">
        <v>433</v>
      </c>
      <c r="G216" s="219" t="s">
        <v>358</v>
      </c>
      <c r="H216" s="220">
        <v>1</v>
      </c>
      <c r="I216" s="221"/>
      <c r="J216" s="222">
        <f>ROUND(I216*H216,2)</f>
        <v>0</v>
      </c>
      <c r="K216" s="223"/>
      <c r="L216" s="41"/>
      <c r="M216" s="224" t="s">
        <v>1</v>
      </c>
      <c r="N216" s="225" t="s">
        <v>38</v>
      </c>
      <c r="O216" s="88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125</v>
      </c>
      <c r="AT216" s="228" t="s">
        <v>121</v>
      </c>
      <c r="AU216" s="228" t="s">
        <v>83</v>
      </c>
      <c r="AY216" s="14" t="s">
        <v>119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81</v>
      </c>
      <c r="BK216" s="229">
        <f>ROUND(I216*H216,2)</f>
        <v>0</v>
      </c>
      <c r="BL216" s="14" t="s">
        <v>125</v>
      </c>
      <c r="BM216" s="228" t="s">
        <v>434</v>
      </c>
    </row>
    <row r="217" spans="1:65" s="2" customFormat="1" ht="16.5" customHeight="1">
      <c r="A217" s="35"/>
      <c r="B217" s="36"/>
      <c r="C217" s="216" t="s">
        <v>435</v>
      </c>
      <c r="D217" s="216" t="s">
        <v>121</v>
      </c>
      <c r="E217" s="217" t="s">
        <v>436</v>
      </c>
      <c r="F217" s="218" t="s">
        <v>437</v>
      </c>
      <c r="G217" s="219" t="s">
        <v>358</v>
      </c>
      <c r="H217" s="220">
        <v>1</v>
      </c>
      <c r="I217" s="221"/>
      <c r="J217" s="222">
        <f>ROUND(I217*H217,2)</f>
        <v>0</v>
      </c>
      <c r="K217" s="223"/>
      <c r="L217" s="41"/>
      <c r="M217" s="224" t="s">
        <v>1</v>
      </c>
      <c r="N217" s="225" t="s">
        <v>38</v>
      </c>
      <c r="O217" s="88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8" t="s">
        <v>125</v>
      </c>
      <c r="AT217" s="228" t="s">
        <v>121</v>
      </c>
      <c r="AU217" s="228" t="s">
        <v>83</v>
      </c>
      <c r="AY217" s="14" t="s">
        <v>119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4" t="s">
        <v>81</v>
      </c>
      <c r="BK217" s="229">
        <f>ROUND(I217*H217,2)</f>
        <v>0</v>
      </c>
      <c r="BL217" s="14" t="s">
        <v>125</v>
      </c>
      <c r="BM217" s="228" t="s">
        <v>438</v>
      </c>
    </row>
    <row r="218" spans="1:65" s="2" customFormat="1" ht="16.5" customHeight="1">
      <c r="A218" s="35"/>
      <c r="B218" s="36"/>
      <c r="C218" s="216" t="s">
        <v>439</v>
      </c>
      <c r="D218" s="216" t="s">
        <v>121</v>
      </c>
      <c r="E218" s="217" t="s">
        <v>440</v>
      </c>
      <c r="F218" s="218" t="s">
        <v>441</v>
      </c>
      <c r="G218" s="219" t="s">
        <v>358</v>
      </c>
      <c r="H218" s="220">
        <v>1</v>
      </c>
      <c r="I218" s="221"/>
      <c r="J218" s="222">
        <f>ROUND(I218*H218,2)</f>
        <v>0</v>
      </c>
      <c r="K218" s="223"/>
      <c r="L218" s="41"/>
      <c r="M218" s="224" t="s">
        <v>1</v>
      </c>
      <c r="N218" s="225" t="s">
        <v>38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125</v>
      </c>
      <c r="AT218" s="228" t="s">
        <v>121</v>
      </c>
      <c r="AU218" s="228" t="s">
        <v>83</v>
      </c>
      <c r="AY218" s="14" t="s">
        <v>119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81</v>
      </c>
      <c r="BK218" s="229">
        <f>ROUND(I218*H218,2)</f>
        <v>0</v>
      </c>
      <c r="BL218" s="14" t="s">
        <v>125</v>
      </c>
      <c r="BM218" s="228" t="s">
        <v>442</v>
      </c>
    </row>
    <row r="219" spans="1:65" s="2" customFormat="1" ht="16.5" customHeight="1">
      <c r="A219" s="35"/>
      <c r="B219" s="36"/>
      <c r="C219" s="216" t="s">
        <v>443</v>
      </c>
      <c r="D219" s="216" t="s">
        <v>121</v>
      </c>
      <c r="E219" s="217" t="s">
        <v>444</v>
      </c>
      <c r="F219" s="218" t="s">
        <v>445</v>
      </c>
      <c r="G219" s="219" t="s">
        <v>446</v>
      </c>
      <c r="H219" s="220">
        <v>1</v>
      </c>
      <c r="I219" s="221"/>
      <c r="J219" s="222">
        <f>ROUND(I219*H219,2)</f>
        <v>0</v>
      </c>
      <c r="K219" s="223"/>
      <c r="L219" s="41"/>
      <c r="M219" s="224" t="s">
        <v>1</v>
      </c>
      <c r="N219" s="225" t="s">
        <v>38</v>
      </c>
      <c r="O219" s="88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8" t="s">
        <v>125</v>
      </c>
      <c r="AT219" s="228" t="s">
        <v>121</v>
      </c>
      <c r="AU219" s="228" t="s">
        <v>83</v>
      </c>
      <c r="AY219" s="14" t="s">
        <v>119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4" t="s">
        <v>81</v>
      </c>
      <c r="BK219" s="229">
        <f>ROUND(I219*H219,2)</f>
        <v>0</v>
      </c>
      <c r="BL219" s="14" t="s">
        <v>125</v>
      </c>
      <c r="BM219" s="228" t="s">
        <v>447</v>
      </c>
    </row>
    <row r="220" spans="1:65" s="2" customFormat="1" ht="16.5" customHeight="1">
      <c r="A220" s="35"/>
      <c r="B220" s="36"/>
      <c r="C220" s="216" t="s">
        <v>448</v>
      </c>
      <c r="D220" s="216" t="s">
        <v>121</v>
      </c>
      <c r="E220" s="217" t="s">
        <v>449</v>
      </c>
      <c r="F220" s="218" t="s">
        <v>450</v>
      </c>
      <c r="G220" s="219" t="s">
        <v>451</v>
      </c>
      <c r="H220" s="220">
        <v>16</v>
      </c>
      <c r="I220" s="221"/>
      <c r="J220" s="222">
        <f>ROUND(I220*H220,2)</f>
        <v>0</v>
      </c>
      <c r="K220" s="223"/>
      <c r="L220" s="41"/>
      <c r="M220" s="224" t="s">
        <v>1</v>
      </c>
      <c r="N220" s="225" t="s">
        <v>38</v>
      </c>
      <c r="O220" s="88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125</v>
      </c>
      <c r="AT220" s="228" t="s">
        <v>121</v>
      </c>
      <c r="AU220" s="228" t="s">
        <v>83</v>
      </c>
      <c r="AY220" s="14" t="s">
        <v>119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81</v>
      </c>
      <c r="BK220" s="229">
        <f>ROUND(I220*H220,2)</f>
        <v>0</v>
      </c>
      <c r="BL220" s="14" t="s">
        <v>125</v>
      </c>
      <c r="BM220" s="228" t="s">
        <v>452</v>
      </c>
    </row>
    <row r="221" spans="1:65" s="2" customFormat="1" ht="16.5" customHeight="1">
      <c r="A221" s="35"/>
      <c r="B221" s="36"/>
      <c r="C221" s="216" t="s">
        <v>453</v>
      </c>
      <c r="D221" s="216" t="s">
        <v>121</v>
      </c>
      <c r="E221" s="217" t="s">
        <v>454</v>
      </c>
      <c r="F221" s="218" t="s">
        <v>455</v>
      </c>
      <c r="G221" s="219" t="s">
        <v>451</v>
      </c>
      <c r="H221" s="220">
        <v>72</v>
      </c>
      <c r="I221" s="221"/>
      <c r="J221" s="222">
        <f>ROUND(I221*H221,2)</f>
        <v>0</v>
      </c>
      <c r="K221" s="223"/>
      <c r="L221" s="41"/>
      <c r="M221" s="224" t="s">
        <v>1</v>
      </c>
      <c r="N221" s="225" t="s">
        <v>38</v>
      </c>
      <c r="O221" s="88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8" t="s">
        <v>125</v>
      </c>
      <c r="AT221" s="228" t="s">
        <v>121</v>
      </c>
      <c r="AU221" s="228" t="s">
        <v>83</v>
      </c>
      <c r="AY221" s="14" t="s">
        <v>119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4" t="s">
        <v>81</v>
      </c>
      <c r="BK221" s="229">
        <f>ROUND(I221*H221,2)</f>
        <v>0</v>
      </c>
      <c r="BL221" s="14" t="s">
        <v>125</v>
      </c>
      <c r="BM221" s="228" t="s">
        <v>456</v>
      </c>
    </row>
    <row r="222" spans="1:65" s="2" customFormat="1" ht="24.15" customHeight="1">
      <c r="A222" s="35"/>
      <c r="B222" s="36"/>
      <c r="C222" s="216" t="s">
        <v>457</v>
      </c>
      <c r="D222" s="216" t="s">
        <v>121</v>
      </c>
      <c r="E222" s="217" t="s">
        <v>458</v>
      </c>
      <c r="F222" s="218" t="s">
        <v>459</v>
      </c>
      <c r="G222" s="219" t="s">
        <v>137</v>
      </c>
      <c r="H222" s="220">
        <v>485</v>
      </c>
      <c r="I222" s="221"/>
      <c r="J222" s="222">
        <f>ROUND(I222*H222,2)</f>
        <v>0</v>
      </c>
      <c r="K222" s="223"/>
      <c r="L222" s="41"/>
      <c r="M222" s="224" t="s">
        <v>1</v>
      </c>
      <c r="N222" s="225" t="s">
        <v>38</v>
      </c>
      <c r="O222" s="88"/>
      <c r="P222" s="226">
        <f>O222*H222</f>
        <v>0</v>
      </c>
      <c r="Q222" s="226">
        <v>4E-05</v>
      </c>
      <c r="R222" s="226">
        <f>Q222*H222</f>
        <v>0.0194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125</v>
      </c>
      <c r="AT222" s="228" t="s">
        <v>121</v>
      </c>
      <c r="AU222" s="228" t="s">
        <v>83</v>
      </c>
      <c r="AY222" s="14" t="s">
        <v>119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81</v>
      </c>
      <c r="BK222" s="229">
        <f>ROUND(I222*H222,2)</f>
        <v>0</v>
      </c>
      <c r="BL222" s="14" t="s">
        <v>125</v>
      </c>
      <c r="BM222" s="228" t="s">
        <v>460</v>
      </c>
    </row>
    <row r="223" spans="1:65" s="2" customFormat="1" ht="16.5" customHeight="1">
      <c r="A223" s="35"/>
      <c r="B223" s="36"/>
      <c r="C223" s="216" t="s">
        <v>461</v>
      </c>
      <c r="D223" s="216" t="s">
        <v>121</v>
      </c>
      <c r="E223" s="217" t="s">
        <v>462</v>
      </c>
      <c r="F223" s="218" t="s">
        <v>463</v>
      </c>
      <c r="G223" s="219" t="s">
        <v>358</v>
      </c>
      <c r="H223" s="220">
        <v>1</v>
      </c>
      <c r="I223" s="221"/>
      <c r="J223" s="222">
        <f>ROUND(I223*H223,2)</f>
        <v>0</v>
      </c>
      <c r="K223" s="223"/>
      <c r="L223" s="41"/>
      <c r="M223" s="224" t="s">
        <v>1</v>
      </c>
      <c r="N223" s="225" t="s">
        <v>38</v>
      </c>
      <c r="O223" s="88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8" t="s">
        <v>125</v>
      </c>
      <c r="AT223" s="228" t="s">
        <v>121</v>
      </c>
      <c r="AU223" s="228" t="s">
        <v>83</v>
      </c>
      <c r="AY223" s="14" t="s">
        <v>119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4" t="s">
        <v>81</v>
      </c>
      <c r="BK223" s="229">
        <f>ROUND(I223*H223,2)</f>
        <v>0</v>
      </c>
      <c r="BL223" s="14" t="s">
        <v>125</v>
      </c>
      <c r="BM223" s="228" t="s">
        <v>464</v>
      </c>
    </row>
    <row r="224" spans="1:63" s="12" customFormat="1" ht="25.9" customHeight="1">
      <c r="A224" s="12"/>
      <c r="B224" s="200"/>
      <c r="C224" s="201"/>
      <c r="D224" s="202" t="s">
        <v>72</v>
      </c>
      <c r="E224" s="203" t="s">
        <v>465</v>
      </c>
      <c r="F224" s="203" t="s">
        <v>466</v>
      </c>
      <c r="G224" s="201"/>
      <c r="H224" s="201"/>
      <c r="I224" s="204"/>
      <c r="J224" s="205">
        <f>BK224</f>
        <v>0</v>
      </c>
      <c r="K224" s="201"/>
      <c r="L224" s="206"/>
      <c r="M224" s="207"/>
      <c r="N224" s="208"/>
      <c r="O224" s="208"/>
      <c r="P224" s="209">
        <f>P225</f>
        <v>0</v>
      </c>
      <c r="Q224" s="208"/>
      <c r="R224" s="209">
        <f>R225</f>
        <v>0.31616</v>
      </c>
      <c r="S224" s="208"/>
      <c r="T224" s="210">
        <f>T225</f>
        <v>0.06448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1" t="s">
        <v>83</v>
      </c>
      <c r="AT224" s="212" t="s">
        <v>72</v>
      </c>
      <c r="AU224" s="212" t="s">
        <v>73</v>
      </c>
      <c r="AY224" s="211" t="s">
        <v>119</v>
      </c>
      <c r="BK224" s="213">
        <f>BK225</f>
        <v>0</v>
      </c>
    </row>
    <row r="225" spans="1:63" s="12" customFormat="1" ht="22.8" customHeight="1">
      <c r="A225" s="12"/>
      <c r="B225" s="200"/>
      <c r="C225" s="201"/>
      <c r="D225" s="202" t="s">
        <v>72</v>
      </c>
      <c r="E225" s="214" t="s">
        <v>467</v>
      </c>
      <c r="F225" s="214" t="s">
        <v>468</v>
      </c>
      <c r="G225" s="201"/>
      <c r="H225" s="201"/>
      <c r="I225" s="204"/>
      <c r="J225" s="215">
        <f>BK225</f>
        <v>0</v>
      </c>
      <c r="K225" s="201"/>
      <c r="L225" s="206"/>
      <c r="M225" s="207"/>
      <c r="N225" s="208"/>
      <c r="O225" s="208"/>
      <c r="P225" s="209">
        <f>SUM(P226:P229)</f>
        <v>0</v>
      </c>
      <c r="Q225" s="208"/>
      <c r="R225" s="209">
        <f>SUM(R226:R229)</f>
        <v>0.31616</v>
      </c>
      <c r="S225" s="208"/>
      <c r="T225" s="210">
        <f>SUM(T226:T229)</f>
        <v>0.06448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1" t="s">
        <v>83</v>
      </c>
      <c r="AT225" s="212" t="s">
        <v>72</v>
      </c>
      <c r="AU225" s="212" t="s">
        <v>81</v>
      </c>
      <c r="AY225" s="211" t="s">
        <v>119</v>
      </c>
      <c r="BK225" s="213">
        <f>SUM(BK226:BK229)</f>
        <v>0</v>
      </c>
    </row>
    <row r="226" spans="1:65" s="2" customFormat="1" ht="24.15" customHeight="1">
      <c r="A226" s="35"/>
      <c r="B226" s="36"/>
      <c r="C226" s="216" t="s">
        <v>469</v>
      </c>
      <c r="D226" s="216" t="s">
        <v>121</v>
      </c>
      <c r="E226" s="217" t="s">
        <v>470</v>
      </c>
      <c r="F226" s="218" t="s">
        <v>471</v>
      </c>
      <c r="G226" s="219" t="s">
        <v>137</v>
      </c>
      <c r="H226" s="220">
        <v>208</v>
      </c>
      <c r="I226" s="221"/>
      <c r="J226" s="222">
        <f>ROUND(I226*H226,2)</f>
        <v>0</v>
      </c>
      <c r="K226" s="223"/>
      <c r="L226" s="41"/>
      <c r="M226" s="224" t="s">
        <v>1</v>
      </c>
      <c r="N226" s="225" t="s">
        <v>38</v>
      </c>
      <c r="O226" s="88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8" t="s">
        <v>188</v>
      </c>
      <c r="AT226" s="228" t="s">
        <v>121</v>
      </c>
      <c r="AU226" s="228" t="s">
        <v>83</v>
      </c>
      <c r="AY226" s="14" t="s">
        <v>119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4" t="s">
        <v>81</v>
      </c>
      <c r="BK226" s="229">
        <f>ROUND(I226*H226,2)</f>
        <v>0</v>
      </c>
      <c r="BL226" s="14" t="s">
        <v>188</v>
      </c>
      <c r="BM226" s="228" t="s">
        <v>472</v>
      </c>
    </row>
    <row r="227" spans="1:65" s="2" customFormat="1" ht="16.5" customHeight="1">
      <c r="A227" s="35"/>
      <c r="B227" s="36"/>
      <c r="C227" s="216" t="s">
        <v>473</v>
      </c>
      <c r="D227" s="216" t="s">
        <v>121</v>
      </c>
      <c r="E227" s="217" t="s">
        <v>474</v>
      </c>
      <c r="F227" s="218" t="s">
        <v>475</v>
      </c>
      <c r="G227" s="219" t="s">
        <v>137</v>
      </c>
      <c r="H227" s="220">
        <v>208</v>
      </c>
      <c r="I227" s="221"/>
      <c r="J227" s="222">
        <f>ROUND(I227*H227,2)</f>
        <v>0</v>
      </c>
      <c r="K227" s="223"/>
      <c r="L227" s="41"/>
      <c r="M227" s="224" t="s">
        <v>1</v>
      </c>
      <c r="N227" s="225" t="s">
        <v>38</v>
      </c>
      <c r="O227" s="88"/>
      <c r="P227" s="226">
        <f>O227*H227</f>
        <v>0</v>
      </c>
      <c r="Q227" s="226">
        <v>0.001</v>
      </c>
      <c r="R227" s="226">
        <f>Q227*H227</f>
        <v>0.20800000000000002</v>
      </c>
      <c r="S227" s="226">
        <v>0.00031</v>
      </c>
      <c r="T227" s="227">
        <f>S227*H227</f>
        <v>0.06448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8" t="s">
        <v>188</v>
      </c>
      <c r="AT227" s="228" t="s">
        <v>121</v>
      </c>
      <c r="AU227" s="228" t="s">
        <v>83</v>
      </c>
      <c r="AY227" s="14" t="s">
        <v>119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4" t="s">
        <v>81</v>
      </c>
      <c r="BK227" s="229">
        <f>ROUND(I227*H227,2)</f>
        <v>0</v>
      </c>
      <c r="BL227" s="14" t="s">
        <v>188</v>
      </c>
      <c r="BM227" s="228" t="s">
        <v>476</v>
      </c>
    </row>
    <row r="228" spans="1:65" s="2" customFormat="1" ht="24.15" customHeight="1">
      <c r="A228" s="35"/>
      <c r="B228" s="36"/>
      <c r="C228" s="216" t="s">
        <v>477</v>
      </c>
      <c r="D228" s="216" t="s">
        <v>121</v>
      </c>
      <c r="E228" s="217" t="s">
        <v>478</v>
      </c>
      <c r="F228" s="218" t="s">
        <v>479</v>
      </c>
      <c r="G228" s="219" t="s">
        <v>137</v>
      </c>
      <c r="H228" s="220">
        <v>208</v>
      </c>
      <c r="I228" s="221"/>
      <c r="J228" s="222">
        <f>ROUND(I228*H228,2)</f>
        <v>0</v>
      </c>
      <c r="K228" s="223"/>
      <c r="L228" s="41"/>
      <c r="M228" s="224" t="s">
        <v>1</v>
      </c>
      <c r="N228" s="225" t="s">
        <v>38</v>
      </c>
      <c r="O228" s="88"/>
      <c r="P228" s="226">
        <f>O228*H228</f>
        <v>0</v>
      </c>
      <c r="Q228" s="226">
        <v>0.0002</v>
      </c>
      <c r="R228" s="226">
        <f>Q228*H228</f>
        <v>0.041600000000000005</v>
      </c>
      <c r="S228" s="226">
        <v>0</v>
      </c>
      <c r="T228" s="22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8" t="s">
        <v>188</v>
      </c>
      <c r="AT228" s="228" t="s">
        <v>121</v>
      </c>
      <c r="AU228" s="228" t="s">
        <v>83</v>
      </c>
      <c r="AY228" s="14" t="s">
        <v>119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4" t="s">
        <v>81</v>
      </c>
      <c r="BK228" s="229">
        <f>ROUND(I228*H228,2)</f>
        <v>0</v>
      </c>
      <c r="BL228" s="14" t="s">
        <v>188</v>
      </c>
      <c r="BM228" s="228" t="s">
        <v>480</v>
      </c>
    </row>
    <row r="229" spans="1:65" s="2" customFormat="1" ht="33" customHeight="1">
      <c r="A229" s="35"/>
      <c r="B229" s="36"/>
      <c r="C229" s="216" t="s">
        <v>481</v>
      </c>
      <c r="D229" s="216" t="s">
        <v>121</v>
      </c>
      <c r="E229" s="217" t="s">
        <v>482</v>
      </c>
      <c r="F229" s="218" t="s">
        <v>483</v>
      </c>
      <c r="G229" s="219" t="s">
        <v>137</v>
      </c>
      <c r="H229" s="220">
        <v>208</v>
      </c>
      <c r="I229" s="221"/>
      <c r="J229" s="222">
        <f>ROUND(I229*H229,2)</f>
        <v>0</v>
      </c>
      <c r="K229" s="223"/>
      <c r="L229" s="41"/>
      <c r="M229" s="246" t="s">
        <v>1</v>
      </c>
      <c r="N229" s="247" t="s">
        <v>38</v>
      </c>
      <c r="O229" s="248"/>
      <c r="P229" s="249">
        <f>O229*H229</f>
        <v>0</v>
      </c>
      <c r="Q229" s="249">
        <v>0.00032</v>
      </c>
      <c r="R229" s="249">
        <f>Q229*H229</f>
        <v>0.06656000000000001</v>
      </c>
      <c r="S229" s="249">
        <v>0</v>
      </c>
      <c r="T229" s="250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8" t="s">
        <v>188</v>
      </c>
      <c r="AT229" s="228" t="s">
        <v>121</v>
      </c>
      <c r="AU229" s="228" t="s">
        <v>83</v>
      </c>
      <c r="AY229" s="14" t="s">
        <v>119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4" t="s">
        <v>81</v>
      </c>
      <c r="BK229" s="229">
        <f>ROUND(I229*H229,2)</f>
        <v>0</v>
      </c>
      <c r="BL229" s="14" t="s">
        <v>188</v>
      </c>
      <c r="BM229" s="228" t="s">
        <v>484</v>
      </c>
    </row>
    <row r="230" spans="1:31" s="2" customFormat="1" ht="6.95" customHeight="1">
      <c r="A230" s="35"/>
      <c r="B230" s="63"/>
      <c r="C230" s="64"/>
      <c r="D230" s="64"/>
      <c r="E230" s="64"/>
      <c r="F230" s="64"/>
      <c r="G230" s="64"/>
      <c r="H230" s="64"/>
      <c r="I230" s="64"/>
      <c r="J230" s="64"/>
      <c r="K230" s="64"/>
      <c r="L230" s="41"/>
      <c r="M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</row>
  </sheetData>
  <sheetProtection password="CC35" sheet="1" objects="1" scenarios="1" formatColumns="0" formatRows="0" autoFilter="0"/>
  <autoFilter ref="C122:K22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ZŠ Děčín_Kamenická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485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12. 10. 2021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ROUND((SUM(BE117:BE160)),2)</f>
        <v>0</v>
      </c>
      <c r="G33" s="35"/>
      <c r="H33" s="35"/>
      <c r="I33" s="152">
        <v>0.21</v>
      </c>
      <c r="J33" s="151">
        <f>ROUND(((SUM(BE117:BE160))*I33),2)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ROUND((SUM(BF117:BF160)),2)</f>
        <v>0</v>
      </c>
      <c r="G34" s="35"/>
      <c r="H34" s="35"/>
      <c r="I34" s="152">
        <v>0.15</v>
      </c>
      <c r="J34" s="151">
        <f>ROUND(((SUM(BF117:BF160))*I34),2)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ROUND((SUM(BG117:BG160)),2)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ROUND((SUM(BH117:BH160)),2)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ROUND((SUM(BI117:BI160)),2)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ZŠ Děčín_Kamenická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02 - Elektro a MaR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12. 10. 2021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486</v>
      </c>
      <c r="E97" s="179"/>
      <c r="F97" s="179"/>
      <c r="G97" s="179"/>
      <c r="H97" s="179"/>
      <c r="I97" s="179"/>
      <c r="J97" s="180">
        <f>J118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105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71" t="str">
        <f>E7</f>
        <v>ZŠ Děčín_Kamenická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91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02 - Elektro a MaR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29" t="s">
        <v>22</v>
      </c>
      <c r="J111" s="76" t="str">
        <f>IF(J12="","",J12)</f>
        <v>12. 10. 2021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 xml:space="preserve"> </v>
      </c>
      <c r="G113" s="37"/>
      <c r="H113" s="37"/>
      <c r="I113" s="29" t="s">
        <v>29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7"/>
      <c r="E114" s="37"/>
      <c r="F114" s="24" t="str">
        <f>IF(E18="","",E18)</f>
        <v>Vyplň údaj</v>
      </c>
      <c r="G114" s="37"/>
      <c r="H114" s="37"/>
      <c r="I114" s="29" t="s">
        <v>31</v>
      </c>
      <c r="J114" s="33" t="str">
        <f>E24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88"/>
      <c r="B116" s="189"/>
      <c r="C116" s="190" t="s">
        <v>106</v>
      </c>
      <c r="D116" s="191" t="s">
        <v>58</v>
      </c>
      <c r="E116" s="191" t="s">
        <v>54</v>
      </c>
      <c r="F116" s="191" t="s">
        <v>55</v>
      </c>
      <c r="G116" s="191" t="s">
        <v>107</v>
      </c>
      <c r="H116" s="191" t="s">
        <v>108</v>
      </c>
      <c r="I116" s="191" t="s">
        <v>109</v>
      </c>
      <c r="J116" s="192" t="s">
        <v>95</v>
      </c>
      <c r="K116" s="193" t="s">
        <v>110</v>
      </c>
      <c r="L116" s="194"/>
      <c r="M116" s="97" t="s">
        <v>1</v>
      </c>
      <c r="N116" s="98" t="s">
        <v>37</v>
      </c>
      <c r="O116" s="98" t="s">
        <v>111</v>
      </c>
      <c r="P116" s="98" t="s">
        <v>112</v>
      </c>
      <c r="Q116" s="98" t="s">
        <v>113</v>
      </c>
      <c r="R116" s="98" t="s">
        <v>114</v>
      </c>
      <c r="S116" s="98" t="s">
        <v>115</v>
      </c>
      <c r="T116" s="99" t="s">
        <v>116</v>
      </c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</row>
    <row r="117" spans="1:63" s="2" customFormat="1" ht="22.8" customHeight="1">
      <c r="A117" s="35"/>
      <c r="B117" s="36"/>
      <c r="C117" s="104" t="s">
        <v>117</v>
      </c>
      <c r="D117" s="37"/>
      <c r="E117" s="37"/>
      <c r="F117" s="37"/>
      <c r="G117" s="37"/>
      <c r="H117" s="37"/>
      <c r="I117" s="37"/>
      <c r="J117" s="195">
        <f>BK117</f>
        <v>0</v>
      </c>
      <c r="K117" s="37"/>
      <c r="L117" s="41"/>
      <c r="M117" s="100"/>
      <c r="N117" s="196"/>
      <c r="O117" s="101"/>
      <c r="P117" s="197">
        <f>P118</f>
        <v>0</v>
      </c>
      <c r="Q117" s="101"/>
      <c r="R117" s="197">
        <f>R118</f>
        <v>0</v>
      </c>
      <c r="S117" s="101"/>
      <c r="T117" s="198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72</v>
      </c>
      <c r="AU117" s="14" t="s">
        <v>97</v>
      </c>
      <c r="BK117" s="199">
        <f>BK118</f>
        <v>0</v>
      </c>
    </row>
    <row r="118" spans="1:63" s="12" customFormat="1" ht="25.9" customHeight="1">
      <c r="A118" s="12"/>
      <c r="B118" s="200"/>
      <c r="C118" s="201"/>
      <c r="D118" s="202" t="s">
        <v>72</v>
      </c>
      <c r="E118" s="203" t="s">
        <v>487</v>
      </c>
      <c r="F118" s="203" t="s">
        <v>488</v>
      </c>
      <c r="G118" s="201"/>
      <c r="H118" s="201"/>
      <c r="I118" s="204"/>
      <c r="J118" s="205">
        <f>BK118</f>
        <v>0</v>
      </c>
      <c r="K118" s="201"/>
      <c r="L118" s="206"/>
      <c r="M118" s="207"/>
      <c r="N118" s="208"/>
      <c r="O118" s="208"/>
      <c r="P118" s="209">
        <f>SUM(P119:P160)</f>
        <v>0</v>
      </c>
      <c r="Q118" s="208"/>
      <c r="R118" s="209">
        <f>SUM(R119:R160)</f>
        <v>0</v>
      </c>
      <c r="S118" s="208"/>
      <c r="T118" s="210">
        <f>SUM(T119:T160)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1" t="s">
        <v>81</v>
      </c>
      <c r="AT118" s="212" t="s">
        <v>72</v>
      </c>
      <c r="AU118" s="212" t="s">
        <v>73</v>
      </c>
      <c r="AY118" s="211" t="s">
        <v>119</v>
      </c>
      <c r="BK118" s="213">
        <f>SUM(BK119:BK160)</f>
        <v>0</v>
      </c>
    </row>
    <row r="119" spans="1:65" s="2" customFormat="1" ht="16.5" customHeight="1">
      <c r="A119" s="35"/>
      <c r="B119" s="36"/>
      <c r="C119" s="216" t="s">
        <v>81</v>
      </c>
      <c r="D119" s="216" t="s">
        <v>121</v>
      </c>
      <c r="E119" s="217" t="s">
        <v>489</v>
      </c>
      <c r="F119" s="218" t="s">
        <v>490</v>
      </c>
      <c r="G119" s="219" t="s">
        <v>124</v>
      </c>
      <c r="H119" s="220">
        <v>1</v>
      </c>
      <c r="I119" s="221"/>
      <c r="J119" s="222">
        <f>ROUND(I119*H119,2)</f>
        <v>0</v>
      </c>
      <c r="K119" s="223"/>
      <c r="L119" s="41"/>
      <c r="M119" s="224" t="s">
        <v>1</v>
      </c>
      <c r="N119" s="225" t="s">
        <v>38</v>
      </c>
      <c r="O119" s="88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28" t="s">
        <v>125</v>
      </c>
      <c r="AT119" s="228" t="s">
        <v>121</v>
      </c>
      <c r="AU119" s="228" t="s">
        <v>81</v>
      </c>
      <c r="AY119" s="14" t="s">
        <v>119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4" t="s">
        <v>81</v>
      </c>
      <c r="BK119" s="229">
        <f>ROUND(I119*H119,2)</f>
        <v>0</v>
      </c>
      <c r="BL119" s="14" t="s">
        <v>125</v>
      </c>
      <c r="BM119" s="228" t="s">
        <v>491</v>
      </c>
    </row>
    <row r="120" spans="1:65" s="2" customFormat="1" ht="16.5" customHeight="1">
      <c r="A120" s="35"/>
      <c r="B120" s="36"/>
      <c r="C120" s="216" t="s">
        <v>83</v>
      </c>
      <c r="D120" s="216" t="s">
        <v>121</v>
      </c>
      <c r="E120" s="217" t="s">
        <v>492</v>
      </c>
      <c r="F120" s="218" t="s">
        <v>493</v>
      </c>
      <c r="G120" s="219" t="s">
        <v>124</v>
      </c>
      <c r="H120" s="220">
        <v>1</v>
      </c>
      <c r="I120" s="221"/>
      <c r="J120" s="222">
        <f>ROUND(I120*H120,2)</f>
        <v>0</v>
      </c>
      <c r="K120" s="223"/>
      <c r="L120" s="41"/>
      <c r="M120" s="224" t="s">
        <v>1</v>
      </c>
      <c r="N120" s="225" t="s">
        <v>38</v>
      </c>
      <c r="O120" s="88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28" t="s">
        <v>125</v>
      </c>
      <c r="AT120" s="228" t="s">
        <v>121</v>
      </c>
      <c r="AU120" s="228" t="s">
        <v>81</v>
      </c>
      <c r="AY120" s="14" t="s">
        <v>119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4" t="s">
        <v>81</v>
      </c>
      <c r="BK120" s="229">
        <f>ROUND(I120*H120,2)</f>
        <v>0</v>
      </c>
      <c r="BL120" s="14" t="s">
        <v>125</v>
      </c>
      <c r="BM120" s="228" t="s">
        <v>494</v>
      </c>
    </row>
    <row r="121" spans="1:65" s="2" customFormat="1" ht="16.5" customHeight="1">
      <c r="A121" s="35"/>
      <c r="B121" s="36"/>
      <c r="C121" s="216" t="s">
        <v>134</v>
      </c>
      <c r="D121" s="216" t="s">
        <v>121</v>
      </c>
      <c r="E121" s="217" t="s">
        <v>495</v>
      </c>
      <c r="F121" s="218" t="s">
        <v>496</v>
      </c>
      <c r="G121" s="219" t="s">
        <v>304</v>
      </c>
      <c r="H121" s="220">
        <v>100</v>
      </c>
      <c r="I121" s="221"/>
      <c r="J121" s="222">
        <f>ROUND(I121*H121,2)</f>
        <v>0</v>
      </c>
      <c r="K121" s="223"/>
      <c r="L121" s="41"/>
      <c r="M121" s="224" t="s">
        <v>1</v>
      </c>
      <c r="N121" s="225" t="s">
        <v>38</v>
      </c>
      <c r="O121" s="88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28" t="s">
        <v>125</v>
      </c>
      <c r="AT121" s="228" t="s">
        <v>121</v>
      </c>
      <c r="AU121" s="228" t="s">
        <v>81</v>
      </c>
      <c r="AY121" s="14" t="s">
        <v>119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4" t="s">
        <v>81</v>
      </c>
      <c r="BK121" s="229">
        <f>ROUND(I121*H121,2)</f>
        <v>0</v>
      </c>
      <c r="BL121" s="14" t="s">
        <v>125</v>
      </c>
      <c r="BM121" s="228" t="s">
        <v>497</v>
      </c>
    </row>
    <row r="122" spans="1:65" s="2" customFormat="1" ht="16.5" customHeight="1">
      <c r="A122" s="35"/>
      <c r="B122" s="36"/>
      <c r="C122" s="216" t="s">
        <v>125</v>
      </c>
      <c r="D122" s="216" t="s">
        <v>121</v>
      </c>
      <c r="E122" s="217" t="s">
        <v>498</v>
      </c>
      <c r="F122" s="218" t="s">
        <v>499</v>
      </c>
      <c r="G122" s="219" t="s">
        <v>304</v>
      </c>
      <c r="H122" s="220">
        <v>115</v>
      </c>
      <c r="I122" s="221"/>
      <c r="J122" s="222">
        <f>ROUND(I122*H122,2)</f>
        <v>0</v>
      </c>
      <c r="K122" s="223"/>
      <c r="L122" s="41"/>
      <c r="M122" s="224" t="s">
        <v>1</v>
      </c>
      <c r="N122" s="225" t="s">
        <v>38</v>
      </c>
      <c r="O122" s="88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8" t="s">
        <v>125</v>
      </c>
      <c r="AT122" s="228" t="s">
        <v>121</v>
      </c>
      <c r="AU122" s="228" t="s">
        <v>81</v>
      </c>
      <c r="AY122" s="14" t="s">
        <v>119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4" t="s">
        <v>81</v>
      </c>
      <c r="BK122" s="229">
        <f>ROUND(I122*H122,2)</f>
        <v>0</v>
      </c>
      <c r="BL122" s="14" t="s">
        <v>125</v>
      </c>
      <c r="BM122" s="228" t="s">
        <v>500</v>
      </c>
    </row>
    <row r="123" spans="1:65" s="2" customFormat="1" ht="16.5" customHeight="1">
      <c r="A123" s="35"/>
      <c r="B123" s="36"/>
      <c r="C123" s="216" t="s">
        <v>143</v>
      </c>
      <c r="D123" s="216" t="s">
        <v>121</v>
      </c>
      <c r="E123" s="217" t="s">
        <v>501</v>
      </c>
      <c r="F123" s="218" t="s">
        <v>502</v>
      </c>
      <c r="G123" s="219" t="s">
        <v>124</v>
      </c>
      <c r="H123" s="220">
        <v>40</v>
      </c>
      <c r="I123" s="221"/>
      <c r="J123" s="222">
        <f>ROUND(I123*H123,2)</f>
        <v>0</v>
      </c>
      <c r="K123" s="223"/>
      <c r="L123" s="41"/>
      <c r="M123" s="224" t="s">
        <v>1</v>
      </c>
      <c r="N123" s="225" t="s">
        <v>38</v>
      </c>
      <c r="O123" s="88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28" t="s">
        <v>125</v>
      </c>
      <c r="AT123" s="228" t="s">
        <v>121</v>
      </c>
      <c r="AU123" s="228" t="s">
        <v>81</v>
      </c>
      <c r="AY123" s="14" t="s">
        <v>119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4" t="s">
        <v>81</v>
      </c>
      <c r="BK123" s="229">
        <f>ROUND(I123*H123,2)</f>
        <v>0</v>
      </c>
      <c r="BL123" s="14" t="s">
        <v>125</v>
      </c>
      <c r="BM123" s="228" t="s">
        <v>503</v>
      </c>
    </row>
    <row r="124" spans="1:65" s="2" customFormat="1" ht="16.5" customHeight="1">
      <c r="A124" s="35"/>
      <c r="B124" s="36"/>
      <c r="C124" s="216" t="s">
        <v>147</v>
      </c>
      <c r="D124" s="216" t="s">
        <v>121</v>
      </c>
      <c r="E124" s="217" t="s">
        <v>504</v>
      </c>
      <c r="F124" s="218" t="s">
        <v>505</v>
      </c>
      <c r="G124" s="219" t="s">
        <v>124</v>
      </c>
      <c r="H124" s="220">
        <v>10</v>
      </c>
      <c r="I124" s="221"/>
      <c r="J124" s="222">
        <f>ROUND(I124*H124,2)</f>
        <v>0</v>
      </c>
      <c r="K124" s="223"/>
      <c r="L124" s="41"/>
      <c r="M124" s="224" t="s">
        <v>1</v>
      </c>
      <c r="N124" s="225" t="s">
        <v>38</v>
      </c>
      <c r="O124" s="88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8" t="s">
        <v>125</v>
      </c>
      <c r="AT124" s="228" t="s">
        <v>121</v>
      </c>
      <c r="AU124" s="228" t="s">
        <v>81</v>
      </c>
      <c r="AY124" s="14" t="s">
        <v>119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4" t="s">
        <v>81</v>
      </c>
      <c r="BK124" s="229">
        <f>ROUND(I124*H124,2)</f>
        <v>0</v>
      </c>
      <c r="BL124" s="14" t="s">
        <v>125</v>
      </c>
      <c r="BM124" s="228" t="s">
        <v>506</v>
      </c>
    </row>
    <row r="125" spans="1:65" s="2" customFormat="1" ht="16.5" customHeight="1">
      <c r="A125" s="35"/>
      <c r="B125" s="36"/>
      <c r="C125" s="216" t="s">
        <v>152</v>
      </c>
      <c r="D125" s="216" t="s">
        <v>121</v>
      </c>
      <c r="E125" s="217" t="s">
        <v>507</v>
      </c>
      <c r="F125" s="218" t="s">
        <v>508</v>
      </c>
      <c r="G125" s="219" t="s">
        <v>304</v>
      </c>
      <c r="H125" s="220">
        <v>100</v>
      </c>
      <c r="I125" s="221"/>
      <c r="J125" s="222">
        <f>ROUND(I125*H125,2)</f>
        <v>0</v>
      </c>
      <c r="K125" s="223"/>
      <c r="L125" s="41"/>
      <c r="M125" s="224" t="s">
        <v>1</v>
      </c>
      <c r="N125" s="225" t="s">
        <v>38</v>
      </c>
      <c r="O125" s="88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8" t="s">
        <v>125</v>
      </c>
      <c r="AT125" s="228" t="s">
        <v>121</v>
      </c>
      <c r="AU125" s="228" t="s">
        <v>81</v>
      </c>
      <c r="AY125" s="14" t="s">
        <v>119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4" t="s">
        <v>81</v>
      </c>
      <c r="BK125" s="229">
        <f>ROUND(I125*H125,2)</f>
        <v>0</v>
      </c>
      <c r="BL125" s="14" t="s">
        <v>125</v>
      </c>
      <c r="BM125" s="228" t="s">
        <v>509</v>
      </c>
    </row>
    <row r="126" spans="1:65" s="2" customFormat="1" ht="16.5" customHeight="1">
      <c r="A126" s="35"/>
      <c r="B126" s="36"/>
      <c r="C126" s="216" t="s">
        <v>130</v>
      </c>
      <c r="D126" s="216" t="s">
        <v>121</v>
      </c>
      <c r="E126" s="217" t="s">
        <v>510</v>
      </c>
      <c r="F126" s="218" t="s">
        <v>511</v>
      </c>
      <c r="G126" s="219" t="s">
        <v>124</v>
      </c>
      <c r="H126" s="220">
        <v>10</v>
      </c>
      <c r="I126" s="221"/>
      <c r="J126" s="222">
        <f>ROUND(I126*H126,2)</f>
        <v>0</v>
      </c>
      <c r="K126" s="223"/>
      <c r="L126" s="41"/>
      <c r="M126" s="224" t="s">
        <v>1</v>
      </c>
      <c r="N126" s="225" t="s">
        <v>38</v>
      </c>
      <c r="O126" s="88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8" t="s">
        <v>125</v>
      </c>
      <c r="AT126" s="228" t="s">
        <v>121</v>
      </c>
      <c r="AU126" s="228" t="s">
        <v>81</v>
      </c>
      <c r="AY126" s="14" t="s">
        <v>119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4" t="s">
        <v>81</v>
      </c>
      <c r="BK126" s="229">
        <f>ROUND(I126*H126,2)</f>
        <v>0</v>
      </c>
      <c r="BL126" s="14" t="s">
        <v>125</v>
      </c>
      <c r="BM126" s="228" t="s">
        <v>512</v>
      </c>
    </row>
    <row r="127" spans="1:65" s="2" customFormat="1" ht="16.5" customHeight="1">
      <c r="A127" s="35"/>
      <c r="B127" s="36"/>
      <c r="C127" s="216" t="s">
        <v>159</v>
      </c>
      <c r="D127" s="216" t="s">
        <v>121</v>
      </c>
      <c r="E127" s="217" t="s">
        <v>513</v>
      </c>
      <c r="F127" s="218" t="s">
        <v>514</v>
      </c>
      <c r="G127" s="219" t="s">
        <v>304</v>
      </c>
      <c r="H127" s="220">
        <v>50</v>
      </c>
      <c r="I127" s="221"/>
      <c r="J127" s="222">
        <f>ROUND(I127*H127,2)</f>
        <v>0</v>
      </c>
      <c r="K127" s="223"/>
      <c r="L127" s="41"/>
      <c r="M127" s="224" t="s">
        <v>1</v>
      </c>
      <c r="N127" s="225" t="s">
        <v>38</v>
      </c>
      <c r="O127" s="88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8" t="s">
        <v>125</v>
      </c>
      <c r="AT127" s="228" t="s">
        <v>121</v>
      </c>
      <c r="AU127" s="228" t="s">
        <v>81</v>
      </c>
      <c r="AY127" s="14" t="s">
        <v>119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4" t="s">
        <v>81</v>
      </c>
      <c r="BK127" s="229">
        <f>ROUND(I127*H127,2)</f>
        <v>0</v>
      </c>
      <c r="BL127" s="14" t="s">
        <v>125</v>
      </c>
      <c r="BM127" s="228" t="s">
        <v>515</v>
      </c>
    </row>
    <row r="128" spans="1:65" s="2" customFormat="1" ht="16.5" customHeight="1">
      <c r="A128" s="35"/>
      <c r="B128" s="36"/>
      <c r="C128" s="216" t="s">
        <v>163</v>
      </c>
      <c r="D128" s="216" t="s">
        <v>121</v>
      </c>
      <c r="E128" s="217" t="s">
        <v>516</v>
      </c>
      <c r="F128" s="218" t="s">
        <v>517</v>
      </c>
      <c r="G128" s="219" t="s">
        <v>304</v>
      </c>
      <c r="H128" s="220">
        <v>12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38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125</v>
      </c>
      <c r="AT128" s="228" t="s">
        <v>121</v>
      </c>
      <c r="AU128" s="228" t="s">
        <v>81</v>
      </c>
      <c r="AY128" s="14" t="s">
        <v>119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81</v>
      </c>
      <c r="BK128" s="229">
        <f>ROUND(I128*H128,2)</f>
        <v>0</v>
      </c>
      <c r="BL128" s="14" t="s">
        <v>125</v>
      </c>
      <c r="BM128" s="228" t="s">
        <v>518</v>
      </c>
    </row>
    <row r="129" spans="1:65" s="2" customFormat="1" ht="16.5" customHeight="1">
      <c r="A129" s="35"/>
      <c r="B129" s="36"/>
      <c r="C129" s="216" t="s">
        <v>167</v>
      </c>
      <c r="D129" s="216" t="s">
        <v>121</v>
      </c>
      <c r="E129" s="217" t="s">
        <v>519</v>
      </c>
      <c r="F129" s="218" t="s">
        <v>520</v>
      </c>
      <c r="G129" s="219" t="s">
        <v>304</v>
      </c>
      <c r="H129" s="220">
        <v>100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38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125</v>
      </c>
      <c r="AT129" s="228" t="s">
        <v>121</v>
      </c>
      <c r="AU129" s="228" t="s">
        <v>81</v>
      </c>
      <c r="AY129" s="14" t="s">
        <v>119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81</v>
      </c>
      <c r="BK129" s="229">
        <f>ROUND(I129*H129,2)</f>
        <v>0</v>
      </c>
      <c r="BL129" s="14" t="s">
        <v>125</v>
      </c>
      <c r="BM129" s="228" t="s">
        <v>521</v>
      </c>
    </row>
    <row r="130" spans="1:65" s="2" customFormat="1" ht="16.5" customHeight="1">
      <c r="A130" s="35"/>
      <c r="B130" s="36"/>
      <c r="C130" s="216" t="s">
        <v>171</v>
      </c>
      <c r="D130" s="216" t="s">
        <v>121</v>
      </c>
      <c r="E130" s="217" t="s">
        <v>522</v>
      </c>
      <c r="F130" s="218" t="s">
        <v>523</v>
      </c>
      <c r="G130" s="219" t="s">
        <v>124</v>
      </c>
      <c r="H130" s="220">
        <v>200</v>
      </c>
      <c r="I130" s="221"/>
      <c r="J130" s="222">
        <f>ROUND(I130*H130,2)</f>
        <v>0</v>
      </c>
      <c r="K130" s="223"/>
      <c r="L130" s="41"/>
      <c r="M130" s="224" t="s">
        <v>1</v>
      </c>
      <c r="N130" s="225" t="s">
        <v>38</v>
      </c>
      <c r="O130" s="88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8" t="s">
        <v>125</v>
      </c>
      <c r="AT130" s="228" t="s">
        <v>121</v>
      </c>
      <c r="AU130" s="228" t="s">
        <v>81</v>
      </c>
      <c r="AY130" s="14" t="s">
        <v>119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4" t="s">
        <v>81</v>
      </c>
      <c r="BK130" s="229">
        <f>ROUND(I130*H130,2)</f>
        <v>0</v>
      </c>
      <c r="BL130" s="14" t="s">
        <v>125</v>
      </c>
      <c r="BM130" s="228" t="s">
        <v>524</v>
      </c>
    </row>
    <row r="131" spans="1:65" s="2" customFormat="1" ht="21.75" customHeight="1">
      <c r="A131" s="35"/>
      <c r="B131" s="36"/>
      <c r="C131" s="216" t="s">
        <v>176</v>
      </c>
      <c r="D131" s="216" t="s">
        <v>121</v>
      </c>
      <c r="E131" s="217" t="s">
        <v>525</v>
      </c>
      <c r="F131" s="218" t="s">
        <v>526</v>
      </c>
      <c r="G131" s="219" t="s">
        <v>304</v>
      </c>
      <c r="H131" s="220">
        <v>100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38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125</v>
      </c>
      <c r="AT131" s="228" t="s">
        <v>121</v>
      </c>
      <c r="AU131" s="228" t="s">
        <v>81</v>
      </c>
      <c r="AY131" s="14" t="s">
        <v>119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81</v>
      </c>
      <c r="BK131" s="229">
        <f>ROUND(I131*H131,2)</f>
        <v>0</v>
      </c>
      <c r="BL131" s="14" t="s">
        <v>125</v>
      </c>
      <c r="BM131" s="228" t="s">
        <v>527</v>
      </c>
    </row>
    <row r="132" spans="1:65" s="2" customFormat="1" ht="21.75" customHeight="1">
      <c r="A132" s="35"/>
      <c r="B132" s="36"/>
      <c r="C132" s="216" t="s">
        <v>180</v>
      </c>
      <c r="D132" s="216" t="s">
        <v>121</v>
      </c>
      <c r="E132" s="217" t="s">
        <v>528</v>
      </c>
      <c r="F132" s="218" t="s">
        <v>529</v>
      </c>
      <c r="G132" s="219" t="s">
        <v>304</v>
      </c>
      <c r="H132" s="220">
        <v>115</v>
      </c>
      <c r="I132" s="221"/>
      <c r="J132" s="222">
        <f>ROUND(I132*H132,2)</f>
        <v>0</v>
      </c>
      <c r="K132" s="223"/>
      <c r="L132" s="41"/>
      <c r="M132" s="224" t="s">
        <v>1</v>
      </c>
      <c r="N132" s="225" t="s">
        <v>38</v>
      </c>
      <c r="O132" s="88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8" t="s">
        <v>125</v>
      </c>
      <c r="AT132" s="228" t="s">
        <v>121</v>
      </c>
      <c r="AU132" s="228" t="s">
        <v>81</v>
      </c>
      <c r="AY132" s="14" t="s">
        <v>119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4" t="s">
        <v>81</v>
      </c>
      <c r="BK132" s="229">
        <f>ROUND(I132*H132,2)</f>
        <v>0</v>
      </c>
      <c r="BL132" s="14" t="s">
        <v>125</v>
      </c>
      <c r="BM132" s="228" t="s">
        <v>530</v>
      </c>
    </row>
    <row r="133" spans="1:65" s="2" customFormat="1" ht="24.15" customHeight="1">
      <c r="A133" s="35"/>
      <c r="B133" s="36"/>
      <c r="C133" s="216" t="s">
        <v>8</v>
      </c>
      <c r="D133" s="216" t="s">
        <v>121</v>
      </c>
      <c r="E133" s="217" t="s">
        <v>531</v>
      </c>
      <c r="F133" s="218" t="s">
        <v>532</v>
      </c>
      <c r="G133" s="219" t="s">
        <v>124</v>
      </c>
      <c r="H133" s="220">
        <v>10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38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125</v>
      </c>
      <c r="AT133" s="228" t="s">
        <v>121</v>
      </c>
      <c r="AU133" s="228" t="s">
        <v>81</v>
      </c>
      <c r="AY133" s="14" t="s">
        <v>119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81</v>
      </c>
      <c r="BK133" s="229">
        <f>ROUND(I133*H133,2)</f>
        <v>0</v>
      </c>
      <c r="BL133" s="14" t="s">
        <v>125</v>
      </c>
      <c r="BM133" s="228" t="s">
        <v>533</v>
      </c>
    </row>
    <row r="134" spans="1:65" s="2" customFormat="1" ht="24.15" customHeight="1">
      <c r="A134" s="35"/>
      <c r="B134" s="36"/>
      <c r="C134" s="216" t="s">
        <v>188</v>
      </c>
      <c r="D134" s="216" t="s">
        <v>121</v>
      </c>
      <c r="E134" s="217" t="s">
        <v>534</v>
      </c>
      <c r="F134" s="218" t="s">
        <v>535</v>
      </c>
      <c r="G134" s="219" t="s">
        <v>124</v>
      </c>
      <c r="H134" s="220">
        <v>40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38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125</v>
      </c>
      <c r="AT134" s="228" t="s">
        <v>121</v>
      </c>
      <c r="AU134" s="228" t="s">
        <v>81</v>
      </c>
      <c r="AY134" s="14" t="s">
        <v>119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81</v>
      </c>
      <c r="BK134" s="229">
        <f>ROUND(I134*H134,2)</f>
        <v>0</v>
      </c>
      <c r="BL134" s="14" t="s">
        <v>125</v>
      </c>
      <c r="BM134" s="228" t="s">
        <v>536</v>
      </c>
    </row>
    <row r="135" spans="1:65" s="2" customFormat="1" ht="16.5" customHeight="1">
      <c r="A135" s="35"/>
      <c r="B135" s="36"/>
      <c r="C135" s="216" t="s">
        <v>193</v>
      </c>
      <c r="D135" s="216" t="s">
        <v>121</v>
      </c>
      <c r="E135" s="217" t="s">
        <v>537</v>
      </c>
      <c r="F135" s="218" t="s">
        <v>538</v>
      </c>
      <c r="G135" s="219" t="s">
        <v>124</v>
      </c>
      <c r="H135" s="220">
        <v>100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38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125</v>
      </c>
      <c r="AT135" s="228" t="s">
        <v>121</v>
      </c>
      <c r="AU135" s="228" t="s">
        <v>81</v>
      </c>
      <c r="AY135" s="14" t="s">
        <v>119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81</v>
      </c>
      <c r="BK135" s="229">
        <f>ROUND(I135*H135,2)</f>
        <v>0</v>
      </c>
      <c r="BL135" s="14" t="s">
        <v>125</v>
      </c>
      <c r="BM135" s="228" t="s">
        <v>539</v>
      </c>
    </row>
    <row r="136" spans="1:65" s="2" customFormat="1" ht="16.5" customHeight="1">
      <c r="A136" s="35"/>
      <c r="B136" s="36"/>
      <c r="C136" s="216" t="s">
        <v>197</v>
      </c>
      <c r="D136" s="216" t="s">
        <v>121</v>
      </c>
      <c r="E136" s="217" t="s">
        <v>540</v>
      </c>
      <c r="F136" s="218" t="s">
        <v>541</v>
      </c>
      <c r="G136" s="219" t="s">
        <v>124</v>
      </c>
      <c r="H136" s="220">
        <v>10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38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125</v>
      </c>
      <c r="AT136" s="228" t="s">
        <v>121</v>
      </c>
      <c r="AU136" s="228" t="s">
        <v>81</v>
      </c>
      <c r="AY136" s="14" t="s">
        <v>119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81</v>
      </c>
      <c r="BK136" s="229">
        <f>ROUND(I136*H136,2)</f>
        <v>0</v>
      </c>
      <c r="BL136" s="14" t="s">
        <v>125</v>
      </c>
      <c r="BM136" s="228" t="s">
        <v>542</v>
      </c>
    </row>
    <row r="137" spans="1:65" s="2" customFormat="1" ht="16.5" customHeight="1">
      <c r="A137" s="35"/>
      <c r="B137" s="36"/>
      <c r="C137" s="216" t="s">
        <v>202</v>
      </c>
      <c r="D137" s="216" t="s">
        <v>121</v>
      </c>
      <c r="E137" s="217" t="s">
        <v>543</v>
      </c>
      <c r="F137" s="218" t="s">
        <v>544</v>
      </c>
      <c r="G137" s="219" t="s">
        <v>358</v>
      </c>
      <c r="H137" s="220">
        <v>1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38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125</v>
      </c>
      <c r="AT137" s="228" t="s">
        <v>121</v>
      </c>
      <c r="AU137" s="228" t="s">
        <v>81</v>
      </c>
      <c r="AY137" s="14" t="s">
        <v>119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81</v>
      </c>
      <c r="BK137" s="229">
        <f>ROUND(I137*H137,2)</f>
        <v>0</v>
      </c>
      <c r="BL137" s="14" t="s">
        <v>125</v>
      </c>
      <c r="BM137" s="228" t="s">
        <v>545</v>
      </c>
    </row>
    <row r="138" spans="1:65" s="2" customFormat="1" ht="16.5" customHeight="1">
      <c r="A138" s="35"/>
      <c r="B138" s="36"/>
      <c r="C138" s="216" t="s">
        <v>206</v>
      </c>
      <c r="D138" s="216" t="s">
        <v>121</v>
      </c>
      <c r="E138" s="217" t="s">
        <v>546</v>
      </c>
      <c r="F138" s="218" t="s">
        <v>547</v>
      </c>
      <c r="G138" s="219" t="s">
        <v>358</v>
      </c>
      <c r="H138" s="220">
        <v>1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38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125</v>
      </c>
      <c r="AT138" s="228" t="s">
        <v>121</v>
      </c>
      <c r="AU138" s="228" t="s">
        <v>81</v>
      </c>
      <c r="AY138" s="14" t="s">
        <v>119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81</v>
      </c>
      <c r="BK138" s="229">
        <f>ROUND(I138*H138,2)</f>
        <v>0</v>
      </c>
      <c r="BL138" s="14" t="s">
        <v>125</v>
      </c>
      <c r="BM138" s="228" t="s">
        <v>548</v>
      </c>
    </row>
    <row r="139" spans="1:65" s="2" customFormat="1" ht="16.5" customHeight="1">
      <c r="A139" s="35"/>
      <c r="B139" s="36"/>
      <c r="C139" s="216" t="s">
        <v>7</v>
      </c>
      <c r="D139" s="216" t="s">
        <v>121</v>
      </c>
      <c r="E139" s="217" t="s">
        <v>549</v>
      </c>
      <c r="F139" s="218" t="s">
        <v>550</v>
      </c>
      <c r="G139" s="219" t="s">
        <v>124</v>
      </c>
      <c r="H139" s="220">
        <v>77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38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125</v>
      </c>
      <c r="AT139" s="228" t="s">
        <v>121</v>
      </c>
      <c r="AU139" s="228" t="s">
        <v>81</v>
      </c>
      <c r="AY139" s="14" t="s">
        <v>119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81</v>
      </c>
      <c r="BK139" s="229">
        <f>ROUND(I139*H139,2)</f>
        <v>0</v>
      </c>
      <c r="BL139" s="14" t="s">
        <v>125</v>
      </c>
      <c r="BM139" s="228" t="s">
        <v>551</v>
      </c>
    </row>
    <row r="140" spans="1:65" s="2" customFormat="1" ht="16.5" customHeight="1">
      <c r="A140" s="35"/>
      <c r="B140" s="36"/>
      <c r="C140" s="216" t="s">
        <v>214</v>
      </c>
      <c r="D140" s="216" t="s">
        <v>121</v>
      </c>
      <c r="E140" s="217" t="s">
        <v>552</v>
      </c>
      <c r="F140" s="218" t="s">
        <v>553</v>
      </c>
      <c r="G140" s="219" t="s">
        <v>124</v>
      </c>
      <c r="H140" s="220">
        <v>1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38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125</v>
      </c>
      <c r="AT140" s="228" t="s">
        <v>121</v>
      </c>
      <c r="AU140" s="228" t="s">
        <v>81</v>
      </c>
      <c r="AY140" s="14" t="s">
        <v>119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81</v>
      </c>
      <c r="BK140" s="229">
        <f>ROUND(I140*H140,2)</f>
        <v>0</v>
      </c>
      <c r="BL140" s="14" t="s">
        <v>125</v>
      </c>
      <c r="BM140" s="228" t="s">
        <v>554</v>
      </c>
    </row>
    <row r="141" spans="1:65" s="2" customFormat="1" ht="16.5" customHeight="1">
      <c r="A141" s="35"/>
      <c r="B141" s="36"/>
      <c r="C141" s="216" t="s">
        <v>219</v>
      </c>
      <c r="D141" s="216" t="s">
        <v>121</v>
      </c>
      <c r="E141" s="217" t="s">
        <v>555</v>
      </c>
      <c r="F141" s="218" t="s">
        <v>556</v>
      </c>
      <c r="G141" s="219" t="s">
        <v>304</v>
      </c>
      <c r="H141" s="220">
        <v>340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38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125</v>
      </c>
      <c r="AT141" s="228" t="s">
        <v>121</v>
      </c>
      <c r="AU141" s="228" t="s">
        <v>81</v>
      </c>
      <c r="AY141" s="14" t="s">
        <v>119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81</v>
      </c>
      <c r="BK141" s="229">
        <f>ROUND(I141*H141,2)</f>
        <v>0</v>
      </c>
      <c r="BL141" s="14" t="s">
        <v>125</v>
      </c>
      <c r="BM141" s="228" t="s">
        <v>557</v>
      </c>
    </row>
    <row r="142" spans="1:65" s="2" customFormat="1" ht="16.5" customHeight="1">
      <c r="A142" s="35"/>
      <c r="B142" s="36"/>
      <c r="C142" s="216" t="s">
        <v>223</v>
      </c>
      <c r="D142" s="216" t="s">
        <v>121</v>
      </c>
      <c r="E142" s="217" t="s">
        <v>558</v>
      </c>
      <c r="F142" s="218" t="s">
        <v>559</v>
      </c>
      <c r="G142" s="219" t="s">
        <v>304</v>
      </c>
      <c r="H142" s="220">
        <v>50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38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125</v>
      </c>
      <c r="AT142" s="228" t="s">
        <v>121</v>
      </c>
      <c r="AU142" s="228" t="s">
        <v>81</v>
      </c>
      <c r="AY142" s="14" t="s">
        <v>119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81</v>
      </c>
      <c r="BK142" s="229">
        <f>ROUND(I142*H142,2)</f>
        <v>0</v>
      </c>
      <c r="BL142" s="14" t="s">
        <v>125</v>
      </c>
      <c r="BM142" s="228" t="s">
        <v>560</v>
      </c>
    </row>
    <row r="143" spans="1:65" s="2" customFormat="1" ht="16.5" customHeight="1">
      <c r="A143" s="35"/>
      <c r="B143" s="36"/>
      <c r="C143" s="216" t="s">
        <v>228</v>
      </c>
      <c r="D143" s="216" t="s">
        <v>121</v>
      </c>
      <c r="E143" s="217" t="s">
        <v>561</v>
      </c>
      <c r="F143" s="218" t="s">
        <v>562</v>
      </c>
      <c r="G143" s="219" t="s">
        <v>304</v>
      </c>
      <c r="H143" s="220">
        <v>12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38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125</v>
      </c>
      <c r="AT143" s="228" t="s">
        <v>121</v>
      </c>
      <c r="AU143" s="228" t="s">
        <v>81</v>
      </c>
      <c r="AY143" s="14" t="s">
        <v>119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81</v>
      </c>
      <c r="BK143" s="229">
        <f>ROUND(I143*H143,2)</f>
        <v>0</v>
      </c>
      <c r="BL143" s="14" t="s">
        <v>125</v>
      </c>
      <c r="BM143" s="228" t="s">
        <v>563</v>
      </c>
    </row>
    <row r="144" spans="1:65" s="2" customFormat="1" ht="16.5" customHeight="1">
      <c r="A144" s="35"/>
      <c r="B144" s="36"/>
      <c r="C144" s="216" t="s">
        <v>232</v>
      </c>
      <c r="D144" s="216" t="s">
        <v>121</v>
      </c>
      <c r="E144" s="217" t="s">
        <v>564</v>
      </c>
      <c r="F144" s="218" t="s">
        <v>565</v>
      </c>
      <c r="G144" s="219" t="s">
        <v>304</v>
      </c>
      <c r="H144" s="220">
        <v>120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38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125</v>
      </c>
      <c r="AT144" s="228" t="s">
        <v>121</v>
      </c>
      <c r="AU144" s="228" t="s">
        <v>81</v>
      </c>
      <c r="AY144" s="14" t="s">
        <v>119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81</v>
      </c>
      <c r="BK144" s="229">
        <f>ROUND(I144*H144,2)</f>
        <v>0</v>
      </c>
      <c r="BL144" s="14" t="s">
        <v>125</v>
      </c>
      <c r="BM144" s="228" t="s">
        <v>566</v>
      </c>
    </row>
    <row r="145" spans="1:65" s="2" customFormat="1" ht="16.5" customHeight="1">
      <c r="A145" s="35"/>
      <c r="B145" s="36"/>
      <c r="C145" s="216" t="s">
        <v>237</v>
      </c>
      <c r="D145" s="216" t="s">
        <v>121</v>
      </c>
      <c r="E145" s="217" t="s">
        <v>567</v>
      </c>
      <c r="F145" s="218" t="s">
        <v>568</v>
      </c>
      <c r="G145" s="219" t="s">
        <v>304</v>
      </c>
      <c r="H145" s="220">
        <v>30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38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125</v>
      </c>
      <c r="AT145" s="228" t="s">
        <v>121</v>
      </c>
      <c r="AU145" s="228" t="s">
        <v>81</v>
      </c>
      <c r="AY145" s="14" t="s">
        <v>119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81</v>
      </c>
      <c r="BK145" s="229">
        <f>ROUND(I145*H145,2)</f>
        <v>0</v>
      </c>
      <c r="BL145" s="14" t="s">
        <v>125</v>
      </c>
      <c r="BM145" s="228" t="s">
        <v>569</v>
      </c>
    </row>
    <row r="146" spans="1:65" s="2" customFormat="1" ht="16.5" customHeight="1">
      <c r="A146" s="35"/>
      <c r="B146" s="36"/>
      <c r="C146" s="216" t="s">
        <v>240</v>
      </c>
      <c r="D146" s="216" t="s">
        <v>121</v>
      </c>
      <c r="E146" s="217" t="s">
        <v>570</v>
      </c>
      <c r="F146" s="218" t="s">
        <v>571</v>
      </c>
      <c r="G146" s="219" t="s">
        <v>304</v>
      </c>
      <c r="H146" s="220">
        <v>100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38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125</v>
      </c>
      <c r="AT146" s="228" t="s">
        <v>121</v>
      </c>
      <c r="AU146" s="228" t="s">
        <v>81</v>
      </c>
      <c r="AY146" s="14" t="s">
        <v>119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81</v>
      </c>
      <c r="BK146" s="229">
        <f>ROUND(I146*H146,2)</f>
        <v>0</v>
      </c>
      <c r="BL146" s="14" t="s">
        <v>125</v>
      </c>
      <c r="BM146" s="228" t="s">
        <v>572</v>
      </c>
    </row>
    <row r="147" spans="1:65" s="2" customFormat="1" ht="16.5" customHeight="1">
      <c r="A147" s="35"/>
      <c r="B147" s="36"/>
      <c r="C147" s="216" t="s">
        <v>245</v>
      </c>
      <c r="D147" s="216" t="s">
        <v>121</v>
      </c>
      <c r="E147" s="217" t="s">
        <v>573</v>
      </c>
      <c r="F147" s="218" t="s">
        <v>574</v>
      </c>
      <c r="G147" s="219" t="s">
        <v>304</v>
      </c>
      <c r="H147" s="220">
        <v>120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38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125</v>
      </c>
      <c r="AT147" s="228" t="s">
        <v>121</v>
      </c>
      <c r="AU147" s="228" t="s">
        <v>81</v>
      </c>
      <c r="AY147" s="14" t="s">
        <v>119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81</v>
      </c>
      <c r="BK147" s="229">
        <f>ROUND(I147*H147,2)</f>
        <v>0</v>
      </c>
      <c r="BL147" s="14" t="s">
        <v>125</v>
      </c>
      <c r="BM147" s="228" t="s">
        <v>575</v>
      </c>
    </row>
    <row r="148" spans="1:65" s="2" customFormat="1" ht="16.5" customHeight="1">
      <c r="A148" s="35"/>
      <c r="B148" s="36"/>
      <c r="C148" s="216" t="s">
        <v>249</v>
      </c>
      <c r="D148" s="216" t="s">
        <v>121</v>
      </c>
      <c r="E148" s="217" t="s">
        <v>576</v>
      </c>
      <c r="F148" s="218" t="s">
        <v>577</v>
      </c>
      <c r="G148" s="219" t="s">
        <v>304</v>
      </c>
      <c r="H148" s="220">
        <v>30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38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125</v>
      </c>
      <c r="AT148" s="228" t="s">
        <v>121</v>
      </c>
      <c r="AU148" s="228" t="s">
        <v>81</v>
      </c>
      <c r="AY148" s="14" t="s">
        <v>119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81</v>
      </c>
      <c r="BK148" s="229">
        <f>ROUND(I148*H148,2)</f>
        <v>0</v>
      </c>
      <c r="BL148" s="14" t="s">
        <v>125</v>
      </c>
      <c r="BM148" s="228" t="s">
        <v>578</v>
      </c>
    </row>
    <row r="149" spans="1:65" s="2" customFormat="1" ht="16.5" customHeight="1">
      <c r="A149" s="35"/>
      <c r="B149" s="36"/>
      <c r="C149" s="216" t="s">
        <v>254</v>
      </c>
      <c r="D149" s="216" t="s">
        <v>121</v>
      </c>
      <c r="E149" s="217" t="s">
        <v>579</v>
      </c>
      <c r="F149" s="218" t="s">
        <v>580</v>
      </c>
      <c r="G149" s="219" t="s">
        <v>304</v>
      </c>
      <c r="H149" s="220">
        <v>265.82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38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125</v>
      </c>
      <c r="AT149" s="228" t="s">
        <v>121</v>
      </c>
      <c r="AU149" s="228" t="s">
        <v>81</v>
      </c>
      <c r="AY149" s="14" t="s">
        <v>119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81</v>
      </c>
      <c r="BK149" s="229">
        <f>ROUND(I149*H149,2)</f>
        <v>0</v>
      </c>
      <c r="BL149" s="14" t="s">
        <v>125</v>
      </c>
      <c r="BM149" s="228" t="s">
        <v>581</v>
      </c>
    </row>
    <row r="150" spans="1:65" s="2" customFormat="1" ht="16.5" customHeight="1">
      <c r="A150" s="35"/>
      <c r="B150" s="36"/>
      <c r="C150" s="216" t="s">
        <v>258</v>
      </c>
      <c r="D150" s="216" t="s">
        <v>121</v>
      </c>
      <c r="E150" s="217" t="s">
        <v>582</v>
      </c>
      <c r="F150" s="218" t="s">
        <v>583</v>
      </c>
      <c r="G150" s="219" t="s">
        <v>358</v>
      </c>
      <c r="H150" s="220">
        <v>1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38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125</v>
      </c>
      <c r="AT150" s="228" t="s">
        <v>121</v>
      </c>
      <c r="AU150" s="228" t="s">
        <v>81</v>
      </c>
      <c r="AY150" s="14" t="s">
        <v>119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81</v>
      </c>
      <c r="BK150" s="229">
        <f>ROUND(I150*H150,2)</f>
        <v>0</v>
      </c>
      <c r="BL150" s="14" t="s">
        <v>125</v>
      </c>
      <c r="BM150" s="228" t="s">
        <v>584</v>
      </c>
    </row>
    <row r="151" spans="1:65" s="2" customFormat="1" ht="16.5" customHeight="1">
      <c r="A151" s="35"/>
      <c r="B151" s="36"/>
      <c r="C151" s="216" t="s">
        <v>263</v>
      </c>
      <c r="D151" s="216" t="s">
        <v>121</v>
      </c>
      <c r="E151" s="217" t="s">
        <v>319</v>
      </c>
      <c r="F151" s="218" t="s">
        <v>585</v>
      </c>
      <c r="G151" s="219" t="s">
        <v>358</v>
      </c>
      <c r="H151" s="220">
        <v>1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38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125</v>
      </c>
      <c r="AT151" s="228" t="s">
        <v>121</v>
      </c>
      <c r="AU151" s="228" t="s">
        <v>81</v>
      </c>
      <c r="AY151" s="14" t="s">
        <v>119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81</v>
      </c>
      <c r="BK151" s="229">
        <f>ROUND(I151*H151,2)</f>
        <v>0</v>
      </c>
      <c r="BL151" s="14" t="s">
        <v>125</v>
      </c>
      <c r="BM151" s="228" t="s">
        <v>586</v>
      </c>
    </row>
    <row r="152" spans="1:65" s="2" customFormat="1" ht="24.15" customHeight="1">
      <c r="A152" s="35"/>
      <c r="B152" s="36"/>
      <c r="C152" s="216" t="s">
        <v>267</v>
      </c>
      <c r="D152" s="216" t="s">
        <v>121</v>
      </c>
      <c r="E152" s="217" t="s">
        <v>587</v>
      </c>
      <c r="F152" s="218" t="s">
        <v>588</v>
      </c>
      <c r="G152" s="219" t="s">
        <v>358</v>
      </c>
      <c r="H152" s="220">
        <v>1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38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188</v>
      </c>
      <c r="AT152" s="228" t="s">
        <v>121</v>
      </c>
      <c r="AU152" s="228" t="s">
        <v>81</v>
      </c>
      <c r="AY152" s="14" t="s">
        <v>119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81</v>
      </c>
      <c r="BK152" s="229">
        <f>ROUND(I152*H152,2)</f>
        <v>0</v>
      </c>
      <c r="BL152" s="14" t="s">
        <v>188</v>
      </c>
      <c r="BM152" s="228" t="s">
        <v>589</v>
      </c>
    </row>
    <row r="153" spans="1:65" s="2" customFormat="1" ht="16.5" customHeight="1">
      <c r="A153" s="35"/>
      <c r="B153" s="36"/>
      <c r="C153" s="216" t="s">
        <v>273</v>
      </c>
      <c r="D153" s="216" t="s">
        <v>121</v>
      </c>
      <c r="E153" s="217" t="s">
        <v>590</v>
      </c>
      <c r="F153" s="218" t="s">
        <v>591</v>
      </c>
      <c r="G153" s="219" t="s">
        <v>124</v>
      </c>
      <c r="H153" s="220">
        <v>4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38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188</v>
      </c>
      <c r="AT153" s="228" t="s">
        <v>121</v>
      </c>
      <c r="AU153" s="228" t="s">
        <v>81</v>
      </c>
      <c r="AY153" s="14" t="s">
        <v>119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81</v>
      </c>
      <c r="BK153" s="229">
        <f>ROUND(I153*H153,2)</f>
        <v>0</v>
      </c>
      <c r="BL153" s="14" t="s">
        <v>188</v>
      </c>
      <c r="BM153" s="228" t="s">
        <v>592</v>
      </c>
    </row>
    <row r="154" spans="1:65" s="2" customFormat="1" ht="16.5" customHeight="1">
      <c r="A154" s="35"/>
      <c r="B154" s="36"/>
      <c r="C154" s="216" t="s">
        <v>277</v>
      </c>
      <c r="D154" s="216" t="s">
        <v>121</v>
      </c>
      <c r="E154" s="217" t="s">
        <v>593</v>
      </c>
      <c r="F154" s="218" t="s">
        <v>594</v>
      </c>
      <c r="G154" s="219" t="s">
        <v>358</v>
      </c>
      <c r="H154" s="220">
        <v>1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38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188</v>
      </c>
      <c r="AT154" s="228" t="s">
        <v>121</v>
      </c>
      <c r="AU154" s="228" t="s">
        <v>81</v>
      </c>
      <c r="AY154" s="14" t="s">
        <v>119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81</v>
      </c>
      <c r="BK154" s="229">
        <f>ROUND(I154*H154,2)</f>
        <v>0</v>
      </c>
      <c r="BL154" s="14" t="s">
        <v>188</v>
      </c>
      <c r="BM154" s="228" t="s">
        <v>595</v>
      </c>
    </row>
    <row r="155" spans="1:65" s="2" customFormat="1" ht="21.75" customHeight="1">
      <c r="A155" s="35"/>
      <c r="B155" s="36"/>
      <c r="C155" s="216" t="s">
        <v>281</v>
      </c>
      <c r="D155" s="216" t="s">
        <v>121</v>
      </c>
      <c r="E155" s="217" t="s">
        <v>596</v>
      </c>
      <c r="F155" s="218" t="s">
        <v>597</v>
      </c>
      <c r="G155" s="219" t="s">
        <v>358</v>
      </c>
      <c r="H155" s="220">
        <v>1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38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188</v>
      </c>
      <c r="AT155" s="228" t="s">
        <v>121</v>
      </c>
      <c r="AU155" s="228" t="s">
        <v>81</v>
      </c>
      <c r="AY155" s="14" t="s">
        <v>119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81</v>
      </c>
      <c r="BK155" s="229">
        <f>ROUND(I155*H155,2)</f>
        <v>0</v>
      </c>
      <c r="BL155" s="14" t="s">
        <v>188</v>
      </c>
      <c r="BM155" s="228" t="s">
        <v>598</v>
      </c>
    </row>
    <row r="156" spans="1:65" s="2" customFormat="1" ht="16.5" customHeight="1">
      <c r="A156" s="35"/>
      <c r="B156" s="36"/>
      <c r="C156" s="216" t="s">
        <v>285</v>
      </c>
      <c r="D156" s="216" t="s">
        <v>121</v>
      </c>
      <c r="E156" s="217" t="s">
        <v>599</v>
      </c>
      <c r="F156" s="218" t="s">
        <v>600</v>
      </c>
      <c r="G156" s="219" t="s">
        <v>358</v>
      </c>
      <c r="H156" s="220">
        <v>1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38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188</v>
      </c>
      <c r="AT156" s="228" t="s">
        <v>121</v>
      </c>
      <c r="AU156" s="228" t="s">
        <v>81</v>
      </c>
      <c r="AY156" s="14" t="s">
        <v>119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81</v>
      </c>
      <c r="BK156" s="229">
        <f>ROUND(I156*H156,2)</f>
        <v>0</v>
      </c>
      <c r="BL156" s="14" t="s">
        <v>188</v>
      </c>
      <c r="BM156" s="228" t="s">
        <v>601</v>
      </c>
    </row>
    <row r="157" spans="1:65" s="2" customFormat="1" ht="16.5" customHeight="1">
      <c r="A157" s="35"/>
      <c r="B157" s="36"/>
      <c r="C157" s="216" t="s">
        <v>289</v>
      </c>
      <c r="D157" s="216" t="s">
        <v>121</v>
      </c>
      <c r="E157" s="217" t="s">
        <v>602</v>
      </c>
      <c r="F157" s="218" t="s">
        <v>450</v>
      </c>
      <c r="G157" s="219" t="s">
        <v>358</v>
      </c>
      <c r="H157" s="220">
        <v>1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38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188</v>
      </c>
      <c r="AT157" s="228" t="s">
        <v>121</v>
      </c>
      <c r="AU157" s="228" t="s">
        <v>81</v>
      </c>
      <c r="AY157" s="14" t="s">
        <v>119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81</v>
      </c>
      <c r="BK157" s="229">
        <f>ROUND(I157*H157,2)</f>
        <v>0</v>
      </c>
      <c r="BL157" s="14" t="s">
        <v>188</v>
      </c>
      <c r="BM157" s="228" t="s">
        <v>603</v>
      </c>
    </row>
    <row r="158" spans="1:65" s="2" customFormat="1" ht="16.5" customHeight="1">
      <c r="A158" s="35"/>
      <c r="B158" s="36"/>
      <c r="C158" s="216" t="s">
        <v>293</v>
      </c>
      <c r="D158" s="216" t="s">
        <v>121</v>
      </c>
      <c r="E158" s="217" t="s">
        <v>604</v>
      </c>
      <c r="F158" s="218" t="s">
        <v>605</v>
      </c>
      <c r="G158" s="219" t="s">
        <v>358</v>
      </c>
      <c r="H158" s="220">
        <v>1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38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188</v>
      </c>
      <c r="AT158" s="228" t="s">
        <v>121</v>
      </c>
      <c r="AU158" s="228" t="s">
        <v>81</v>
      </c>
      <c r="AY158" s="14" t="s">
        <v>119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81</v>
      </c>
      <c r="BK158" s="229">
        <f>ROUND(I158*H158,2)</f>
        <v>0</v>
      </c>
      <c r="BL158" s="14" t="s">
        <v>188</v>
      </c>
      <c r="BM158" s="228" t="s">
        <v>606</v>
      </c>
    </row>
    <row r="159" spans="1:65" s="2" customFormat="1" ht="16.5" customHeight="1">
      <c r="A159" s="35"/>
      <c r="B159" s="36"/>
      <c r="C159" s="216" t="s">
        <v>297</v>
      </c>
      <c r="D159" s="216" t="s">
        <v>121</v>
      </c>
      <c r="E159" s="217" t="s">
        <v>607</v>
      </c>
      <c r="F159" s="218" t="s">
        <v>608</v>
      </c>
      <c r="G159" s="219" t="s">
        <v>358</v>
      </c>
      <c r="H159" s="220">
        <v>1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38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188</v>
      </c>
      <c r="AT159" s="228" t="s">
        <v>121</v>
      </c>
      <c r="AU159" s="228" t="s">
        <v>81</v>
      </c>
      <c r="AY159" s="14" t="s">
        <v>119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81</v>
      </c>
      <c r="BK159" s="229">
        <f>ROUND(I159*H159,2)</f>
        <v>0</v>
      </c>
      <c r="BL159" s="14" t="s">
        <v>188</v>
      </c>
      <c r="BM159" s="228" t="s">
        <v>609</v>
      </c>
    </row>
    <row r="160" spans="1:65" s="2" customFormat="1" ht="16.5" customHeight="1">
      <c r="A160" s="35"/>
      <c r="B160" s="36"/>
      <c r="C160" s="216" t="s">
        <v>301</v>
      </c>
      <c r="D160" s="216" t="s">
        <v>121</v>
      </c>
      <c r="E160" s="217" t="s">
        <v>610</v>
      </c>
      <c r="F160" s="218" t="s">
        <v>611</v>
      </c>
      <c r="G160" s="219" t="s">
        <v>358</v>
      </c>
      <c r="H160" s="220">
        <v>1</v>
      </c>
      <c r="I160" s="221"/>
      <c r="J160" s="222">
        <f>ROUND(I160*H160,2)</f>
        <v>0</v>
      </c>
      <c r="K160" s="223"/>
      <c r="L160" s="41"/>
      <c r="M160" s="246" t="s">
        <v>1</v>
      </c>
      <c r="N160" s="247" t="s">
        <v>38</v>
      </c>
      <c r="O160" s="24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188</v>
      </c>
      <c r="AT160" s="228" t="s">
        <v>121</v>
      </c>
      <c r="AU160" s="228" t="s">
        <v>81</v>
      </c>
      <c r="AY160" s="14" t="s">
        <v>119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81</v>
      </c>
      <c r="BK160" s="229">
        <f>ROUND(I160*H160,2)</f>
        <v>0</v>
      </c>
      <c r="BL160" s="14" t="s">
        <v>188</v>
      </c>
      <c r="BM160" s="228" t="s">
        <v>612</v>
      </c>
    </row>
    <row r="161" spans="1:31" s="2" customFormat="1" ht="6.95" customHeight="1">
      <c r="A161" s="35"/>
      <c r="B161" s="63"/>
      <c r="C161" s="64"/>
      <c r="D161" s="64"/>
      <c r="E161" s="64"/>
      <c r="F161" s="64"/>
      <c r="G161" s="64"/>
      <c r="H161" s="64"/>
      <c r="I161" s="64"/>
      <c r="J161" s="64"/>
      <c r="K161" s="64"/>
      <c r="L161" s="41"/>
      <c r="M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</row>
  </sheetData>
  <sheetProtection password="CC35" sheet="1" objects="1" scenarios="1" formatColumns="0" formatRows="0" autoFilter="0"/>
  <autoFilter ref="C116:K16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ZŠ Děčín_Kamenická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613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12. 10. 2021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ROUND(J125,2)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ROUND((SUM(BE125:BE151)),2)</f>
        <v>0</v>
      </c>
      <c r="G33" s="35"/>
      <c r="H33" s="35"/>
      <c r="I33" s="152">
        <v>0.21</v>
      </c>
      <c r="J33" s="151">
        <f>ROUND(((SUM(BE125:BE151))*I33),2)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ROUND((SUM(BF125:BF151)),2)</f>
        <v>0</v>
      </c>
      <c r="G34" s="35"/>
      <c r="H34" s="35"/>
      <c r="I34" s="152">
        <v>0.15</v>
      </c>
      <c r="J34" s="151">
        <f>ROUND(((SUM(BF125:BF151))*I34),2)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ROUND((SUM(BG125:BG151)),2)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ROUND((SUM(BH125:BH151)),2)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ROUND((SUM(BI125:BI151)),2)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ZŠ Děčín_Kamenická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03 - VRN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12. 10. 2021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J125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614</v>
      </c>
      <c r="E97" s="179"/>
      <c r="F97" s="179"/>
      <c r="G97" s="179"/>
      <c r="H97" s="179"/>
      <c r="I97" s="179"/>
      <c r="J97" s="180">
        <f>J126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615</v>
      </c>
      <c r="E98" s="185"/>
      <c r="F98" s="185"/>
      <c r="G98" s="185"/>
      <c r="H98" s="185"/>
      <c r="I98" s="185"/>
      <c r="J98" s="186">
        <f>J127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616</v>
      </c>
      <c r="E99" s="185"/>
      <c r="F99" s="185"/>
      <c r="G99" s="185"/>
      <c r="H99" s="185"/>
      <c r="I99" s="185"/>
      <c r="J99" s="186">
        <f>J130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617</v>
      </c>
      <c r="E100" s="185"/>
      <c r="F100" s="185"/>
      <c r="G100" s="185"/>
      <c r="H100" s="185"/>
      <c r="I100" s="185"/>
      <c r="J100" s="186">
        <f>J132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618</v>
      </c>
      <c r="E101" s="185"/>
      <c r="F101" s="185"/>
      <c r="G101" s="185"/>
      <c r="H101" s="185"/>
      <c r="I101" s="185"/>
      <c r="J101" s="186">
        <f>J135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619</v>
      </c>
      <c r="E102" s="185"/>
      <c r="F102" s="185"/>
      <c r="G102" s="185"/>
      <c r="H102" s="185"/>
      <c r="I102" s="185"/>
      <c r="J102" s="186">
        <f>J142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620</v>
      </c>
      <c r="E103" s="185"/>
      <c r="F103" s="185"/>
      <c r="G103" s="185"/>
      <c r="H103" s="185"/>
      <c r="I103" s="185"/>
      <c r="J103" s="186">
        <f>J144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621</v>
      </c>
      <c r="E104" s="185"/>
      <c r="F104" s="185"/>
      <c r="G104" s="185"/>
      <c r="H104" s="185"/>
      <c r="I104" s="185"/>
      <c r="J104" s="186">
        <f>J146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622</v>
      </c>
      <c r="E105" s="185"/>
      <c r="F105" s="185"/>
      <c r="G105" s="185"/>
      <c r="H105" s="185"/>
      <c r="I105" s="185"/>
      <c r="J105" s="186">
        <f>J148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105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171" t="str">
        <f>E7</f>
        <v>ZŠ Děčín_Kamenická</v>
      </c>
      <c r="F115" s="29"/>
      <c r="G115" s="29"/>
      <c r="H115" s="29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91</v>
      </c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73" t="str">
        <f>E9</f>
        <v>03 - VRN</v>
      </c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7"/>
      <c r="E119" s="37"/>
      <c r="F119" s="24" t="str">
        <f>F12</f>
        <v xml:space="preserve"> </v>
      </c>
      <c r="G119" s="37"/>
      <c r="H119" s="37"/>
      <c r="I119" s="29" t="s">
        <v>22</v>
      </c>
      <c r="J119" s="76" t="str">
        <f>IF(J12="","",J12)</f>
        <v>12. 10. 2021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7"/>
      <c r="E121" s="37"/>
      <c r="F121" s="24" t="str">
        <f>E15</f>
        <v xml:space="preserve"> </v>
      </c>
      <c r="G121" s="37"/>
      <c r="H121" s="37"/>
      <c r="I121" s="29" t="s">
        <v>29</v>
      </c>
      <c r="J121" s="33" t="str">
        <f>E21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27</v>
      </c>
      <c r="D122" s="37"/>
      <c r="E122" s="37"/>
      <c r="F122" s="24" t="str">
        <f>IF(E18="","",E18)</f>
        <v>Vyplň údaj</v>
      </c>
      <c r="G122" s="37"/>
      <c r="H122" s="37"/>
      <c r="I122" s="29" t="s">
        <v>31</v>
      </c>
      <c r="J122" s="33" t="str">
        <f>E24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188"/>
      <c r="B124" s="189"/>
      <c r="C124" s="190" t="s">
        <v>106</v>
      </c>
      <c r="D124" s="191" t="s">
        <v>58</v>
      </c>
      <c r="E124" s="191" t="s">
        <v>54</v>
      </c>
      <c r="F124" s="191" t="s">
        <v>55</v>
      </c>
      <c r="G124" s="191" t="s">
        <v>107</v>
      </c>
      <c r="H124" s="191" t="s">
        <v>108</v>
      </c>
      <c r="I124" s="191" t="s">
        <v>109</v>
      </c>
      <c r="J124" s="192" t="s">
        <v>95</v>
      </c>
      <c r="K124" s="193" t="s">
        <v>110</v>
      </c>
      <c r="L124" s="194"/>
      <c r="M124" s="97" t="s">
        <v>1</v>
      </c>
      <c r="N124" s="98" t="s">
        <v>37</v>
      </c>
      <c r="O124" s="98" t="s">
        <v>111</v>
      </c>
      <c r="P124" s="98" t="s">
        <v>112</v>
      </c>
      <c r="Q124" s="98" t="s">
        <v>113</v>
      </c>
      <c r="R124" s="98" t="s">
        <v>114</v>
      </c>
      <c r="S124" s="98" t="s">
        <v>115</v>
      </c>
      <c r="T124" s="99" t="s">
        <v>116</v>
      </c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</row>
    <row r="125" spans="1:63" s="2" customFormat="1" ht="22.8" customHeight="1">
      <c r="A125" s="35"/>
      <c r="B125" s="36"/>
      <c r="C125" s="104" t="s">
        <v>117</v>
      </c>
      <c r="D125" s="37"/>
      <c r="E125" s="37"/>
      <c r="F125" s="37"/>
      <c r="G125" s="37"/>
      <c r="H125" s="37"/>
      <c r="I125" s="37"/>
      <c r="J125" s="195">
        <f>BK125</f>
        <v>0</v>
      </c>
      <c r="K125" s="37"/>
      <c r="L125" s="41"/>
      <c r="M125" s="100"/>
      <c r="N125" s="196"/>
      <c r="O125" s="101"/>
      <c r="P125" s="197">
        <f>P126</f>
        <v>0</v>
      </c>
      <c r="Q125" s="101"/>
      <c r="R125" s="197">
        <f>R126</f>
        <v>0</v>
      </c>
      <c r="S125" s="101"/>
      <c r="T125" s="198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72</v>
      </c>
      <c r="AU125" s="14" t="s">
        <v>97</v>
      </c>
      <c r="BK125" s="199">
        <f>BK126</f>
        <v>0</v>
      </c>
    </row>
    <row r="126" spans="1:63" s="12" customFormat="1" ht="25.9" customHeight="1">
      <c r="A126" s="12"/>
      <c r="B126" s="200"/>
      <c r="C126" s="201"/>
      <c r="D126" s="202" t="s">
        <v>72</v>
      </c>
      <c r="E126" s="203" t="s">
        <v>88</v>
      </c>
      <c r="F126" s="203" t="s">
        <v>623</v>
      </c>
      <c r="G126" s="201"/>
      <c r="H126" s="201"/>
      <c r="I126" s="204"/>
      <c r="J126" s="205">
        <f>BK126</f>
        <v>0</v>
      </c>
      <c r="K126" s="201"/>
      <c r="L126" s="206"/>
      <c r="M126" s="207"/>
      <c r="N126" s="208"/>
      <c r="O126" s="208"/>
      <c r="P126" s="209">
        <f>P127+P130+P132+P135+P142+P144+P146+P148</f>
        <v>0</v>
      </c>
      <c r="Q126" s="208"/>
      <c r="R126" s="209">
        <f>R127+R130+R132+R135+R142+R144+R146+R148</f>
        <v>0</v>
      </c>
      <c r="S126" s="208"/>
      <c r="T126" s="210">
        <f>T127+T130+T132+T135+T142+T144+T146+T148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1" t="s">
        <v>143</v>
      </c>
      <c r="AT126" s="212" t="s">
        <v>72</v>
      </c>
      <c r="AU126" s="212" t="s">
        <v>73</v>
      </c>
      <c r="AY126" s="211" t="s">
        <v>119</v>
      </c>
      <c r="BK126" s="213">
        <f>BK127+BK130+BK132+BK135+BK142+BK144+BK146+BK148</f>
        <v>0</v>
      </c>
    </row>
    <row r="127" spans="1:63" s="12" customFormat="1" ht="22.8" customHeight="1">
      <c r="A127" s="12"/>
      <c r="B127" s="200"/>
      <c r="C127" s="201"/>
      <c r="D127" s="202" t="s">
        <v>72</v>
      </c>
      <c r="E127" s="214" t="s">
        <v>624</v>
      </c>
      <c r="F127" s="214" t="s">
        <v>625</v>
      </c>
      <c r="G127" s="201"/>
      <c r="H127" s="201"/>
      <c r="I127" s="204"/>
      <c r="J127" s="215">
        <f>BK127</f>
        <v>0</v>
      </c>
      <c r="K127" s="201"/>
      <c r="L127" s="206"/>
      <c r="M127" s="207"/>
      <c r="N127" s="208"/>
      <c r="O127" s="208"/>
      <c r="P127" s="209">
        <f>SUM(P128:P129)</f>
        <v>0</v>
      </c>
      <c r="Q127" s="208"/>
      <c r="R127" s="209">
        <f>SUM(R128:R129)</f>
        <v>0</v>
      </c>
      <c r="S127" s="208"/>
      <c r="T127" s="210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1" t="s">
        <v>143</v>
      </c>
      <c r="AT127" s="212" t="s">
        <v>72</v>
      </c>
      <c r="AU127" s="212" t="s">
        <v>81</v>
      </c>
      <c r="AY127" s="211" t="s">
        <v>119</v>
      </c>
      <c r="BK127" s="213">
        <f>SUM(BK128:BK129)</f>
        <v>0</v>
      </c>
    </row>
    <row r="128" spans="1:65" s="2" customFormat="1" ht="16.5" customHeight="1">
      <c r="A128" s="35"/>
      <c r="B128" s="36"/>
      <c r="C128" s="216" t="s">
        <v>81</v>
      </c>
      <c r="D128" s="216" t="s">
        <v>121</v>
      </c>
      <c r="E128" s="217" t="s">
        <v>626</v>
      </c>
      <c r="F128" s="218" t="s">
        <v>627</v>
      </c>
      <c r="G128" s="219" t="s">
        <v>628</v>
      </c>
      <c r="H128" s="220">
        <v>1</v>
      </c>
      <c r="I128" s="221"/>
      <c r="J128" s="222">
        <f>ROUND(I128*H128,2)</f>
        <v>0</v>
      </c>
      <c r="K128" s="223"/>
      <c r="L128" s="41"/>
      <c r="M128" s="224" t="s">
        <v>1</v>
      </c>
      <c r="N128" s="225" t="s">
        <v>38</v>
      </c>
      <c r="O128" s="88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8" t="s">
        <v>125</v>
      </c>
      <c r="AT128" s="228" t="s">
        <v>121</v>
      </c>
      <c r="AU128" s="228" t="s">
        <v>83</v>
      </c>
      <c r="AY128" s="14" t="s">
        <v>119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4" t="s">
        <v>81</v>
      </c>
      <c r="BK128" s="229">
        <f>ROUND(I128*H128,2)</f>
        <v>0</v>
      </c>
      <c r="BL128" s="14" t="s">
        <v>125</v>
      </c>
      <c r="BM128" s="228" t="s">
        <v>629</v>
      </c>
    </row>
    <row r="129" spans="1:65" s="2" customFormat="1" ht="16.5" customHeight="1">
      <c r="A129" s="35"/>
      <c r="B129" s="36"/>
      <c r="C129" s="216" t="s">
        <v>83</v>
      </c>
      <c r="D129" s="216" t="s">
        <v>121</v>
      </c>
      <c r="E129" s="217" t="s">
        <v>630</v>
      </c>
      <c r="F129" s="218" t="s">
        <v>631</v>
      </c>
      <c r="G129" s="219" t="s">
        <v>632</v>
      </c>
      <c r="H129" s="220">
        <v>1</v>
      </c>
      <c r="I129" s="221"/>
      <c r="J129" s="222">
        <f>ROUND(I129*H129,2)</f>
        <v>0</v>
      </c>
      <c r="K129" s="223"/>
      <c r="L129" s="41"/>
      <c r="M129" s="224" t="s">
        <v>1</v>
      </c>
      <c r="N129" s="225" t="s">
        <v>38</v>
      </c>
      <c r="O129" s="88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8" t="s">
        <v>125</v>
      </c>
      <c r="AT129" s="228" t="s">
        <v>121</v>
      </c>
      <c r="AU129" s="228" t="s">
        <v>83</v>
      </c>
      <c r="AY129" s="14" t="s">
        <v>119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4" t="s">
        <v>81</v>
      </c>
      <c r="BK129" s="229">
        <f>ROUND(I129*H129,2)</f>
        <v>0</v>
      </c>
      <c r="BL129" s="14" t="s">
        <v>125</v>
      </c>
      <c r="BM129" s="228" t="s">
        <v>633</v>
      </c>
    </row>
    <row r="130" spans="1:63" s="12" customFormat="1" ht="22.8" customHeight="1">
      <c r="A130" s="12"/>
      <c r="B130" s="200"/>
      <c r="C130" s="201"/>
      <c r="D130" s="202" t="s">
        <v>72</v>
      </c>
      <c r="E130" s="214" t="s">
        <v>634</v>
      </c>
      <c r="F130" s="214" t="s">
        <v>635</v>
      </c>
      <c r="G130" s="201"/>
      <c r="H130" s="201"/>
      <c r="I130" s="204"/>
      <c r="J130" s="215">
        <f>BK130</f>
        <v>0</v>
      </c>
      <c r="K130" s="201"/>
      <c r="L130" s="206"/>
      <c r="M130" s="207"/>
      <c r="N130" s="208"/>
      <c r="O130" s="208"/>
      <c r="P130" s="209">
        <f>P131</f>
        <v>0</v>
      </c>
      <c r="Q130" s="208"/>
      <c r="R130" s="209">
        <f>R131</f>
        <v>0</v>
      </c>
      <c r="S130" s="208"/>
      <c r="T130" s="210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1" t="s">
        <v>143</v>
      </c>
      <c r="AT130" s="212" t="s">
        <v>72</v>
      </c>
      <c r="AU130" s="212" t="s">
        <v>81</v>
      </c>
      <c r="AY130" s="211" t="s">
        <v>119</v>
      </c>
      <c r="BK130" s="213">
        <f>BK131</f>
        <v>0</v>
      </c>
    </row>
    <row r="131" spans="1:65" s="2" customFormat="1" ht="16.5" customHeight="1">
      <c r="A131" s="35"/>
      <c r="B131" s="36"/>
      <c r="C131" s="216" t="s">
        <v>134</v>
      </c>
      <c r="D131" s="216" t="s">
        <v>121</v>
      </c>
      <c r="E131" s="217" t="s">
        <v>636</v>
      </c>
      <c r="F131" s="218" t="s">
        <v>635</v>
      </c>
      <c r="G131" s="219" t="s">
        <v>628</v>
      </c>
      <c r="H131" s="220">
        <v>1</v>
      </c>
      <c r="I131" s="221"/>
      <c r="J131" s="222">
        <f>ROUND(I131*H131,2)</f>
        <v>0</v>
      </c>
      <c r="K131" s="223"/>
      <c r="L131" s="41"/>
      <c r="M131" s="224" t="s">
        <v>1</v>
      </c>
      <c r="N131" s="225" t="s">
        <v>38</v>
      </c>
      <c r="O131" s="88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8" t="s">
        <v>125</v>
      </c>
      <c r="AT131" s="228" t="s">
        <v>121</v>
      </c>
      <c r="AU131" s="228" t="s">
        <v>83</v>
      </c>
      <c r="AY131" s="14" t="s">
        <v>119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4" t="s">
        <v>81</v>
      </c>
      <c r="BK131" s="229">
        <f>ROUND(I131*H131,2)</f>
        <v>0</v>
      </c>
      <c r="BL131" s="14" t="s">
        <v>125</v>
      </c>
      <c r="BM131" s="228" t="s">
        <v>637</v>
      </c>
    </row>
    <row r="132" spans="1:63" s="12" customFormat="1" ht="22.8" customHeight="1">
      <c r="A132" s="12"/>
      <c r="B132" s="200"/>
      <c r="C132" s="201"/>
      <c r="D132" s="202" t="s">
        <v>72</v>
      </c>
      <c r="E132" s="214" t="s">
        <v>638</v>
      </c>
      <c r="F132" s="214" t="s">
        <v>639</v>
      </c>
      <c r="G132" s="201"/>
      <c r="H132" s="201"/>
      <c r="I132" s="204"/>
      <c r="J132" s="215">
        <f>BK132</f>
        <v>0</v>
      </c>
      <c r="K132" s="201"/>
      <c r="L132" s="206"/>
      <c r="M132" s="207"/>
      <c r="N132" s="208"/>
      <c r="O132" s="208"/>
      <c r="P132" s="209">
        <f>SUM(P133:P134)</f>
        <v>0</v>
      </c>
      <c r="Q132" s="208"/>
      <c r="R132" s="209">
        <f>SUM(R133:R134)</f>
        <v>0</v>
      </c>
      <c r="S132" s="208"/>
      <c r="T132" s="210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1" t="s">
        <v>143</v>
      </c>
      <c r="AT132" s="212" t="s">
        <v>72</v>
      </c>
      <c r="AU132" s="212" t="s">
        <v>81</v>
      </c>
      <c r="AY132" s="211" t="s">
        <v>119</v>
      </c>
      <c r="BK132" s="213">
        <f>SUM(BK133:BK134)</f>
        <v>0</v>
      </c>
    </row>
    <row r="133" spans="1:65" s="2" customFormat="1" ht="16.5" customHeight="1">
      <c r="A133" s="35"/>
      <c r="B133" s="36"/>
      <c r="C133" s="216" t="s">
        <v>125</v>
      </c>
      <c r="D133" s="216" t="s">
        <v>121</v>
      </c>
      <c r="E133" s="217" t="s">
        <v>640</v>
      </c>
      <c r="F133" s="218" t="s">
        <v>639</v>
      </c>
      <c r="G133" s="219" t="s">
        <v>628</v>
      </c>
      <c r="H133" s="220">
        <v>1</v>
      </c>
      <c r="I133" s="221"/>
      <c r="J133" s="222">
        <f>ROUND(I133*H133,2)</f>
        <v>0</v>
      </c>
      <c r="K133" s="223"/>
      <c r="L133" s="41"/>
      <c r="M133" s="224" t="s">
        <v>1</v>
      </c>
      <c r="N133" s="225" t="s">
        <v>38</v>
      </c>
      <c r="O133" s="88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8" t="s">
        <v>125</v>
      </c>
      <c r="AT133" s="228" t="s">
        <v>121</v>
      </c>
      <c r="AU133" s="228" t="s">
        <v>83</v>
      </c>
      <c r="AY133" s="14" t="s">
        <v>119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4" t="s">
        <v>81</v>
      </c>
      <c r="BK133" s="229">
        <f>ROUND(I133*H133,2)</f>
        <v>0</v>
      </c>
      <c r="BL133" s="14" t="s">
        <v>125</v>
      </c>
      <c r="BM133" s="228" t="s">
        <v>641</v>
      </c>
    </row>
    <row r="134" spans="1:65" s="2" customFormat="1" ht="16.5" customHeight="1">
      <c r="A134" s="35"/>
      <c r="B134" s="36"/>
      <c r="C134" s="216" t="s">
        <v>143</v>
      </c>
      <c r="D134" s="216" t="s">
        <v>121</v>
      </c>
      <c r="E134" s="217" t="s">
        <v>642</v>
      </c>
      <c r="F134" s="218" t="s">
        <v>643</v>
      </c>
      <c r="G134" s="219" t="s">
        <v>628</v>
      </c>
      <c r="H134" s="220">
        <v>1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38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125</v>
      </c>
      <c r="AT134" s="228" t="s">
        <v>121</v>
      </c>
      <c r="AU134" s="228" t="s">
        <v>83</v>
      </c>
      <c r="AY134" s="14" t="s">
        <v>119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81</v>
      </c>
      <c r="BK134" s="229">
        <f>ROUND(I134*H134,2)</f>
        <v>0</v>
      </c>
      <c r="BL134" s="14" t="s">
        <v>125</v>
      </c>
      <c r="BM134" s="228" t="s">
        <v>644</v>
      </c>
    </row>
    <row r="135" spans="1:63" s="12" customFormat="1" ht="22.8" customHeight="1">
      <c r="A135" s="12"/>
      <c r="B135" s="200"/>
      <c r="C135" s="201"/>
      <c r="D135" s="202" t="s">
        <v>72</v>
      </c>
      <c r="E135" s="214" t="s">
        <v>645</v>
      </c>
      <c r="F135" s="214" t="s">
        <v>646</v>
      </c>
      <c r="G135" s="201"/>
      <c r="H135" s="201"/>
      <c r="I135" s="204"/>
      <c r="J135" s="215">
        <f>BK135</f>
        <v>0</v>
      </c>
      <c r="K135" s="201"/>
      <c r="L135" s="206"/>
      <c r="M135" s="207"/>
      <c r="N135" s="208"/>
      <c r="O135" s="208"/>
      <c r="P135" s="209">
        <f>SUM(P136:P141)</f>
        <v>0</v>
      </c>
      <c r="Q135" s="208"/>
      <c r="R135" s="209">
        <f>SUM(R136:R141)</f>
        <v>0</v>
      </c>
      <c r="S135" s="208"/>
      <c r="T135" s="210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1" t="s">
        <v>143</v>
      </c>
      <c r="AT135" s="212" t="s">
        <v>72</v>
      </c>
      <c r="AU135" s="212" t="s">
        <v>81</v>
      </c>
      <c r="AY135" s="211" t="s">
        <v>119</v>
      </c>
      <c r="BK135" s="213">
        <f>SUM(BK136:BK141)</f>
        <v>0</v>
      </c>
    </row>
    <row r="136" spans="1:65" s="2" customFormat="1" ht="16.5" customHeight="1">
      <c r="A136" s="35"/>
      <c r="B136" s="36"/>
      <c r="C136" s="216" t="s">
        <v>147</v>
      </c>
      <c r="D136" s="216" t="s">
        <v>121</v>
      </c>
      <c r="E136" s="217" t="s">
        <v>647</v>
      </c>
      <c r="F136" s="218" t="s">
        <v>646</v>
      </c>
      <c r="G136" s="219" t="s">
        <v>628</v>
      </c>
      <c r="H136" s="220">
        <v>1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38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125</v>
      </c>
      <c r="AT136" s="228" t="s">
        <v>121</v>
      </c>
      <c r="AU136" s="228" t="s">
        <v>83</v>
      </c>
      <c r="AY136" s="14" t="s">
        <v>119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81</v>
      </c>
      <c r="BK136" s="229">
        <f>ROUND(I136*H136,2)</f>
        <v>0</v>
      </c>
      <c r="BL136" s="14" t="s">
        <v>125</v>
      </c>
      <c r="BM136" s="228" t="s">
        <v>648</v>
      </c>
    </row>
    <row r="137" spans="1:65" s="2" customFormat="1" ht="16.5" customHeight="1">
      <c r="A137" s="35"/>
      <c r="B137" s="36"/>
      <c r="C137" s="216" t="s">
        <v>152</v>
      </c>
      <c r="D137" s="216" t="s">
        <v>121</v>
      </c>
      <c r="E137" s="217" t="s">
        <v>649</v>
      </c>
      <c r="F137" s="218" t="s">
        <v>650</v>
      </c>
      <c r="G137" s="219" t="s">
        <v>628</v>
      </c>
      <c r="H137" s="220">
        <v>1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38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125</v>
      </c>
      <c r="AT137" s="228" t="s">
        <v>121</v>
      </c>
      <c r="AU137" s="228" t="s">
        <v>83</v>
      </c>
      <c r="AY137" s="14" t="s">
        <v>119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81</v>
      </c>
      <c r="BK137" s="229">
        <f>ROUND(I137*H137,2)</f>
        <v>0</v>
      </c>
      <c r="BL137" s="14" t="s">
        <v>125</v>
      </c>
      <c r="BM137" s="228" t="s">
        <v>651</v>
      </c>
    </row>
    <row r="138" spans="1:65" s="2" customFormat="1" ht="16.5" customHeight="1">
      <c r="A138" s="35"/>
      <c r="B138" s="36"/>
      <c r="C138" s="216" t="s">
        <v>130</v>
      </c>
      <c r="D138" s="216" t="s">
        <v>121</v>
      </c>
      <c r="E138" s="217" t="s">
        <v>652</v>
      </c>
      <c r="F138" s="218" t="s">
        <v>653</v>
      </c>
      <c r="G138" s="219" t="s">
        <v>628</v>
      </c>
      <c r="H138" s="220">
        <v>1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38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125</v>
      </c>
      <c r="AT138" s="228" t="s">
        <v>121</v>
      </c>
      <c r="AU138" s="228" t="s">
        <v>83</v>
      </c>
      <c r="AY138" s="14" t="s">
        <v>119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81</v>
      </c>
      <c r="BK138" s="229">
        <f>ROUND(I138*H138,2)</f>
        <v>0</v>
      </c>
      <c r="BL138" s="14" t="s">
        <v>125</v>
      </c>
      <c r="BM138" s="228" t="s">
        <v>654</v>
      </c>
    </row>
    <row r="139" spans="1:65" s="2" customFormat="1" ht="16.5" customHeight="1">
      <c r="A139" s="35"/>
      <c r="B139" s="36"/>
      <c r="C139" s="216" t="s">
        <v>159</v>
      </c>
      <c r="D139" s="216" t="s">
        <v>121</v>
      </c>
      <c r="E139" s="217" t="s">
        <v>655</v>
      </c>
      <c r="F139" s="218" t="s">
        <v>656</v>
      </c>
      <c r="G139" s="219" t="s">
        <v>628</v>
      </c>
      <c r="H139" s="220">
        <v>1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38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125</v>
      </c>
      <c r="AT139" s="228" t="s">
        <v>121</v>
      </c>
      <c r="AU139" s="228" t="s">
        <v>83</v>
      </c>
      <c r="AY139" s="14" t="s">
        <v>119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81</v>
      </c>
      <c r="BK139" s="229">
        <f>ROUND(I139*H139,2)</f>
        <v>0</v>
      </c>
      <c r="BL139" s="14" t="s">
        <v>125</v>
      </c>
      <c r="BM139" s="228" t="s">
        <v>657</v>
      </c>
    </row>
    <row r="140" spans="1:65" s="2" customFormat="1" ht="16.5" customHeight="1">
      <c r="A140" s="35"/>
      <c r="B140" s="36"/>
      <c r="C140" s="216" t="s">
        <v>163</v>
      </c>
      <c r="D140" s="216" t="s">
        <v>121</v>
      </c>
      <c r="E140" s="217" t="s">
        <v>658</v>
      </c>
      <c r="F140" s="218" t="s">
        <v>659</v>
      </c>
      <c r="G140" s="219" t="s">
        <v>628</v>
      </c>
      <c r="H140" s="220">
        <v>1</v>
      </c>
      <c r="I140" s="221"/>
      <c r="J140" s="222">
        <f>ROUND(I140*H140,2)</f>
        <v>0</v>
      </c>
      <c r="K140" s="223"/>
      <c r="L140" s="41"/>
      <c r="M140" s="224" t="s">
        <v>1</v>
      </c>
      <c r="N140" s="225" t="s">
        <v>38</v>
      </c>
      <c r="O140" s="88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8" t="s">
        <v>125</v>
      </c>
      <c r="AT140" s="228" t="s">
        <v>121</v>
      </c>
      <c r="AU140" s="228" t="s">
        <v>83</v>
      </c>
      <c r="AY140" s="14" t="s">
        <v>119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4" t="s">
        <v>81</v>
      </c>
      <c r="BK140" s="229">
        <f>ROUND(I140*H140,2)</f>
        <v>0</v>
      </c>
      <c r="BL140" s="14" t="s">
        <v>125</v>
      </c>
      <c r="BM140" s="228" t="s">
        <v>660</v>
      </c>
    </row>
    <row r="141" spans="1:65" s="2" customFormat="1" ht="16.5" customHeight="1">
      <c r="A141" s="35"/>
      <c r="B141" s="36"/>
      <c r="C141" s="216" t="s">
        <v>167</v>
      </c>
      <c r="D141" s="216" t="s">
        <v>121</v>
      </c>
      <c r="E141" s="217" t="s">
        <v>661</v>
      </c>
      <c r="F141" s="218" t="s">
        <v>662</v>
      </c>
      <c r="G141" s="219" t="s">
        <v>628</v>
      </c>
      <c r="H141" s="220">
        <v>1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38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125</v>
      </c>
      <c r="AT141" s="228" t="s">
        <v>121</v>
      </c>
      <c r="AU141" s="228" t="s">
        <v>83</v>
      </c>
      <c r="AY141" s="14" t="s">
        <v>119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81</v>
      </c>
      <c r="BK141" s="229">
        <f>ROUND(I141*H141,2)</f>
        <v>0</v>
      </c>
      <c r="BL141" s="14" t="s">
        <v>125</v>
      </c>
      <c r="BM141" s="228" t="s">
        <v>663</v>
      </c>
    </row>
    <row r="142" spans="1:63" s="12" customFormat="1" ht="22.8" customHeight="1">
      <c r="A142" s="12"/>
      <c r="B142" s="200"/>
      <c r="C142" s="201"/>
      <c r="D142" s="202" t="s">
        <v>72</v>
      </c>
      <c r="E142" s="214" t="s">
        <v>664</v>
      </c>
      <c r="F142" s="214" t="s">
        <v>665</v>
      </c>
      <c r="G142" s="201"/>
      <c r="H142" s="201"/>
      <c r="I142" s="204"/>
      <c r="J142" s="215">
        <f>BK142</f>
        <v>0</v>
      </c>
      <c r="K142" s="201"/>
      <c r="L142" s="206"/>
      <c r="M142" s="207"/>
      <c r="N142" s="208"/>
      <c r="O142" s="208"/>
      <c r="P142" s="209">
        <f>P143</f>
        <v>0</v>
      </c>
      <c r="Q142" s="208"/>
      <c r="R142" s="209">
        <f>R143</f>
        <v>0</v>
      </c>
      <c r="S142" s="208"/>
      <c r="T142" s="210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1" t="s">
        <v>143</v>
      </c>
      <c r="AT142" s="212" t="s">
        <v>72</v>
      </c>
      <c r="AU142" s="212" t="s">
        <v>81</v>
      </c>
      <c r="AY142" s="211" t="s">
        <v>119</v>
      </c>
      <c r="BK142" s="213">
        <f>BK143</f>
        <v>0</v>
      </c>
    </row>
    <row r="143" spans="1:65" s="2" customFormat="1" ht="16.5" customHeight="1">
      <c r="A143" s="35"/>
      <c r="B143" s="36"/>
      <c r="C143" s="216" t="s">
        <v>171</v>
      </c>
      <c r="D143" s="216" t="s">
        <v>121</v>
      </c>
      <c r="E143" s="217" t="s">
        <v>666</v>
      </c>
      <c r="F143" s="218" t="s">
        <v>665</v>
      </c>
      <c r="G143" s="219" t="s">
        <v>628</v>
      </c>
      <c r="H143" s="220">
        <v>1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38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125</v>
      </c>
      <c r="AT143" s="228" t="s">
        <v>121</v>
      </c>
      <c r="AU143" s="228" t="s">
        <v>83</v>
      </c>
      <c r="AY143" s="14" t="s">
        <v>119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81</v>
      </c>
      <c r="BK143" s="229">
        <f>ROUND(I143*H143,2)</f>
        <v>0</v>
      </c>
      <c r="BL143" s="14" t="s">
        <v>125</v>
      </c>
      <c r="BM143" s="228" t="s">
        <v>667</v>
      </c>
    </row>
    <row r="144" spans="1:63" s="12" customFormat="1" ht="22.8" customHeight="1">
      <c r="A144" s="12"/>
      <c r="B144" s="200"/>
      <c r="C144" s="201"/>
      <c r="D144" s="202" t="s">
        <v>72</v>
      </c>
      <c r="E144" s="214" t="s">
        <v>668</v>
      </c>
      <c r="F144" s="214" t="s">
        <v>669</v>
      </c>
      <c r="G144" s="201"/>
      <c r="H144" s="201"/>
      <c r="I144" s="204"/>
      <c r="J144" s="215">
        <f>BK144</f>
        <v>0</v>
      </c>
      <c r="K144" s="201"/>
      <c r="L144" s="206"/>
      <c r="M144" s="207"/>
      <c r="N144" s="208"/>
      <c r="O144" s="208"/>
      <c r="P144" s="209">
        <f>P145</f>
        <v>0</v>
      </c>
      <c r="Q144" s="208"/>
      <c r="R144" s="209">
        <f>R145</f>
        <v>0</v>
      </c>
      <c r="S144" s="208"/>
      <c r="T144" s="210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1" t="s">
        <v>143</v>
      </c>
      <c r="AT144" s="212" t="s">
        <v>72</v>
      </c>
      <c r="AU144" s="212" t="s">
        <v>81</v>
      </c>
      <c r="AY144" s="211" t="s">
        <v>119</v>
      </c>
      <c r="BK144" s="213">
        <f>BK145</f>
        <v>0</v>
      </c>
    </row>
    <row r="145" spans="1:65" s="2" customFormat="1" ht="16.5" customHeight="1">
      <c r="A145" s="35"/>
      <c r="B145" s="36"/>
      <c r="C145" s="216" t="s">
        <v>176</v>
      </c>
      <c r="D145" s="216" t="s">
        <v>121</v>
      </c>
      <c r="E145" s="217" t="s">
        <v>670</v>
      </c>
      <c r="F145" s="218" t="s">
        <v>669</v>
      </c>
      <c r="G145" s="219" t="s">
        <v>628</v>
      </c>
      <c r="H145" s="220">
        <v>1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38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125</v>
      </c>
      <c r="AT145" s="228" t="s">
        <v>121</v>
      </c>
      <c r="AU145" s="228" t="s">
        <v>83</v>
      </c>
      <c r="AY145" s="14" t="s">
        <v>119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81</v>
      </c>
      <c r="BK145" s="229">
        <f>ROUND(I145*H145,2)</f>
        <v>0</v>
      </c>
      <c r="BL145" s="14" t="s">
        <v>125</v>
      </c>
      <c r="BM145" s="228" t="s">
        <v>671</v>
      </c>
    </row>
    <row r="146" spans="1:63" s="12" customFormat="1" ht="22.8" customHeight="1">
      <c r="A146" s="12"/>
      <c r="B146" s="200"/>
      <c r="C146" s="201"/>
      <c r="D146" s="202" t="s">
        <v>72</v>
      </c>
      <c r="E146" s="214" t="s">
        <v>672</v>
      </c>
      <c r="F146" s="214" t="s">
        <v>673</v>
      </c>
      <c r="G146" s="201"/>
      <c r="H146" s="201"/>
      <c r="I146" s="204"/>
      <c r="J146" s="215">
        <f>BK146</f>
        <v>0</v>
      </c>
      <c r="K146" s="201"/>
      <c r="L146" s="206"/>
      <c r="M146" s="207"/>
      <c r="N146" s="208"/>
      <c r="O146" s="208"/>
      <c r="P146" s="209">
        <f>P147</f>
        <v>0</v>
      </c>
      <c r="Q146" s="208"/>
      <c r="R146" s="209">
        <f>R147</f>
        <v>0</v>
      </c>
      <c r="S146" s="208"/>
      <c r="T146" s="210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1" t="s">
        <v>143</v>
      </c>
      <c r="AT146" s="212" t="s">
        <v>72</v>
      </c>
      <c r="AU146" s="212" t="s">
        <v>81</v>
      </c>
      <c r="AY146" s="211" t="s">
        <v>119</v>
      </c>
      <c r="BK146" s="213">
        <f>BK147</f>
        <v>0</v>
      </c>
    </row>
    <row r="147" spans="1:65" s="2" customFormat="1" ht="16.5" customHeight="1">
      <c r="A147" s="35"/>
      <c r="B147" s="36"/>
      <c r="C147" s="216" t="s">
        <v>180</v>
      </c>
      <c r="D147" s="216" t="s">
        <v>121</v>
      </c>
      <c r="E147" s="217" t="s">
        <v>674</v>
      </c>
      <c r="F147" s="218" t="s">
        <v>675</v>
      </c>
      <c r="G147" s="219" t="s">
        <v>628</v>
      </c>
      <c r="H147" s="220">
        <v>1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38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125</v>
      </c>
      <c r="AT147" s="228" t="s">
        <v>121</v>
      </c>
      <c r="AU147" s="228" t="s">
        <v>83</v>
      </c>
      <c r="AY147" s="14" t="s">
        <v>119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81</v>
      </c>
      <c r="BK147" s="229">
        <f>ROUND(I147*H147,2)</f>
        <v>0</v>
      </c>
      <c r="BL147" s="14" t="s">
        <v>125</v>
      </c>
      <c r="BM147" s="228" t="s">
        <v>676</v>
      </c>
    </row>
    <row r="148" spans="1:63" s="12" customFormat="1" ht="22.8" customHeight="1">
      <c r="A148" s="12"/>
      <c r="B148" s="200"/>
      <c r="C148" s="201"/>
      <c r="D148" s="202" t="s">
        <v>72</v>
      </c>
      <c r="E148" s="214" t="s">
        <v>677</v>
      </c>
      <c r="F148" s="214" t="s">
        <v>678</v>
      </c>
      <c r="G148" s="201"/>
      <c r="H148" s="201"/>
      <c r="I148" s="204"/>
      <c r="J148" s="215">
        <f>BK148</f>
        <v>0</v>
      </c>
      <c r="K148" s="201"/>
      <c r="L148" s="206"/>
      <c r="M148" s="207"/>
      <c r="N148" s="208"/>
      <c r="O148" s="208"/>
      <c r="P148" s="209">
        <f>SUM(P149:P151)</f>
        <v>0</v>
      </c>
      <c r="Q148" s="208"/>
      <c r="R148" s="209">
        <f>SUM(R149:R151)</f>
        <v>0</v>
      </c>
      <c r="S148" s="208"/>
      <c r="T148" s="210">
        <f>SUM(T149:T151)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1" t="s">
        <v>143</v>
      </c>
      <c r="AT148" s="212" t="s">
        <v>72</v>
      </c>
      <c r="AU148" s="212" t="s">
        <v>81</v>
      </c>
      <c r="AY148" s="211" t="s">
        <v>119</v>
      </c>
      <c r="BK148" s="213">
        <f>SUM(BK149:BK151)</f>
        <v>0</v>
      </c>
    </row>
    <row r="149" spans="1:65" s="2" customFormat="1" ht="16.5" customHeight="1">
      <c r="A149" s="35"/>
      <c r="B149" s="36"/>
      <c r="C149" s="216" t="s">
        <v>8</v>
      </c>
      <c r="D149" s="216" t="s">
        <v>121</v>
      </c>
      <c r="E149" s="217" t="s">
        <v>679</v>
      </c>
      <c r="F149" s="218" t="s">
        <v>678</v>
      </c>
      <c r="G149" s="219" t="s">
        <v>628</v>
      </c>
      <c r="H149" s="220">
        <v>1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38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125</v>
      </c>
      <c r="AT149" s="228" t="s">
        <v>121</v>
      </c>
      <c r="AU149" s="228" t="s">
        <v>83</v>
      </c>
      <c r="AY149" s="14" t="s">
        <v>119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81</v>
      </c>
      <c r="BK149" s="229">
        <f>ROUND(I149*H149,2)</f>
        <v>0</v>
      </c>
      <c r="BL149" s="14" t="s">
        <v>125</v>
      </c>
      <c r="BM149" s="228" t="s">
        <v>680</v>
      </c>
    </row>
    <row r="150" spans="1:65" s="2" customFormat="1" ht="16.5" customHeight="1">
      <c r="A150" s="35"/>
      <c r="B150" s="36"/>
      <c r="C150" s="216" t="s">
        <v>188</v>
      </c>
      <c r="D150" s="216" t="s">
        <v>121</v>
      </c>
      <c r="E150" s="217" t="s">
        <v>681</v>
      </c>
      <c r="F150" s="218" t="s">
        <v>682</v>
      </c>
      <c r="G150" s="219" t="s">
        <v>628</v>
      </c>
      <c r="H150" s="220">
        <v>1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38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125</v>
      </c>
      <c r="AT150" s="228" t="s">
        <v>121</v>
      </c>
      <c r="AU150" s="228" t="s">
        <v>83</v>
      </c>
      <c r="AY150" s="14" t="s">
        <v>119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81</v>
      </c>
      <c r="BK150" s="229">
        <f>ROUND(I150*H150,2)</f>
        <v>0</v>
      </c>
      <c r="BL150" s="14" t="s">
        <v>125</v>
      </c>
      <c r="BM150" s="228" t="s">
        <v>683</v>
      </c>
    </row>
    <row r="151" spans="1:65" s="2" customFormat="1" ht="16.5" customHeight="1">
      <c r="A151" s="35"/>
      <c r="B151" s="36"/>
      <c r="C151" s="216" t="s">
        <v>193</v>
      </c>
      <c r="D151" s="216" t="s">
        <v>121</v>
      </c>
      <c r="E151" s="217" t="s">
        <v>684</v>
      </c>
      <c r="F151" s="218" t="s">
        <v>685</v>
      </c>
      <c r="G151" s="219" t="s">
        <v>632</v>
      </c>
      <c r="H151" s="220">
        <v>1</v>
      </c>
      <c r="I151" s="221"/>
      <c r="J151" s="222">
        <f>ROUND(I151*H151,2)</f>
        <v>0</v>
      </c>
      <c r="K151" s="223"/>
      <c r="L151" s="41"/>
      <c r="M151" s="246" t="s">
        <v>1</v>
      </c>
      <c r="N151" s="247" t="s">
        <v>38</v>
      </c>
      <c r="O151" s="24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125</v>
      </c>
      <c r="AT151" s="228" t="s">
        <v>121</v>
      </c>
      <c r="AU151" s="228" t="s">
        <v>83</v>
      </c>
      <c r="AY151" s="14" t="s">
        <v>119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81</v>
      </c>
      <c r="BK151" s="229">
        <f>ROUND(I151*H151,2)</f>
        <v>0</v>
      </c>
      <c r="BL151" s="14" t="s">
        <v>125</v>
      </c>
      <c r="BM151" s="228" t="s">
        <v>686</v>
      </c>
    </row>
    <row r="152" spans="1:31" s="2" customFormat="1" ht="6.95" customHeight="1">
      <c r="A152" s="35"/>
      <c r="B152" s="63"/>
      <c r="C152" s="64"/>
      <c r="D152" s="64"/>
      <c r="E152" s="64"/>
      <c r="F152" s="64"/>
      <c r="G152" s="64"/>
      <c r="H152" s="64"/>
      <c r="I152" s="64"/>
      <c r="J152" s="64"/>
      <c r="K152" s="64"/>
      <c r="L152" s="41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password="CC35" sheet="1" objects="1" scenarios="1" formatColumns="0" formatRows="0" autoFilter="0"/>
  <autoFilter ref="C124:K151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DESKTOP-PHAMV49\petrw</dc:creator>
  <cp:keywords/>
  <dc:description/>
  <cp:lastModifiedBy>DESKTOP-PHAMV49\petrw</cp:lastModifiedBy>
  <dcterms:created xsi:type="dcterms:W3CDTF">2022-01-21T10:48:01Z</dcterms:created>
  <dcterms:modified xsi:type="dcterms:W3CDTF">2022-01-21T10:48:08Z</dcterms:modified>
  <cp:category/>
  <cp:version/>
  <cp:contentType/>
  <cp:contentStatus/>
</cp:coreProperties>
</file>