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1 2 Pol" sheetId="13" r:id="rId5"/>
    <sheet name="SO 01 3 Pol" sheetId="14" r:id="rId6"/>
    <sheet name="SO 01 4 Pol" sheetId="15" r:id="rId7"/>
    <sheet name="SO 02 1 Pol" sheetId="16" r:id="rId8"/>
    <sheet name="SO 02 2 Pol" sheetId="17" r:id="rId9"/>
    <sheet name="SO 02 3 Pol" sheetId="18" r:id="rId10"/>
    <sheet name="SO 02 4 Pol" sheetId="19" r:id="rId11"/>
    <sheet name="SO 03 1 Pol" sheetId="20" r:id="rId12"/>
    <sheet name="SO 03 2 Pol" sheetId="21" r:id="rId13"/>
    <sheet name="SO 03 3 Pol" sheetId="22" r:id="rId14"/>
    <sheet name="SO 03 4 Pol" sheetId="23" r:id="rId15"/>
    <sheet name="SO 03 5 Pol" sheetId="24" r:id="rId16"/>
    <sheet name="SO 04 1 Pol" sheetId="25" r:id="rId17"/>
  </sheets>
  <externalReferences>
    <externalReference r:id="rId18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01 2 Pol'!$1:$7</definedName>
    <definedName name="_xlnm.Print_Titles" localSheetId="5">'SO 01 3 Pol'!$1:$7</definedName>
    <definedName name="_xlnm.Print_Titles" localSheetId="6">'SO 01 4 Pol'!$1:$7</definedName>
    <definedName name="_xlnm.Print_Titles" localSheetId="7">'SO 02 1 Pol'!$1:$7</definedName>
    <definedName name="_xlnm.Print_Titles" localSheetId="8">'SO 02 2 Pol'!$1:$7</definedName>
    <definedName name="_xlnm.Print_Titles" localSheetId="9">'SO 02 3 Pol'!$1:$7</definedName>
    <definedName name="_xlnm.Print_Titles" localSheetId="10">'SO 02 4 Pol'!$1:$7</definedName>
    <definedName name="_xlnm.Print_Titles" localSheetId="11">'SO 03 1 Pol'!$1:$7</definedName>
    <definedName name="_xlnm.Print_Titles" localSheetId="12">'SO 03 2 Pol'!$1:$7</definedName>
    <definedName name="_xlnm.Print_Titles" localSheetId="13">'SO 03 3 Pol'!$1:$7</definedName>
    <definedName name="_xlnm.Print_Titles" localSheetId="14">'SO 03 4 Pol'!$1:$7</definedName>
    <definedName name="_xlnm.Print_Titles" localSheetId="15">'SO 03 5 Pol'!$1:$7</definedName>
    <definedName name="_xlnm.Print_Titles" localSheetId="16">'SO 04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Pol'!$A$1:$X$479</definedName>
    <definedName name="_xlnm.Print_Area" localSheetId="4">'SO 01 2 Pol'!$A$1:$X$478</definedName>
    <definedName name="_xlnm.Print_Area" localSheetId="5">'SO 01 3 Pol'!$A$1:$X$479</definedName>
    <definedName name="_xlnm.Print_Area" localSheetId="6">'SO 01 4 Pol'!$A$1:$X$478</definedName>
    <definedName name="_xlnm.Print_Area" localSheetId="7">'SO 02 1 Pol'!$A$1:$X$541</definedName>
    <definedName name="_xlnm.Print_Area" localSheetId="8">'SO 02 2 Pol'!$A$1:$X$541</definedName>
    <definedName name="_xlnm.Print_Area" localSheetId="9">'SO 02 3 Pol'!$A$1:$X$541</definedName>
    <definedName name="_xlnm.Print_Area" localSheetId="10">'SO 02 4 Pol'!$A$1:$X$541</definedName>
    <definedName name="_xlnm.Print_Area" localSheetId="11">'SO 03 1 Pol'!$A$1:$X$314</definedName>
    <definedName name="_xlnm.Print_Area" localSheetId="12">'SO 03 2 Pol'!$A$1:$X$314</definedName>
    <definedName name="_xlnm.Print_Area" localSheetId="13">'SO 03 3 Pol'!$A$1:$X$314</definedName>
    <definedName name="_xlnm.Print_Area" localSheetId="14">'SO 03 4 Pol'!$A$1:$X$314</definedName>
    <definedName name="_xlnm.Print_Area" localSheetId="15">'SO 03 5 Pol'!$A$1:$X$58</definedName>
    <definedName name="_xlnm.Print_Area" localSheetId="16">'SO 04 1 Pol'!$A$1:$X$257</definedName>
    <definedName name="_xlnm.Print_Area" localSheetId="1">Stavba!$A$1:$J$97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6" i="1"/>
  <c r="I20" s="1"/>
  <c r="I95"/>
  <c r="I94"/>
  <c r="I93"/>
  <c r="I92"/>
  <c r="I18" s="1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G57"/>
  <c r="F57"/>
  <c r="G56"/>
  <c r="F56"/>
  <c r="G55"/>
  <c r="H55" s="1"/>
  <c r="I55" s="1"/>
  <c r="F55"/>
  <c r="G54"/>
  <c r="F54"/>
  <c r="G53"/>
  <c r="H53" s="1"/>
  <c r="I53" s="1"/>
  <c r="F53"/>
  <c r="G52"/>
  <c r="F52"/>
  <c r="G51"/>
  <c r="H51" s="1"/>
  <c r="I51" s="1"/>
  <c r="F51"/>
  <c r="G50"/>
  <c r="F50"/>
  <c r="G49"/>
  <c r="H49" s="1"/>
  <c r="I49" s="1"/>
  <c r="F49"/>
  <c r="G48"/>
  <c r="F48"/>
  <c r="G47"/>
  <c r="H47" s="1"/>
  <c r="I47" s="1"/>
  <c r="F47"/>
  <c r="G46"/>
  <c r="F46"/>
  <c r="G45"/>
  <c r="F45"/>
  <c r="G44"/>
  <c r="F44"/>
  <c r="G43"/>
  <c r="H43" s="1"/>
  <c r="I43" s="1"/>
  <c r="F43"/>
  <c r="G42"/>
  <c r="F42"/>
  <c r="G41"/>
  <c r="H41" s="1"/>
  <c r="I41" s="1"/>
  <c r="F41"/>
  <c r="G40"/>
  <c r="F40"/>
  <c r="G39"/>
  <c r="F39"/>
  <c r="G247" i="25"/>
  <c r="BA215"/>
  <c r="G9"/>
  <c r="I9"/>
  <c r="I8" s="1"/>
  <c r="K9"/>
  <c r="M9"/>
  <c r="O9"/>
  <c r="Q9"/>
  <c r="Q8" s="1"/>
  <c r="V9"/>
  <c r="G13"/>
  <c r="G8" s="1"/>
  <c r="I13"/>
  <c r="K13"/>
  <c r="K8" s="1"/>
  <c r="O13"/>
  <c r="O8" s="1"/>
  <c r="Q13"/>
  <c r="V13"/>
  <c r="V8" s="1"/>
  <c r="G15"/>
  <c r="I15"/>
  <c r="K15"/>
  <c r="M15"/>
  <c r="O15"/>
  <c r="Q15"/>
  <c r="V15"/>
  <c r="G19"/>
  <c r="M19" s="1"/>
  <c r="I19"/>
  <c r="K19"/>
  <c r="O19"/>
  <c r="Q19"/>
  <c r="V19"/>
  <c r="G26"/>
  <c r="G25" s="1"/>
  <c r="I26"/>
  <c r="K26"/>
  <c r="K25" s="1"/>
  <c r="O26"/>
  <c r="O25" s="1"/>
  <c r="Q26"/>
  <c r="V26"/>
  <c r="V25" s="1"/>
  <c r="G29"/>
  <c r="I29"/>
  <c r="I25" s="1"/>
  <c r="K29"/>
  <c r="M29"/>
  <c r="O29"/>
  <c r="Q29"/>
  <c r="Q25" s="1"/>
  <c r="V29"/>
  <c r="G43"/>
  <c r="I43"/>
  <c r="I42" s="1"/>
  <c r="K43"/>
  <c r="M43"/>
  <c r="O43"/>
  <c r="Q43"/>
  <c r="Q42" s="1"/>
  <c r="V43"/>
  <c r="G46"/>
  <c r="G42" s="1"/>
  <c r="I46"/>
  <c r="K46"/>
  <c r="K42" s="1"/>
  <c r="O46"/>
  <c r="O42" s="1"/>
  <c r="Q46"/>
  <c r="V46"/>
  <c r="V42" s="1"/>
  <c r="G50"/>
  <c r="I50"/>
  <c r="K50"/>
  <c r="M50"/>
  <c r="O50"/>
  <c r="Q50"/>
  <c r="V50"/>
  <c r="G52"/>
  <c r="M52" s="1"/>
  <c r="I52"/>
  <c r="K52"/>
  <c r="O52"/>
  <c r="Q52"/>
  <c r="V52"/>
  <c r="G54"/>
  <c r="I54"/>
  <c r="K54"/>
  <c r="M54"/>
  <c r="O54"/>
  <c r="Q54"/>
  <c r="V54"/>
  <c r="G58"/>
  <c r="K58"/>
  <c r="O58"/>
  <c r="V58"/>
  <c r="G59"/>
  <c r="I59"/>
  <c r="I58" s="1"/>
  <c r="K59"/>
  <c r="M59"/>
  <c r="M58" s="1"/>
  <c r="O59"/>
  <c r="Q59"/>
  <c r="Q58" s="1"/>
  <c r="V59"/>
  <c r="G62"/>
  <c r="K62"/>
  <c r="O62"/>
  <c r="V62"/>
  <c r="G63"/>
  <c r="I63"/>
  <c r="I62" s="1"/>
  <c r="K63"/>
  <c r="M63"/>
  <c r="M62" s="1"/>
  <c r="O63"/>
  <c r="Q63"/>
  <c r="Q62" s="1"/>
  <c r="V63"/>
  <c r="G67"/>
  <c r="I67"/>
  <c r="I66" s="1"/>
  <c r="K67"/>
  <c r="M67"/>
  <c r="O67"/>
  <c r="Q67"/>
  <c r="Q66" s="1"/>
  <c r="V67"/>
  <c r="G70"/>
  <c r="G66" s="1"/>
  <c r="I70"/>
  <c r="K70"/>
  <c r="K66" s="1"/>
  <c r="O70"/>
  <c r="O66" s="1"/>
  <c r="Q70"/>
  <c r="V70"/>
  <c r="V66" s="1"/>
  <c r="G73"/>
  <c r="I73"/>
  <c r="K73"/>
  <c r="M73"/>
  <c r="O73"/>
  <c r="Q73"/>
  <c r="V73"/>
  <c r="G76"/>
  <c r="M76" s="1"/>
  <c r="I76"/>
  <c r="K76"/>
  <c r="O76"/>
  <c r="Q76"/>
  <c r="V76"/>
  <c r="G81"/>
  <c r="G80" s="1"/>
  <c r="I81"/>
  <c r="K81"/>
  <c r="K80" s="1"/>
  <c r="O81"/>
  <c r="O80" s="1"/>
  <c r="Q81"/>
  <c r="V81"/>
  <c r="V80" s="1"/>
  <c r="G84"/>
  <c r="I84"/>
  <c r="I80" s="1"/>
  <c r="K84"/>
  <c r="M84"/>
  <c r="O84"/>
  <c r="Q84"/>
  <c r="Q80" s="1"/>
  <c r="V84"/>
  <c r="G87"/>
  <c r="I87"/>
  <c r="I86" s="1"/>
  <c r="K87"/>
  <c r="M87"/>
  <c r="O87"/>
  <c r="Q87"/>
  <c r="Q86" s="1"/>
  <c r="V87"/>
  <c r="G89"/>
  <c r="G86" s="1"/>
  <c r="I89"/>
  <c r="K89"/>
  <c r="K86" s="1"/>
  <c r="O89"/>
  <c r="O86" s="1"/>
  <c r="Q89"/>
  <c r="V89"/>
  <c r="V86" s="1"/>
  <c r="G91"/>
  <c r="I91"/>
  <c r="K91"/>
  <c r="M91"/>
  <c r="O91"/>
  <c r="Q91"/>
  <c r="V91"/>
  <c r="G93"/>
  <c r="M93" s="1"/>
  <c r="I93"/>
  <c r="K93"/>
  <c r="O93"/>
  <c r="Q93"/>
  <c r="V93"/>
  <c r="G95"/>
  <c r="I95"/>
  <c r="K95"/>
  <c r="M95"/>
  <c r="O95"/>
  <c r="Q95"/>
  <c r="V95"/>
  <c r="G97"/>
  <c r="M97" s="1"/>
  <c r="I97"/>
  <c r="K97"/>
  <c r="O97"/>
  <c r="Q97"/>
  <c r="V97"/>
  <c r="G99"/>
  <c r="I99"/>
  <c r="K99"/>
  <c r="M99"/>
  <c r="O99"/>
  <c r="Q99"/>
  <c r="V99"/>
  <c r="G102"/>
  <c r="I102"/>
  <c r="I101" s="1"/>
  <c r="K102"/>
  <c r="M102"/>
  <c r="O102"/>
  <c r="Q102"/>
  <c r="Q101" s="1"/>
  <c r="V102"/>
  <c r="G104"/>
  <c r="G101" s="1"/>
  <c r="I104"/>
  <c r="K104"/>
  <c r="K101" s="1"/>
  <c r="O104"/>
  <c r="O101" s="1"/>
  <c r="Q104"/>
  <c r="V104"/>
  <c r="V101" s="1"/>
  <c r="I106"/>
  <c r="Q106"/>
  <c r="G107"/>
  <c r="G106" s="1"/>
  <c r="I107"/>
  <c r="K107"/>
  <c r="K106" s="1"/>
  <c r="O107"/>
  <c r="O106" s="1"/>
  <c r="Q107"/>
  <c r="V107"/>
  <c r="V106" s="1"/>
  <c r="G110"/>
  <c r="G109" s="1"/>
  <c r="I110"/>
  <c r="K110"/>
  <c r="K109" s="1"/>
  <c r="O110"/>
  <c r="O109" s="1"/>
  <c r="Q110"/>
  <c r="V110"/>
  <c r="V109" s="1"/>
  <c r="G112"/>
  <c r="I112"/>
  <c r="I109" s="1"/>
  <c r="K112"/>
  <c r="M112"/>
  <c r="O112"/>
  <c r="Q112"/>
  <c r="Q109" s="1"/>
  <c r="V112"/>
  <c r="G114"/>
  <c r="M114" s="1"/>
  <c r="I114"/>
  <c r="K114"/>
  <c r="O114"/>
  <c r="Q114"/>
  <c r="V114"/>
  <c r="G116"/>
  <c r="I116"/>
  <c r="K116"/>
  <c r="M116"/>
  <c r="O116"/>
  <c r="Q116"/>
  <c r="V116"/>
  <c r="G118"/>
  <c r="M118" s="1"/>
  <c r="I118"/>
  <c r="K118"/>
  <c r="O118"/>
  <c r="Q118"/>
  <c r="V118"/>
  <c r="G120"/>
  <c r="I120"/>
  <c r="K120"/>
  <c r="M120"/>
  <c r="O120"/>
  <c r="Q120"/>
  <c r="V120"/>
  <c r="G122"/>
  <c r="M122" s="1"/>
  <c r="I122"/>
  <c r="K122"/>
  <c r="O122"/>
  <c r="Q122"/>
  <c r="V122"/>
  <c r="G124"/>
  <c r="I124"/>
  <c r="K124"/>
  <c r="M124"/>
  <c r="O124"/>
  <c r="Q124"/>
  <c r="V124"/>
  <c r="G126"/>
  <c r="M126" s="1"/>
  <c r="I126"/>
  <c r="K126"/>
  <c r="O126"/>
  <c r="Q126"/>
  <c r="V126"/>
  <c r="G129"/>
  <c r="G128" s="1"/>
  <c r="I129"/>
  <c r="K129"/>
  <c r="K128" s="1"/>
  <c r="O129"/>
  <c r="O128" s="1"/>
  <c r="Q129"/>
  <c r="V129"/>
  <c r="V128" s="1"/>
  <c r="G136"/>
  <c r="I136"/>
  <c r="I128" s="1"/>
  <c r="K136"/>
  <c r="M136"/>
  <c r="O136"/>
  <c r="Q136"/>
  <c r="Q128" s="1"/>
  <c r="V136"/>
  <c r="G142"/>
  <c r="M142" s="1"/>
  <c r="I142"/>
  <c r="K142"/>
  <c r="O142"/>
  <c r="Q142"/>
  <c r="V142"/>
  <c r="G144"/>
  <c r="I144"/>
  <c r="K144"/>
  <c r="M144"/>
  <c r="O144"/>
  <c r="Q144"/>
  <c r="V144"/>
  <c r="G152"/>
  <c r="I152"/>
  <c r="I151" s="1"/>
  <c r="K152"/>
  <c r="M152"/>
  <c r="O152"/>
  <c r="Q152"/>
  <c r="Q151" s="1"/>
  <c r="V152"/>
  <c r="G164"/>
  <c r="G151" s="1"/>
  <c r="I164"/>
  <c r="K164"/>
  <c r="K151" s="1"/>
  <c r="O164"/>
  <c r="O151" s="1"/>
  <c r="Q164"/>
  <c r="V164"/>
  <c r="V151" s="1"/>
  <c r="G181"/>
  <c r="I181"/>
  <c r="K181"/>
  <c r="M181"/>
  <c r="O181"/>
  <c r="Q181"/>
  <c r="V181"/>
  <c r="G184"/>
  <c r="M184" s="1"/>
  <c r="I184"/>
  <c r="K184"/>
  <c r="O184"/>
  <c r="Q184"/>
  <c r="V184"/>
  <c r="G188"/>
  <c r="G187" s="1"/>
  <c r="I188"/>
  <c r="K188"/>
  <c r="K187" s="1"/>
  <c r="O188"/>
  <c r="O187" s="1"/>
  <c r="Q188"/>
  <c r="V188"/>
  <c r="V187" s="1"/>
  <c r="G189"/>
  <c r="I189"/>
  <c r="I187" s="1"/>
  <c r="K189"/>
  <c r="M189"/>
  <c r="O189"/>
  <c r="Q189"/>
  <c r="Q187" s="1"/>
  <c r="V189"/>
  <c r="G190"/>
  <c r="M190" s="1"/>
  <c r="I190"/>
  <c r="K190"/>
  <c r="O190"/>
  <c r="Q190"/>
  <c r="V190"/>
  <c r="G191"/>
  <c r="I191"/>
  <c r="K191"/>
  <c r="M191"/>
  <c r="O191"/>
  <c r="Q191"/>
  <c r="V191"/>
  <c r="G192"/>
  <c r="M192" s="1"/>
  <c r="I192"/>
  <c r="K192"/>
  <c r="O192"/>
  <c r="Q192"/>
  <c r="V192"/>
  <c r="G193"/>
  <c r="I193"/>
  <c r="K193"/>
  <c r="M193"/>
  <c r="O193"/>
  <c r="Q193"/>
  <c r="V193"/>
  <c r="G194"/>
  <c r="M194" s="1"/>
  <c r="I194"/>
  <c r="K194"/>
  <c r="O194"/>
  <c r="Q194"/>
  <c r="V194"/>
  <c r="G195"/>
  <c r="I195"/>
  <c r="K195"/>
  <c r="M195"/>
  <c r="O195"/>
  <c r="Q195"/>
  <c r="V195"/>
  <c r="G198"/>
  <c r="M198" s="1"/>
  <c r="I198"/>
  <c r="K198"/>
  <c r="O198"/>
  <c r="Q198"/>
  <c r="V198"/>
  <c r="G201"/>
  <c r="I201"/>
  <c r="K201"/>
  <c r="M201"/>
  <c r="O201"/>
  <c r="Q201"/>
  <c r="V201"/>
  <c r="G202"/>
  <c r="M202" s="1"/>
  <c r="I202"/>
  <c r="K202"/>
  <c r="O202"/>
  <c r="Q202"/>
  <c r="V202"/>
  <c r="G203"/>
  <c r="I203"/>
  <c r="K203"/>
  <c r="M203"/>
  <c r="O203"/>
  <c r="Q203"/>
  <c r="V203"/>
  <c r="G204"/>
  <c r="M204" s="1"/>
  <c r="I204"/>
  <c r="K204"/>
  <c r="O204"/>
  <c r="Q204"/>
  <c r="V204"/>
  <c r="G205"/>
  <c r="I205"/>
  <c r="K205"/>
  <c r="M205"/>
  <c r="O205"/>
  <c r="Q205"/>
  <c r="V205"/>
  <c r="G206"/>
  <c r="M206" s="1"/>
  <c r="I206"/>
  <c r="K206"/>
  <c r="O206"/>
  <c r="Q206"/>
  <c r="V206"/>
  <c r="G207"/>
  <c r="I207"/>
  <c r="K207"/>
  <c r="M207"/>
  <c r="O207"/>
  <c r="Q207"/>
  <c r="V207"/>
  <c r="G208"/>
  <c r="M208" s="1"/>
  <c r="I208"/>
  <c r="K208"/>
  <c r="O208"/>
  <c r="Q208"/>
  <c r="V208"/>
  <c r="G209"/>
  <c r="I209"/>
  <c r="K209"/>
  <c r="M209"/>
  <c r="O209"/>
  <c r="Q209"/>
  <c r="V209"/>
  <c r="G210"/>
  <c r="M210" s="1"/>
  <c r="I210"/>
  <c r="K210"/>
  <c r="O210"/>
  <c r="Q210"/>
  <c r="V210"/>
  <c r="G212"/>
  <c r="G211" s="1"/>
  <c r="I212"/>
  <c r="K212"/>
  <c r="K211" s="1"/>
  <c r="O212"/>
  <c r="O211" s="1"/>
  <c r="Q212"/>
  <c r="V212"/>
  <c r="V211" s="1"/>
  <c r="G219"/>
  <c r="I219"/>
  <c r="I211" s="1"/>
  <c r="K219"/>
  <c r="M219"/>
  <c r="O219"/>
  <c r="Q219"/>
  <c r="Q211" s="1"/>
  <c r="V219"/>
  <c r="G222"/>
  <c r="M222" s="1"/>
  <c r="I222"/>
  <c r="K222"/>
  <c r="O222"/>
  <c r="Q222"/>
  <c r="V222"/>
  <c r="G225"/>
  <c r="I225"/>
  <c r="K225"/>
  <c r="M225"/>
  <c r="O225"/>
  <c r="Q225"/>
  <c r="V225"/>
  <c r="G229"/>
  <c r="M229" s="1"/>
  <c r="I229"/>
  <c r="K229"/>
  <c r="O229"/>
  <c r="Q229"/>
  <c r="V229"/>
  <c r="G233"/>
  <c r="G232" s="1"/>
  <c r="I233"/>
  <c r="K233"/>
  <c r="K232" s="1"/>
  <c r="O233"/>
  <c r="O232" s="1"/>
  <c r="Q233"/>
  <c r="V233"/>
  <c r="V232" s="1"/>
  <c r="G234"/>
  <c r="I234"/>
  <c r="I232" s="1"/>
  <c r="K234"/>
  <c r="M234"/>
  <c r="O234"/>
  <c r="Q234"/>
  <c r="Q232" s="1"/>
  <c r="V234"/>
  <c r="G235"/>
  <c r="M235" s="1"/>
  <c r="I235"/>
  <c r="K235"/>
  <c r="O235"/>
  <c r="Q235"/>
  <c r="V235"/>
  <c r="G236"/>
  <c r="I236"/>
  <c r="K236"/>
  <c r="M236"/>
  <c r="O236"/>
  <c r="Q236"/>
  <c r="V236"/>
  <c r="G237"/>
  <c r="M237" s="1"/>
  <c r="I237"/>
  <c r="K237"/>
  <c r="O237"/>
  <c r="Q237"/>
  <c r="V237"/>
  <c r="G238"/>
  <c r="I238"/>
  <c r="K238"/>
  <c r="M238"/>
  <c r="O238"/>
  <c r="Q238"/>
  <c r="V238"/>
  <c r="G239"/>
  <c r="M239" s="1"/>
  <c r="I239"/>
  <c r="K239"/>
  <c r="O239"/>
  <c r="Q239"/>
  <c r="V239"/>
  <c r="G240"/>
  <c r="I240"/>
  <c r="K240"/>
  <c r="M240"/>
  <c r="O240"/>
  <c r="Q240"/>
  <c r="V240"/>
  <c r="G242"/>
  <c r="I242"/>
  <c r="I241" s="1"/>
  <c r="K242"/>
  <c r="M242"/>
  <c r="O242"/>
  <c r="Q242"/>
  <c r="Q241" s="1"/>
  <c r="V242"/>
  <c r="G244"/>
  <c r="G241" s="1"/>
  <c r="I244"/>
  <c r="K244"/>
  <c r="K241" s="1"/>
  <c r="O244"/>
  <c r="O241" s="1"/>
  <c r="Q244"/>
  <c r="V244"/>
  <c r="V241" s="1"/>
  <c r="AE247"/>
  <c r="AF247"/>
  <c r="G48" i="24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3"/>
  <c r="I23"/>
  <c r="K23"/>
  <c r="M23"/>
  <c r="O23"/>
  <c r="Q23"/>
  <c r="V23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I37"/>
  <c r="K37"/>
  <c r="M37"/>
  <c r="O37"/>
  <c r="Q37"/>
  <c r="V37"/>
  <c r="G39"/>
  <c r="I39"/>
  <c r="I38" s="1"/>
  <c r="K39"/>
  <c r="M39"/>
  <c r="O39"/>
  <c r="Q39"/>
  <c r="Q38" s="1"/>
  <c r="V39"/>
  <c r="G40"/>
  <c r="M40" s="1"/>
  <c r="I40"/>
  <c r="K40"/>
  <c r="K38" s="1"/>
  <c r="O40"/>
  <c r="O38" s="1"/>
  <c r="Q40"/>
  <c r="V40"/>
  <c r="V38" s="1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AE48"/>
  <c r="AF48"/>
  <c r="G304" i="23"/>
  <c r="BA271"/>
  <c r="G9"/>
  <c r="G8" s="1"/>
  <c r="I9"/>
  <c r="K9"/>
  <c r="K8" s="1"/>
  <c r="O9"/>
  <c r="O8" s="1"/>
  <c r="Q9"/>
  <c r="V9"/>
  <c r="V8" s="1"/>
  <c r="G12"/>
  <c r="I12"/>
  <c r="I8" s="1"/>
  <c r="K12"/>
  <c r="M12"/>
  <c r="O12"/>
  <c r="Q12"/>
  <c r="Q8" s="1"/>
  <c r="V12"/>
  <c r="G17"/>
  <c r="M17" s="1"/>
  <c r="I17"/>
  <c r="K17"/>
  <c r="O17"/>
  <c r="Q17"/>
  <c r="V17"/>
  <c r="G22"/>
  <c r="G21" s="1"/>
  <c r="I22"/>
  <c r="K22"/>
  <c r="K21" s="1"/>
  <c r="O22"/>
  <c r="O21" s="1"/>
  <c r="Q22"/>
  <c r="V22"/>
  <c r="V21" s="1"/>
  <c r="G27"/>
  <c r="I27"/>
  <c r="I21" s="1"/>
  <c r="K27"/>
  <c r="M27"/>
  <c r="O27"/>
  <c r="Q27"/>
  <c r="Q21" s="1"/>
  <c r="V27"/>
  <c r="G36"/>
  <c r="M36" s="1"/>
  <c r="I36"/>
  <c r="K36"/>
  <c r="O36"/>
  <c r="Q36"/>
  <c r="V36"/>
  <c r="I51"/>
  <c r="Q51"/>
  <c r="G52"/>
  <c r="G51" s="1"/>
  <c r="I52"/>
  <c r="K52"/>
  <c r="K51" s="1"/>
  <c r="O52"/>
  <c r="O51" s="1"/>
  <c r="Q52"/>
  <c r="V52"/>
  <c r="V51" s="1"/>
  <c r="I55"/>
  <c r="Q55"/>
  <c r="G56"/>
  <c r="G55" s="1"/>
  <c r="I56"/>
  <c r="K56"/>
  <c r="K55" s="1"/>
  <c r="O56"/>
  <c r="O55" s="1"/>
  <c r="Q56"/>
  <c r="V56"/>
  <c r="V55" s="1"/>
  <c r="G61"/>
  <c r="G60" s="1"/>
  <c r="I61"/>
  <c r="K61"/>
  <c r="K60" s="1"/>
  <c r="O61"/>
  <c r="O60" s="1"/>
  <c r="Q61"/>
  <c r="V61"/>
  <c r="V60" s="1"/>
  <c r="G64"/>
  <c r="I64"/>
  <c r="I60" s="1"/>
  <c r="K64"/>
  <c r="M64"/>
  <c r="O64"/>
  <c r="Q64"/>
  <c r="Q60" s="1"/>
  <c r="V64"/>
  <c r="G70"/>
  <c r="K70"/>
  <c r="O70"/>
  <c r="V70"/>
  <c r="G71"/>
  <c r="I71"/>
  <c r="I70" s="1"/>
  <c r="K71"/>
  <c r="M71"/>
  <c r="M70" s="1"/>
  <c r="O71"/>
  <c r="Q71"/>
  <c r="Q70" s="1"/>
  <c r="V71"/>
  <c r="G74"/>
  <c r="K74"/>
  <c r="O74"/>
  <c r="V74"/>
  <c r="G75"/>
  <c r="I75"/>
  <c r="I74" s="1"/>
  <c r="K75"/>
  <c r="M75"/>
  <c r="M74" s="1"/>
  <c r="O75"/>
  <c r="Q75"/>
  <c r="Q74" s="1"/>
  <c r="V75"/>
  <c r="G82"/>
  <c r="I82"/>
  <c r="I81" s="1"/>
  <c r="K82"/>
  <c r="M82"/>
  <c r="O82"/>
  <c r="Q82"/>
  <c r="Q81" s="1"/>
  <c r="V82"/>
  <c r="G85"/>
  <c r="M85" s="1"/>
  <c r="I85"/>
  <c r="K85"/>
  <c r="K81" s="1"/>
  <c r="O85"/>
  <c r="O81" s="1"/>
  <c r="Q85"/>
  <c r="V85"/>
  <c r="V81" s="1"/>
  <c r="G88"/>
  <c r="G87" s="1"/>
  <c r="I88"/>
  <c r="K88"/>
  <c r="K87" s="1"/>
  <c r="O88"/>
  <c r="O87" s="1"/>
  <c r="Q88"/>
  <c r="V88"/>
  <c r="V87" s="1"/>
  <c r="G92"/>
  <c r="I92"/>
  <c r="I87" s="1"/>
  <c r="K92"/>
  <c r="M92"/>
  <c r="O92"/>
  <c r="Q92"/>
  <c r="Q87" s="1"/>
  <c r="V92"/>
  <c r="G99"/>
  <c r="M99" s="1"/>
  <c r="I99"/>
  <c r="K99"/>
  <c r="O99"/>
  <c r="Q99"/>
  <c r="V99"/>
  <c r="G102"/>
  <c r="I102"/>
  <c r="K102"/>
  <c r="M102"/>
  <c r="O102"/>
  <c r="Q102"/>
  <c r="V102"/>
  <c r="G108"/>
  <c r="M108" s="1"/>
  <c r="I108"/>
  <c r="K108"/>
  <c r="O108"/>
  <c r="Q108"/>
  <c r="V108"/>
  <c r="G110"/>
  <c r="I110"/>
  <c r="K110"/>
  <c r="M110"/>
  <c r="O110"/>
  <c r="Q110"/>
  <c r="V110"/>
  <c r="G112"/>
  <c r="M112" s="1"/>
  <c r="I112"/>
  <c r="K112"/>
  <c r="O112"/>
  <c r="Q112"/>
  <c r="V112"/>
  <c r="G114"/>
  <c r="I114"/>
  <c r="K114"/>
  <c r="M114"/>
  <c r="O114"/>
  <c r="Q114"/>
  <c r="V114"/>
  <c r="G117"/>
  <c r="M117" s="1"/>
  <c r="I117"/>
  <c r="K117"/>
  <c r="O117"/>
  <c r="Q117"/>
  <c r="V117"/>
  <c r="G120"/>
  <c r="I120"/>
  <c r="K120"/>
  <c r="M120"/>
  <c r="O120"/>
  <c r="Q120"/>
  <c r="V120"/>
  <c r="G122"/>
  <c r="M122" s="1"/>
  <c r="I122"/>
  <c r="K122"/>
  <c r="O122"/>
  <c r="Q122"/>
  <c r="V122"/>
  <c r="G126"/>
  <c r="G125" s="1"/>
  <c r="I126"/>
  <c r="K126"/>
  <c r="K125" s="1"/>
  <c r="O126"/>
  <c r="O125" s="1"/>
  <c r="Q126"/>
  <c r="V126"/>
  <c r="V125" s="1"/>
  <c r="G129"/>
  <c r="I129"/>
  <c r="I125" s="1"/>
  <c r="K129"/>
  <c r="M129"/>
  <c r="O129"/>
  <c r="Q129"/>
  <c r="Q125" s="1"/>
  <c r="V129"/>
  <c r="G131"/>
  <c r="M131" s="1"/>
  <c r="I131"/>
  <c r="K131"/>
  <c r="O131"/>
  <c r="Q131"/>
  <c r="V131"/>
  <c r="G134"/>
  <c r="I134"/>
  <c r="K134"/>
  <c r="M134"/>
  <c r="O134"/>
  <c r="Q134"/>
  <c r="V134"/>
  <c r="G136"/>
  <c r="M136" s="1"/>
  <c r="I136"/>
  <c r="K136"/>
  <c r="O136"/>
  <c r="Q136"/>
  <c r="V136"/>
  <c r="G138"/>
  <c r="I138"/>
  <c r="K138"/>
  <c r="M138"/>
  <c r="O138"/>
  <c r="Q138"/>
  <c r="V138"/>
  <c r="G141"/>
  <c r="M141" s="1"/>
  <c r="I141"/>
  <c r="K141"/>
  <c r="O141"/>
  <c r="Q141"/>
  <c r="V141"/>
  <c r="G144"/>
  <c r="I144"/>
  <c r="K144"/>
  <c r="M144"/>
  <c r="O144"/>
  <c r="Q144"/>
  <c r="V144"/>
  <c r="G151"/>
  <c r="M151" s="1"/>
  <c r="I151"/>
  <c r="K151"/>
  <c r="O151"/>
  <c r="Q151"/>
  <c r="V151"/>
  <c r="G153"/>
  <c r="I153"/>
  <c r="K153"/>
  <c r="M153"/>
  <c r="O153"/>
  <c r="Q153"/>
  <c r="V153"/>
  <c r="G155"/>
  <c r="M155" s="1"/>
  <c r="I155"/>
  <c r="K155"/>
  <c r="O155"/>
  <c r="Q155"/>
  <c r="V155"/>
  <c r="G158"/>
  <c r="I158"/>
  <c r="K158"/>
  <c r="M158"/>
  <c r="O158"/>
  <c r="Q158"/>
  <c r="V158"/>
  <c r="G160"/>
  <c r="M160" s="1"/>
  <c r="I160"/>
  <c r="K160"/>
  <c r="O160"/>
  <c r="Q160"/>
  <c r="V160"/>
  <c r="G163"/>
  <c r="I163"/>
  <c r="K163"/>
  <c r="M163"/>
  <c r="O163"/>
  <c r="Q163"/>
  <c r="V163"/>
  <c r="G166"/>
  <c r="I166"/>
  <c r="I165" s="1"/>
  <c r="K166"/>
  <c r="M166"/>
  <c r="O166"/>
  <c r="Q166"/>
  <c r="Q165" s="1"/>
  <c r="V166"/>
  <c r="G169"/>
  <c r="M169" s="1"/>
  <c r="I169"/>
  <c r="K169"/>
  <c r="K165" s="1"/>
  <c r="O169"/>
  <c r="O165" s="1"/>
  <c r="Q169"/>
  <c r="V169"/>
  <c r="V165" s="1"/>
  <c r="G173"/>
  <c r="G172" s="1"/>
  <c r="I173"/>
  <c r="K173"/>
  <c r="K172" s="1"/>
  <c r="O173"/>
  <c r="O172" s="1"/>
  <c r="Q173"/>
  <c r="V173"/>
  <c r="V172" s="1"/>
  <c r="G177"/>
  <c r="I177"/>
  <c r="I172" s="1"/>
  <c r="K177"/>
  <c r="M177"/>
  <c r="O177"/>
  <c r="Q177"/>
  <c r="Q172" s="1"/>
  <c r="V177"/>
  <c r="G180"/>
  <c r="M180" s="1"/>
  <c r="I180"/>
  <c r="K180"/>
  <c r="O180"/>
  <c r="Q180"/>
  <c r="V180"/>
  <c r="G183"/>
  <c r="G182" s="1"/>
  <c r="I183"/>
  <c r="K183"/>
  <c r="K182" s="1"/>
  <c r="O183"/>
  <c r="O182" s="1"/>
  <c r="Q183"/>
  <c r="V183"/>
  <c r="V182" s="1"/>
  <c r="G187"/>
  <c r="I187"/>
  <c r="I182" s="1"/>
  <c r="K187"/>
  <c r="M187"/>
  <c r="O187"/>
  <c r="Q187"/>
  <c r="Q182" s="1"/>
  <c r="V187"/>
  <c r="G190"/>
  <c r="M190" s="1"/>
  <c r="I190"/>
  <c r="K190"/>
  <c r="O190"/>
  <c r="Q190"/>
  <c r="V190"/>
  <c r="G201"/>
  <c r="I201"/>
  <c r="K201"/>
  <c r="M201"/>
  <c r="O201"/>
  <c r="Q201"/>
  <c r="V201"/>
  <c r="G211"/>
  <c r="M211" s="1"/>
  <c r="I211"/>
  <c r="K211"/>
  <c r="O211"/>
  <c r="Q211"/>
  <c r="V211"/>
  <c r="G213"/>
  <c r="I213"/>
  <c r="K213"/>
  <c r="M213"/>
  <c r="O213"/>
  <c r="Q213"/>
  <c r="V213"/>
  <c r="G216"/>
  <c r="M216" s="1"/>
  <c r="I216"/>
  <c r="K216"/>
  <c r="O216"/>
  <c r="Q216"/>
  <c r="V216"/>
  <c r="G220"/>
  <c r="G219" s="1"/>
  <c r="I220"/>
  <c r="K220"/>
  <c r="K219" s="1"/>
  <c r="O220"/>
  <c r="O219" s="1"/>
  <c r="Q220"/>
  <c r="V220"/>
  <c r="V219" s="1"/>
  <c r="G225"/>
  <c r="I225"/>
  <c r="I219" s="1"/>
  <c r="K225"/>
  <c r="M225"/>
  <c r="O225"/>
  <c r="Q225"/>
  <c r="Q219" s="1"/>
  <c r="V225"/>
  <c r="G232"/>
  <c r="M232" s="1"/>
  <c r="I232"/>
  <c r="K232"/>
  <c r="O232"/>
  <c r="Q232"/>
  <c r="V232"/>
  <c r="G237"/>
  <c r="G236" s="1"/>
  <c r="I237"/>
  <c r="K237"/>
  <c r="K236" s="1"/>
  <c r="O237"/>
  <c r="O236" s="1"/>
  <c r="Q237"/>
  <c r="V237"/>
  <c r="V236" s="1"/>
  <c r="G250"/>
  <c r="I250"/>
  <c r="I236" s="1"/>
  <c r="K250"/>
  <c r="M250"/>
  <c r="O250"/>
  <c r="Q250"/>
  <c r="Q236" s="1"/>
  <c r="V250"/>
  <c r="G254"/>
  <c r="M254" s="1"/>
  <c r="I254"/>
  <c r="K254"/>
  <c r="O254"/>
  <c r="Q254"/>
  <c r="V254"/>
  <c r="G259"/>
  <c r="I259"/>
  <c r="K259"/>
  <c r="M259"/>
  <c r="O259"/>
  <c r="Q259"/>
  <c r="V259"/>
  <c r="G264"/>
  <c r="M264" s="1"/>
  <c r="I264"/>
  <c r="K264"/>
  <c r="O264"/>
  <c r="Q264"/>
  <c r="V264"/>
  <c r="G268"/>
  <c r="G267" s="1"/>
  <c r="I268"/>
  <c r="K268"/>
  <c r="K267" s="1"/>
  <c r="O268"/>
  <c r="O267" s="1"/>
  <c r="Q268"/>
  <c r="V268"/>
  <c r="V267" s="1"/>
  <c r="G285"/>
  <c r="I285"/>
  <c r="I267" s="1"/>
  <c r="K285"/>
  <c r="M285"/>
  <c r="O285"/>
  <c r="Q285"/>
  <c r="Q267" s="1"/>
  <c r="V285"/>
  <c r="G288"/>
  <c r="M288" s="1"/>
  <c r="I288"/>
  <c r="K288"/>
  <c r="O288"/>
  <c r="Q288"/>
  <c r="V288"/>
  <c r="G291"/>
  <c r="I291"/>
  <c r="K291"/>
  <c r="M291"/>
  <c r="O291"/>
  <c r="Q291"/>
  <c r="V291"/>
  <c r="G295"/>
  <c r="M295" s="1"/>
  <c r="I295"/>
  <c r="K295"/>
  <c r="O295"/>
  <c r="Q295"/>
  <c r="V295"/>
  <c r="G299"/>
  <c r="G298" s="1"/>
  <c r="I299"/>
  <c r="K299"/>
  <c r="K298" s="1"/>
  <c r="O299"/>
  <c r="O298" s="1"/>
  <c r="Q299"/>
  <c r="V299"/>
  <c r="V298" s="1"/>
  <c r="G301"/>
  <c r="I301"/>
  <c r="I298" s="1"/>
  <c r="K301"/>
  <c r="M301"/>
  <c r="O301"/>
  <c r="Q301"/>
  <c r="Q298" s="1"/>
  <c r="V301"/>
  <c r="AE304"/>
  <c r="G304" i="22"/>
  <c r="BA271"/>
  <c r="G9"/>
  <c r="I9"/>
  <c r="I8" s="1"/>
  <c r="K9"/>
  <c r="M9"/>
  <c r="O9"/>
  <c r="Q9"/>
  <c r="Q8" s="1"/>
  <c r="V9"/>
  <c r="G12"/>
  <c r="G8" s="1"/>
  <c r="I12"/>
  <c r="K12"/>
  <c r="K8" s="1"/>
  <c r="O12"/>
  <c r="O8" s="1"/>
  <c r="Q12"/>
  <c r="V12"/>
  <c r="V8" s="1"/>
  <c r="G17"/>
  <c r="I17"/>
  <c r="K17"/>
  <c r="M17"/>
  <c r="O17"/>
  <c r="Q17"/>
  <c r="V17"/>
  <c r="G22"/>
  <c r="I22"/>
  <c r="I21" s="1"/>
  <c r="K22"/>
  <c r="M22"/>
  <c r="O22"/>
  <c r="Q22"/>
  <c r="Q21" s="1"/>
  <c r="V22"/>
  <c r="G27"/>
  <c r="G21" s="1"/>
  <c r="I27"/>
  <c r="K27"/>
  <c r="K21" s="1"/>
  <c r="O27"/>
  <c r="O21" s="1"/>
  <c r="Q27"/>
  <c r="V27"/>
  <c r="V21" s="1"/>
  <c r="G36"/>
  <c r="I36"/>
  <c r="K36"/>
  <c r="M36"/>
  <c r="O36"/>
  <c r="Q36"/>
  <c r="V36"/>
  <c r="G51"/>
  <c r="K51"/>
  <c r="O51"/>
  <c r="V51"/>
  <c r="G52"/>
  <c r="I52"/>
  <c r="I51" s="1"/>
  <c r="K52"/>
  <c r="M52"/>
  <c r="M51" s="1"/>
  <c r="O52"/>
  <c r="Q52"/>
  <c r="Q51" s="1"/>
  <c r="V52"/>
  <c r="G55"/>
  <c r="K55"/>
  <c r="O55"/>
  <c r="V55"/>
  <c r="G56"/>
  <c r="I56"/>
  <c r="I55" s="1"/>
  <c r="K56"/>
  <c r="M56"/>
  <c r="M55" s="1"/>
  <c r="O56"/>
  <c r="Q56"/>
  <c r="Q55" s="1"/>
  <c r="V56"/>
  <c r="G61"/>
  <c r="I61"/>
  <c r="I60" s="1"/>
  <c r="K61"/>
  <c r="M61"/>
  <c r="O61"/>
  <c r="Q61"/>
  <c r="Q60" s="1"/>
  <c r="V61"/>
  <c r="G64"/>
  <c r="G60" s="1"/>
  <c r="I64"/>
  <c r="K64"/>
  <c r="K60" s="1"/>
  <c r="O64"/>
  <c r="O60" s="1"/>
  <c r="Q64"/>
  <c r="V64"/>
  <c r="V60" s="1"/>
  <c r="I70"/>
  <c r="Q70"/>
  <c r="G71"/>
  <c r="G70" s="1"/>
  <c r="I71"/>
  <c r="K71"/>
  <c r="K70" s="1"/>
  <c r="O71"/>
  <c r="O70" s="1"/>
  <c r="Q71"/>
  <c r="V71"/>
  <c r="V70" s="1"/>
  <c r="I74"/>
  <c r="Q74"/>
  <c r="G75"/>
  <c r="G74" s="1"/>
  <c r="I75"/>
  <c r="K75"/>
  <c r="K74" s="1"/>
  <c r="O75"/>
  <c r="O74" s="1"/>
  <c r="Q75"/>
  <c r="V75"/>
  <c r="V74" s="1"/>
  <c r="G82"/>
  <c r="G81" s="1"/>
  <c r="I82"/>
  <c r="K82"/>
  <c r="K81" s="1"/>
  <c r="O82"/>
  <c r="O81" s="1"/>
  <c r="Q82"/>
  <c r="V82"/>
  <c r="V81" s="1"/>
  <c r="G85"/>
  <c r="I85"/>
  <c r="I81" s="1"/>
  <c r="K85"/>
  <c r="M85"/>
  <c r="O85"/>
  <c r="Q85"/>
  <c r="Q81" s="1"/>
  <c r="V85"/>
  <c r="G88"/>
  <c r="I88"/>
  <c r="I87" s="1"/>
  <c r="K88"/>
  <c r="M88"/>
  <c r="O88"/>
  <c r="Q88"/>
  <c r="Q87" s="1"/>
  <c r="V88"/>
  <c r="G92"/>
  <c r="G87" s="1"/>
  <c r="I92"/>
  <c r="K92"/>
  <c r="K87" s="1"/>
  <c r="O92"/>
  <c r="O87" s="1"/>
  <c r="Q92"/>
  <c r="V92"/>
  <c r="V87" s="1"/>
  <c r="G99"/>
  <c r="I99"/>
  <c r="K99"/>
  <c r="M99"/>
  <c r="O99"/>
  <c r="Q99"/>
  <c r="V99"/>
  <c r="G102"/>
  <c r="M102" s="1"/>
  <c r="I102"/>
  <c r="K102"/>
  <c r="O102"/>
  <c r="Q102"/>
  <c r="V102"/>
  <c r="G108"/>
  <c r="I108"/>
  <c r="K108"/>
  <c r="M108"/>
  <c r="O108"/>
  <c r="Q108"/>
  <c r="V108"/>
  <c r="G110"/>
  <c r="M110" s="1"/>
  <c r="I110"/>
  <c r="K110"/>
  <c r="O110"/>
  <c r="Q110"/>
  <c r="V110"/>
  <c r="G112"/>
  <c r="I112"/>
  <c r="K112"/>
  <c r="M112"/>
  <c r="O112"/>
  <c r="Q112"/>
  <c r="V112"/>
  <c r="G114"/>
  <c r="M114" s="1"/>
  <c r="I114"/>
  <c r="K114"/>
  <c r="O114"/>
  <c r="Q114"/>
  <c r="V114"/>
  <c r="G117"/>
  <c r="I117"/>
  <c r="K117"/>
  <c r="M117"/>
  <c r="O117"/>
  <c r="Q117"/>
  <c r="V117"/>
  <c r="G120"/>
  <c r="M120" s="1"/>
  <c r="I120"/>
  <c r="K120"/>
  <c r="O120"/>
  <c r="Q120"/>
  <c r="V120"/>
  <c r="G122"/>
  <c r="I122"/>
  <c r="K122"/>
  <c r="M122"/>
  <c r="O122"/>
  <c r="Q122"/>
  <c r="V122"/>
  <c r="G126"/>
  <c r="I126"/>
  <c r="I125" s="1"/>
  <c r="K126"/>
  <c r="M126"/>
  <c r="O126"/>
  <c r="Q126"/>
  <c r="Q125" s="1"/>
  <c r="V126"/>
  <c r="G129"/>
  <c r="G125" s="1"/>
  <c r="I129"/>
  <c r="K129"/>
  <c r="K125" s="1"/>
  <c r="O129"/>
  <c r="O125" s="1"/>
  <c r="Q129"/>
  <c r="V129"/>
  <c r="V125" s="1"/>
  <c r="G131"/>
  <c r="I131"/>
  <c r="K131"/>
  <c r="M131"/>
  <c r="O131"/>
  <c r="Q131"/>
  <c r="V131"/>
  <c r="G134"/>
  <c r="M134" s="1"/>
  <c r="I134"/>
  <c r="K134"/>
  <c r="O134"/>
  <c r="Q134"/>
  <c r="V134"/>
  <c r="G136"/>
  <c r="I136"/>
  <c r="K136"/>
  <c r="M136"/>
  <c r="O136"/>
  <c r="Q136"/>
  <c r="V136"/>
  <c r="G138"/>
  <c r="M138" s="1"/>
  <c r="I138"/>
  <c r="K138"/>
  <c r="O138"/>
  <c r="Q138"/>
  <c r="V138"/>
  <c r="G141"/>
  <c r="I141"/>
  <c r="K141"/>
  <c r="M141"/>
  <c r="O141"/>
  <c r="Q141"/>
  <c r="V141"/>
  <c r="G144"/>
  <c r="M144" s="1"/>
  <c r="I144"/>
  <c r="K144"/>
  <c r="O144"/>
  <c r="Q144"/>
  <c r="V144"/>
  <c r="G151"/>
  <c r="I151"/>
  <c r="K151"/>
  <c r="M151"/>
  <c r="O151"/>
  <c r="Q151"/>
  <c r="V151"/>
  <c r="G153"/>
  <c r="M153" s="1"/>
  <c r="I153"/>
  <c r="K153"/>
  <c r="O153"/>
  <c r="Q153"/>
  <c r="V153"/>
  <c r="G155"/>
  <c r="I155"/>
  <c r="K155"/>
  <c r="M155"/>
  <c r="O155"/>
  <c r="Q155"/>
  <c r="V155"/>
  <c r="G158"/>
  <c r="M158" s="1"/>
  <c r="I158"/>
  <c r="K158"/>
  <c r="O158"/>
  <c r="Q158"/>
  <c r="V158"/>
  <c r="G160"/>
  <c r="I160"/>
  <c r="K160"/>
  <c r="M160"/>
  <c r="O160"/>
  <c r="Q160"/>
  <c r="V160"/>
  <c r="G163"/>
  <c r="M163" s="1"/>
  <c r="I163"/>
  <c r="K163"/>
  <c r="O163"/>
  <c r="Q163"/>
  <c r="V163"/>
  <c r="G166"/>
  <c r="G165" s="1"/>
  <c r="I166"/>
  <c r="K166"/>
  <c r="K165" s="1"/>
  <c r="O166"/>
  <c r="O165" s="1"/>
  <c r="Q166"/>
  <c r="V166"/>
  <c r="V165" s="1"/>
  <c r="G169"/>
  <c r="I169"/>
  <c r="I165" s="1"/>
  <c r="K169"/>
  <c r="M169"/>
  <c r="O169"/>
  <c r="Q169"/>
  <c r="Q165" s="1"/>
  <c r="V169"/>
  <c r="G173"/>
  <c r="I173"/>
  <c r="I172" s="1"/>
  <c r="K173"/>
  <c r="M173"/>
  <c r="O173"/>
  <c r="Q173"/>
  <c r="Q172" s="1"/>
  <c r="V173"/>
  <c r="G177"/>
  <c r="G172" s="1"/>
  <c r="I177"/>
  <c r="K177"/>
  <c r="K172" s="1"/>
  <c r="O177"/>
  <c r="O172" s="1"/>
  <c r="Q177"/>
  <c r="V177"/>
  <c r="V172" s="1"/>
  <c r="G180"/>
  <c r="I180"/>
  <c r="K180"/>
  <c r="M180"/>
  <c r="O180"/>
  <c r="Q180"/>
  <c r="V180"/>
  <c r="G183"/>
  <c r="I183"/>
  <c r="I182" s="1"/>
  <c r="K183"/>
  <c r="M183"/>
  <c r="O183"/>
  <c r="Q183"/>
  <c r="Q182" s="1"/>
  <c r="V183"/>
  <c r="G187"/>
  <c r="G182" s="1"/>
  <c r="I187"/>
  <c r="K187"/>
  <c r="K182" s="1"/>
  <c r="O187"/>
  <c r="O182" s="1"/>
  <c r="Q187"/>
  <c r="V187"/>
  <c r="V182" s="1"/>
  <c r="G190"/>
  <c r="I190"/>
  <c r="K190"/>
  <c r="M190"/>
  <c r="O190"/>
  <c r="Q190"/>
  <c r="V190"/>
  <c r="G201"/>
  <c r="M201" s="1"/>
  <c r="I201"/>
  <c r="K201"/>
  <c r="O201"/>
  <c r="Q201"/>
  <c r="V201"/>
  <c r="G211"/>
  <c r="I211"/>
  <c r="K211"/>
  <c r="M211"/>
  <c r="O211"/>
  <c r="Q211"/>
  <c r="V211"/>
  <c r="G213"/>
  <c r="M213" s="1"/>
  <c r="I213"/>
  <c r="K213"/>
  <c r="O213"/>
  <c r="Q213"/>
  <c r="V213"/>
  <c r="G216"/>
  <c r="I216"/>
  <c r="K216"/>
  <c r="M216"/>
  <c r="O216"/>
  <c r="Q216"/>
  <c r="V216"/>
  <c r="G220"/>
  <c r="I220"/>
  <c r="I219" s="1"/>
  <c r="K220"/>
  <c r="M220"/>
  <c r="O220"/>
  <c r="Q220"/>
  <c r="Q219" s="1"/>
  <c r="V220"/>
  <c r="G225"/>
  <c r="G219" s="1"/>
  <c r="I225"/>
  <c r="K225"/>
  <c r="K219" s="1"/>
  <c r="O225"/>
  <c r="O219" s="1"/>
  <c r="Q225"/>
  <c r="V225"/>
  <c r="V219" s="1"/>
  <c r="G232"/>
  <c r="I232"/>
  <c r="K232"/>
  <c r="M232"/>
  <c r="O232"/>
  <c r="Q232"/>
  <c r="V232"/>
  <c r="G237"/>
  <c r="I237"/>
  <c r="I236" s="1"/>
  <c r="K237"/>
  <c r="M237"/>
  <c r="O237"/>
  <c r="Q237"/>
  <c r="Q236" s="1"/>
  <c r="V237"/>
  <c r="G250"/>
  <c r="G236" s="1"/>
  <c r="I250"/>
  <c r="K250"/>
  <c r="K236" s="1"/>
  <c r="O250"/>
  <c r="O236" s="1"/>
  <c r="Q250"/>
  <c r="V250"/>
  <c r="V236" s="1"/>
  <c r="G254"/>
  <c r="I254"/>
  <c r="K254"/>
  <c r="M254"/>
  <c r="O254"/>
  <c r="Q254"/>
  <c r="V254"/>
  <c r="G259"/>
  <c r="M259" s="1"/>
  <c r="I259"/>
  <c r="K259"/>
  <c r="O259"/>
  <c r="Q259"/>
  <c r="V259"/>
  <c r="G264"/>
  <c r="I264"/>
  <c r="K264"/>
  <c r="M264"/>
  <c r="O264"/>
  <c r="Q264"/>
  <c r="V264"/>
  <c r="G268"/>
  <c r="I268"/>
  <c r="I267" s="1"/>
  <c r="K268"/>
  <c r="M268"/>
  <c r="O268"/>
  <c r="Q268"/>
  <c r="Q267" s="1"/>
  <c r="V268"/>
  <c r="G285"/>
  <c r="G267" s="1"/>
  <c r="I285"/>
  <c r="K285"/>
  <c r="K267" s="1"/>
  <c r="O285"/>
  <c r="O267" s="1"/>
  <c r="Q285"/>
  <c r="V285"/>
  <c r="V267" s="1"/>
  <c r="G288"/>
  <c r="I288"/>
  <c r="K288"/>
  <c r="M288"/>
  <c r="O288"/>
  <c r="Q288"/>
  <c r="V288"/>
  <c r="G291"/>
  <c r="M291" s="1"/>
  <c r="I291"/>
  <c r="K291"/>
  <c r="O291"/>
  <c r="Q291"/>
  <c r="V291"/>
  <c r="G295"/>
  <c r="I295"/>
  <c r="K295"/>
  <c r="M295"/>
  <c r="O295"/>
  <c r="Q295"/>
  <c r="V295"/>
  <c r="G299"/>
  <c r="I299"/>
  <c r="I298" s="1"/>
  <c r="K299"/>
  <c r="M299"/>
  <c r="O299"/>
  <c r="Q299"/>
  <c r="Q298" s="1"/>
  <c r="V299"/>
  <c r="G301"/>
  <c r="G298" s="1"/>
  <c r="I301"/>
  <c r="K301"/>
  <c r="K298" s="1"/>
  <c r="O301"/>
  <c r="O298" s="1"/>
  <c r="Q301"/>
  <c r="V301"/>
  <c r="V298" s="1"/>
  <c r="AE304"/>
  <c r="AF304"/>
  <c r="G304" i="21"/>
  <c r="BA271"/>
  <c r="G9"/>
  <c r="I9"/>
  <c r="I8" s="1"/>
  <c r="K9"/>
  <c r="M9"/>
  <c r="O9"/>
  <c r="Q9"/>
  <c r="Q8" s="1"/>
  <c r="V9"/>
  <c r="G12"/>
  <c r="G8" s="1"/>
  <c r="I12"/>
  <c r="K12"/>
  <c r="K8" s="1"/>
  <c r="O12"/>
  <c r="O8" s="1"/>
  <c r="Q12"/>
  <c r="V12"/>
  <c r="V8" s="1"/>
  <c r="G17"/>
  <c r="I17"/>
  <c r="K17"/>
  <c r="M17"/>
  <c r="O17"/>
  <c r="Q17"/>
  <c r="V17"/>
  <c r="G22"/>
  <c r="I22"/>
  <c r="I21" s="1"/>
  <c r="K22"/>
  <c r="M22"/>
  <c r="O22"/>
  <c r="Q22"/>
  <c r="Q21" s="1"/>
  <c r="V22"/>
  <c r="G27"/>
  <c r="G21" s="1"/>
  <c r="I27"/>
  <c r="K27"/>
  <c r="K21" s="1"/>
  <c r="O27"/>
  <c r="O21" s="1"/>
  <c r="Q27"/>
  <c r="V27"/>
  <c r="V21" s="1"/>
  <c r="G36"/>
  <c r="I36"/>
  <c r="K36"/>
  <c r="M36"/>
  <c r="O36"/>
  <c r="Q36"/>
  <c r="V36"/>
  <c r="G51"/>
  <c r="K51"/>
  <c r="O51"/>
  <c r="V51"/>
  <c r="G52"/>
  <c r="I52"/>
  <c r="I51" s="1"/>
  <c r="K52"/>
  <c r="M52"/>
  <c r="M51" s="1"/>
  <c r="O52"/>
  <c r="Q52"/>
  <c r="Q51" s="1"/>
  <c r="V52"/>
  <c r="G55"/>
  <c r="K55"/>
  <c r="O55"/>
  <c r="V55"/>
  <c r="G56"/>
  <c r="I56"/>
  <c r="I55" s="1"/>
  <c r="K56"/>
  <c r="M56"/>
  <c r="M55" s="1"/>
  <c r="O56"/>
  <c r="Q56"/>
  <c r="Q55" s="1"/>
  <c r="V56"/>
  <c r="G61"/>
  <c r="I61"/>
  <c r="I60" s="1"/>
  <c r="K61"/>
  <c r="M61"/>
  <c r="O61"/>
  <c r="Q61"/>
  <c r="Q60" s="1"/>
  <c r="V61"/>
  <c r="G64"/>
  <c r="G60" s="1"/>
  <c r="I64"/>
  <c r="K64"/>
  <c r="K60" s="1"/>
  <c r="O64"/>
  <c r="O60" s="1"/>
  <c r="Q64"/>
  <c r="V64"/>
  <c r="V60" s="1"/>
  <c r="I70"/>
  <c r="Q70"/>
  <c r="G71"/>
  <c r="G70" s="1"/>
  <c r="I71"/>
  <c r="K71"/>
  <c r="K70" s="1"/>
  <c r="O71"/>
  <c r="O70" s="1"/>
  <c r="Q71"/>
  <c r="V71"/>
  <c r="V70" s="1"/>
  <c r="I74"/>
  <c r="Q74"/>
  <c r="G75"/>
  <c r="G74" s="1"/>
  <c r="I75"/>
  <c r="K75"/>
  <c r="K74" s="1"/>
  <c r="O75"/>
  <c r="O74" s="1"/>
  <c r="Q75"/>
  <c r="V75"/>
  <c r="V74" s="1"/>
  <c r="G82"/>
  <c r="G81" s="1"/>
  <c r="I82"/>
  <c r="K82"/>
  <c r="K81" s="1"/>
  <c r="O82"/>
  <c r="O81" s="1"/>
  <c r="Q82"/>
  <c r="V82"/>
  <c r="V81" s="1"/>
  <c r="G85"/>
  <c r="I85"/>
  <c r="I81" s="1"/>
  <c r="K85"/>
  <c r="M85"/>
  <c r="O85"/>
  <c r="Q85"/>
  <c r="Q81" s="1"/>
  <c r="V85"/>
  <c r="G88"/>
  <c r="I88"/>
  <c r="I87" s="1"/>
  <c r="K88"/>
  <c r="M88"/>
  <c r="O88"/>
  <c r="Q88"/>
  <c r="Q87" s="1"/>
  <c r="V88"/>
  <c r="G92"/>
  <c r="G87" s="1"/>
  <c r="I92"/>
  <c r="K92"/>
  <c r="K87" s="1"/>
  <c r="O92"/>
  <c r="O87" s="1"/>
  <c r="Q92"/>
  <c r="V92"/>
  <c r="V87" s="1"/>
  <c r="G99"/>
  <c r="I99"/>
  <c r="K99"/>
  <c r="M99"/>
  <c r="O99"/>
  <c r="Q99"/>
  <c r="V99"/>
  <c r="G102"/>
  <c r="M102" s="1"/>
  <c r="I102"/>
  <c r="K102"/>
  <c r="O102"/>
  <c r="Q102"/>
  <c r="V102"/>
  <c r="G108"/>
  <c r="I108"/>
  <c r="K108"/>
  <c r="M108"/>
  <c r="O108"/>
  <c r="Q108"/>
  <c r="V108"/>
  <c r="G110"/>
  <c r="M110" s="1"/>
  <c r="I110"/>
  <c r="K110"/>
  <c r="O110"/>
  <c r="Q110"/>
  <c r="V110"/>
  <c r="G112"/>
  <c r="I112"/>
  <c r="K112"/>
  <c r="M112"/>
  <c r="O112"/>
  <c r="Q112"/>
  <c r="V112"/>
  <c r="G114"/>
  <c r="M114" s="1"/>
  <c r="I114"/>
  <c r="K114"/>
  <c r="O114"/>
  <c r="Q114"/>
  <c r="V114"/>
  <c r="G117"/>
  <c r="I117"/>
  <c r="K117"/>
  <c r="M117"/>
  <c r="O117"/>
  <c r="Q117"/>
  <c r="V117"/>
  <c r="G120"/>
  <c r="M120" s="1"/>
  <c r="I120"/>
  <c r="K120"/>
  <c r="O120"/>
  <c r="Q120"/>
  <c r="V120"/>
  <c r="G122"/>
  <c r="I122"/>
  <c r="K122"/>
  <c r="M122"/>
  <c r="O122"/>
  <c r="Q122"/>
  <c r="V122"/>
  <c r="G126"/>
  <c r="I126"/>
  <c r="I125" s="1"/>
  <c r="K126"/>
  <c r="M126"/>
  <c r="O126"/>
  <c r="Q126"/>
  <c r="Q125" s="1"/>
  <c r="V126"/>
  <c r="G129"/>
  <c r="G125" s="1"/>
  <c r="I129"/>
  <c r="K129"/>
  <c r="K125" s="1"/>
  <c r="O129"/>
  <c r="O125" s="1"/>
  <c r="Q129"/>
  <c r="V129"/>
  <c r="V125" s="1"/>
  <c r="G131"/>
  <c r="I131"/>
  <c r="K131"/>
  <c r="M131"/>
  <c r="O131"/>
  <c r="Q131"/>
  <c r="V131"/>
  <c r="G134"/>
  <c r="M134" s="1"/>
  <c r="I134"/>
  <c r="K134"/>
  <c r="O134"/>
  <c r="Q134"/>
  <c r="V134"/>
  <c r="G136"/>
  <c r="I136"/>
  <c r="K136"/>
  <c r="M136"/>
  <c r="O136"/>
  <c r="Q136"/>
  <c r="V136"/>
  <c r="G138"/>
  <c r="M138" s="1"/>
  <c r="I138"/>
  <c r="K138"/>
  <c r="O138"/>
  <c r="Q138"/>
  <c r="V138"/>
  <c r="G141"/>
  <c r="I141"/>
  <c r="K141"/>
  <c r="M141"/>
  <c r="O141"/>
  <c r="Q141"/>
  <c r="V141"/>
  <c r="G144"/>
  <c r="M144" s="1"/>
  <c r="I144"/>
  <c r="K144"/>
  <c r="O144"/>
  <c r="Q144"/>
  <c r="V144"/>
  <c r="G151"/>
  <c r="I151"/>
  <c r="K151"/>
  <c r="M151"/>
  <c r="O151"/>
  <c r="Q151"/>
  <c r="V151"/>
  <c r="G153"/>
  <c r="M153" s="1"/>
  <c r="I153"/>
  <c r="K153"/>
  <c r="O153"/>
  <c r="Q153"/>
  <c r="V153"/>
  <c r="G155"/>
  <c r="I155"/>
  <c r="K155"/>
  <c r="M155"/>
  <c r="O155"/>
  <c r="Q155"/>
  <c r="V155"/>
  <c r="G158"/>
  <c r="M158" s="1"/>
  <c r="I158"/>
  <c r="K158"/>
  <c r="O158"/>
  <c r="Q158"/>
  <c r="V158"/>
  <c r="G160"/>
  <c r="I160"/>
  <c r="K160"/>
  <c r="M160"/>
  <c r="O160"/>
  <c r="Q160"/>
  <c r="V160"/>
  <c r="G163"/>
  <c r="M163" s="1"/>
  <c r="I163"/>
  <c r="K163"/>
  <c r="O163"/>
  <c r="Q163"/>
  <c r="V163"/>
  <c r="G166"/>
  <c r="G165" s="1"/>
  <c r="I166"/>
  <c r="K166"/>
  <c r="K165" s="1"/>
  <c r="O166"/>
  <c r="O165" s="1"/>
  <c r="Q166"/>
  <c r="V166"/>
  <c r="V165" s="1"/>
  <c r="G169"/>
  <c r="I169"/>
  <c r="I165" s="1"/>
  <c r="K169"/>
  <c r="M169"/>
  <c r="O169"/>
  <c r="Q169"/>
  <c r="Q165" s="1"/>
  <c r="V169"/>
  <c r="G173"/>
  <c r="I173"/>
  <c r="I172" s="1"/>
  <c r="K173"/>
  <c r="M173"/>
  <c r="O173"/>
  <c r="Q173"/>
  <c r="Q172" s="1"/>
  <c r="V173"/>
  <c r="G177"/>
  <c r="G172" s="1"/>
  <c r="I177"/>
  <c r="K177"/>
  <c r="K172" s="1"/>
  <c r="O177"/>
  <c r="O172" s="1"/>
  <c r="Q177"/>
  <c r="V177"/>
  <c r="V172" s="1"/>
  <c r="G180"/>
  <c r="I180"/>
  <c r="K180"/>
  <c r="M180"/>
  <c r="O180"/>
  <c r="Q180"/>
  <c r="V180"/>
  <c r="G183"/>
  <c r="I183"/>
  <c r="I182" s="1"/>
  <c r="K183"/>
  <c r="M183"/>
  <c r="O183"/>
  <c r="Q183"/>
  <c r="Q182" s="1"/>
  <c r="V183"/>
  <c r="G187"/>
  <c r="G182" s="1"/>
  <c r="I187"/>
  <c r="K187"/>
  <c r="K182" s="1"/>
  <c r="O187"/>
  <c r="O182" s="1"/>
  <c r="Q187"/>
  <c r="V187"/>
  <c r="V182" s="1"/>
  <c r="G190"/>
  <c r="I190"/>
  <c r="K190"/>
  <c r="M190"/>
  <c r="O190"/>
  <c r="Q190"/>
  <c r="V190"/>
  <c r="G201"/>
  <c r="M201" s="1"/>
  <c r="I201"/>
  <c r="K201"/>
  <c r="O201"/>
  <c r="Q201"/>
  <c r="V201"/>
  <c r="G211"/>
  <c r="I211"/>
  <c r="K211"/>
  <c r="M211"/>
  <c r="O211"/>
  <c r="Q211"/>
  <c r="V211"/>
  <c r="G213"/>
  <c r="M213" s="1"/>
  <c r="I213"/>
  <c r="K213"/>
  <c r="O213"/>
  <c r="Q213"/>
  <c r="V213"/>
  <c r="G216"/>
  <c r="I216"/>
  <c r="K216"/>
  <c r="M216"/>
  <c r="O216"/>
  <c r="Q216"/>
  <c r="V216"/>
  <c r="G220"/>
  <c r="I220"/>
  <c r="I219" s="1"/>
  <c r="K220"/>
  <c r="M220"/>
  <c r="O220"/>
  <c r="Q220"/>
  <c r="Q219" s="1"/>
  <c r="V220"/>
  <c r="G225"/>
  <c r="G219" s="1"/>
  <c r="I225"/>
  <c r="K225"/>
  <c r="K219" s="1"/>
  <c r="O225"/>
  <c r="O219" s="1"/>
  <c r="Q225"/>
  <c r="V225"/>
  <c r="V219" s="1"/>
  <c r="G232"/>
  <c r="I232"/>
  <c r="K232"/>
  <c r="M232"/>
  <c r="O232"/>
  <c r="Q232"/>
  <c r="V232"/>
  <c r="G237"/>
  <c r="I237"/>
  <c r="I236" s="1"/>
  <c r="K237"/>
  <c r="M237"/>
  <c r="O237"/>
  <c r="Q237"/>
  <c r="Q236" s="1"/>
  <c r="V237"/>
  <c r="G250"/>
  <c r="G236" s="1"/>
  <c r="I250"/>
  <c r="K250"/>
  <c r="K236" s="1"/>
  <c r="O250"/>
  <c r="O236" s="1"/>
  <c r="Q250"/>
  <c r="V250"/>
  <c r="V236" s="1"/>
  <c r="G254"/>
  <c r="I254"/>
  <c r="K254"/>
  <c r="M254"/>
  <c r="O254"/>
  <c r="Q254"/>
  <c r="V254"/>
  <c r="G259"/>
  <c r="M259" s="1"/>
  <c r="I259"/>
  <c r="K259"/>
  <c r="O259"/>
  <c r="Q259"/>
  <c r="V259"/>
  <c r="G264"/>
  <c r="I264"/>
  <c r="K264"/>
  <c r="M264"/>
  <c r="O264"/>
  <c r="Q264"/>
  <c r="V264"/>
  <c r="G268"/>
  <c r="I268"/>
  <c r="I267" s="1"/>
  <c r="K268"/>
  <c r="M268"/>
  <c r="O268"/>
  <c r="Q268"/>
  <c r="Q267" s="1"/>
  <c r="V268"/>
  <c r="G285"/>
  <c r="G267" s="1"/>
  <c r="I285"/>
  <c r="K285"/>
  <c r="K267" s="1"/>
  <c r="O285"/>
  <c r="O267" s="1"/>
  <c r="Q285"/>
  <c r="V285"/>
  <c r="V267" s="1"/>
  <c r="G288"/>
  <c r="I288"/>
  <c r="K288"/>
  <c r="M288"/>
  <c r="O288"/>
  <c r="Q288"/>
  <c r="V288"/>
  <c r="G291"/>
  <c r="M291" s="1"/>
  <c r="I291"/>
  <c r="K291"/>
  <c r="O291"/>
  <c r="Q291"/>
  <c r="V291"/>
  <c r="G295"/>
  <c r="I295"/>
  <c r="K295"/>
  <c r="M295"/>
  <c r="O295"/>
  <c r="Q295"/>
  <c r="V295"/>
  <c r="G299"/>
  <c r="I299"/>
  <c r="I298" s="1"/>
  <c r="K299"/>
  <c r="M299"/>
  <c r="O299"/>
  <c r="Q299"/>
  <c r="Q298" s="1"/>
  <c r="V299"/>
  <c r="G301"/>
  <c r="G298" s="1"/>
  <c r="I301"/>
  <c r="K301"/>
  <c r="K298" s="1"/>
  <c r="O301"/>
  <c r="O298" s="1"/>
  <c r="Q301"/>
  <c r="V301"/>
  <c r="V298" s="1"/>
  <c r="AE304"/>
  <c r="AF304"/>
  <c r="G304" i="20"/>
  <c r="BA271"/>
  <c r="G9"/>
  <c r="I9"/>
  <c r="I8" s="1"/>
  <c r="K9"/>
  <c r="M9"/>
  <c r="O9"/>
  <c r="Q9"/>
  <c r="Q8" s="1"/>
  <c r="V9"/>
  <c r="G12"/>
  <c r="G8" s="1"/>
  <c r="I12"/>
  <c r="K12"/>
  <c r="K8" s="1"/>
  <c r="O12"/>
  <c r="O8" s="1"/>
  <c r="Q12"/>
  <c r="V12"/>
  <c r="V8" s="1"/>
  <c r="G17"/>
  <c r="I17"/>
  <c r="K17"/>
  <c r="M17"/>
  <c r="O17"/>
  <c r="Q17"/>
  <c r="V17"/>
  <c r="G22"/>
  <c r="I22"/>
  <c r="I21" s="1"/>
  <c r="K22"/>
  <c r="M22"/>
  <c r="O22"/>
  <c r="Q22"/>
  <c r="Q21" s="1"/>
  <c r="V22"/>
  <c r="G27"/>
  <c r="G21" s="1"/>
  <c r="I27"/>
  <c r="K27"/>
  <c r="K21" s="1"/>
  <c r="O27"/>
  <c r="O21" s="1"/>
  <c r="Q27"/>
  <c r="V27"/>
  <c r="V21" s="1"/>
  <c r="G36"/>
  <c r="I36"/>
  <c r="K36"/>
  <c r="M36"/>
  <c r="O36"/>
  <c r="Q36"/>
  <c r="V36"/>
  <c r="G51"/>
  <c r="K51"/>
  <c r="O51"/>
  <c r="V51"/>
  <c r="G52"/>
  <c r="I52"/>
  <c r="I51" s="1"/>
  <c r="K52"/>
  <c r="M52"/>
  <c r="M51" s="1"/>
  <c r="O52"/>
  <c r="Q52"/>
  <c r="Q51" s="1"/>
  <c r="V52"/>
  <c r="G55"/>
  <c r="K55"/>
  <c r="O55"/>
  <c r="V55"/>
  <c r="G56"/>
  <c r="I56"/>
  <c r="I55" s="1"/>
  <c r="K56"/>
  <c r="M56"/>
  <c r="M55" s="1"/>
  <c r="O56"/>
  <c r="Q56"/>
  <c r="Q55" s="1"/>
  <c r="V56"/>
  <c r="G61"/>
  <c r="I61"/>
  <c r="I60" s="1"/>
  <c r="K61"/>
  <c r="M61"/>
  <c r="O61"/>
  <c r="Q61"/>
  <c r="Q60" s="1"/>
  <c r="V61"/>
  <c r="G64"/>
  <c r="G60" s="1"/>
  <c r="I64"/>
  <c r="K64"/>
  <c r="K60" s="1"/>
  <c r="O64"/>
  <c r="O60" s="1"/>
  <c r="Q64"/>
  <c r="V64"/>
  <c r="V60" s="1"/>
  <c r="I70"/>
  <c r="Q70"/>
  <c r="G71"/>
  <c r="G70" s="1"/>
  <c r="I71"/>
  <c r="K71"/>
  <c r="K70" s="1"/>
  <c r="O71"/>
  <c r="O70" s="1"/>
  <c r="Q71"/>
  <c r="V71"/>
  <c r="V70" s="1"/>
  <c r="I74"/>
  <c r="Q74"/>
  <c r="G75"/>
  <c r="G74" s="1"/>
  <c r="I75"/>
  <c r="K75"/>
  <c r="K74" s="1"/>
  <c r="O75"/>
  <c r="O74" s="1"/>
  <c r="Q75"/>
  <c r="V75"/>
  <c r="V74" s="1"/>
  <c r="G82"/>
  <c r="G81" s="1"/>
  <c r="I82"/>
  <c r="K82"/>
  <c r="K81" s="1"/>
  <c r="O82"/>
  <c r="O81" s="1"/>
  <c r="Q82"/>
  <c r="V82"/>
  <c r="V81" s="1"/>
  <c r="G85"/>
  <c r="I85"/>
  <c r="I81" s="1"/>
  <c r="K85"/>
  <c r="M85"/>
  <c r="O85"/>
  <c r="Q85"/>
  <c r="Q81" s="1"/>
  <c r="V85"/>
  <c r="G88"/>
  <c r="I88"/>
  <c r="I87" s="1"/>
  <c r="K88"/>
  <c r="M88"/>
  <c r="O88"/>
  <c r="Q88"/>
  <c r="Q87" s="1"/>
  <c r="V88"/>
  <c r="G92"/>
  <c r="G87" s="1"/>
  <c r="I92"/>
  <c r="K92"/>
  <c r="K87" s="1"/>
  <c r="O92"/>
  <c r="O87" s="1"/>
  <c r="Q92"/>
  <c r="V92"/>
  <c r="V87" s="1"/>
  <c r="G99"/>
  <c r="I99"/>
  <c r="K99"/>
  <c r="M99"/>
  <c r="O99"/>
  <c r="Q99"/>
  <c r="V99"/>
  <c r="G102"/>
  <c r="M102" s="1"/>
  <c r="I102"/>
  <c r="K102"/>
  <c r="O102"/>
  <c r="Q102"/>
  <c r="V102"/>
  <c r="G108"/>
  <c r="I108"/>
  <c r="K108"/>
  <c r="M108"/>
  <c r="O108"/>
  <c r="Q108"/>
  <c r="V108"/>
  <c r="G110"/>
  <c r="M110" s="1"/>
  <c r="I110"/>
  <c r="K110"/>
  <c r="O110"/>
  <c r="Q110"/>
  <c r="V110"/>
  <c r="G112"/>
  <c r="I112"/>
  <c r="K112"/>
  <c r="M112"/>
  <c r="O112"/>
  <c r="Q112"/>
  <c r="V112"/>
  <c r="G114"/>
  <c r="M114" s="1"/>
  <c r="I114"/>
  <c r="K114"/>
  <c r="O114"/>
  <c r="Q114"/>
  <c r="V114"/>
  <c r="G117"/>
  <c r="I117"/>
  <c r="K117"/>
  <c r="M117"/>
  <c r="O117"/>
  <c r="Q117"/>
  <c r="V117"/>
  <c r="G120"/>
  <c r="M120" s="1"/>
  <c r="I120"/>
  <c r="K120"/>
  <c r="O120"/>
  <c r="Q120"/>
  <c r="V120"/>
  <c r="G122"/>
  <c r="I122"/>
  <c r="K122"/>
  <c r="M122"/>
  <c r="O122"/>
  <c r="Q122"/>
  <c r="V122"/>
  <c r="G126"/>
  <c r="I126"/>
  <c r="I125" s="1"/>
  <c r="K126"/>
  <c r="M126"/>
  <c r="O126"/>
  <c r="Q126"/>
  <c r="Q125" s="1"/>
  <c r="V126"/>
  <c r="G129"/>
  <c r="G125" s="1"/>
  <c r="I129"/>
  <c r="K129"/>
  <c r="K125" s="1"/>
  <c r="O129"/>
  <c r="O125" s="1"/>
  <c r="Q129"/>
  <c r="V129"/>
  <c r="V125" s="1"/>
  <c r="G131"/>
  <c r="I131"/>
  <c r="K131"/>
  <c r="M131"/>
  <c r="O131"/>
  <c r="Q131"/>
  <c r="V131"/>
  <c r="G134"/>
  <c r="M134" s="1"/>
  <c r="I134"/>
  <c r="K134"/>
  <c r="O134"/>
  <c r="Q134"/>
  <c r="V134"/>
  <c r="G136"/>
  <c r="I136"/>
  <c r="K136"/>
  <c r="M136"/>
  <c r="O136"/>
  <c r="Q136"/>
  <c r="V136"/>
  <c r="G138"/>
  <c r="M138" s="1"/>
  <c r="I138"/>
  <c r="K138"/>
  <c r="O138"/>
  <c r="Q138"/>
  <c r="V138"/>
  <c r="G141"/>
  <c r="I141"/>
  <c r="K141"/>
  <c r="M141"/>
  <c r="O141"/>
  <c r="Q141"/>
  <c r="V141"/>
  <c r="G144"/>
  <c r="M144" s="1"/>
  <c r="I144"/>
  <c r="K144"/>
  <c r="O144"/>
  <c r="Q144"/>
  <c r="V144"/>
  <c r="G151"/>
  <c r="I151"/>
  <c r="K151"/>
  <c r="M151"/>
  <c r="O151"/>
  <c r="Q151"/>
  <c r="V151"/>
  <c r="G153"/>
  <c r="M153" s="1"/>
  <c r="I153"/>
  <c r="K153"/>
  <c r="O153"/>
  <c r="Q153"/>
  <c r="V153"/>
  <c r="G155"/>
  <c r="I155"/>
  <c r="K155"/>
  <c r="M155"/>
  <c r="O155"/>
  <c r="Q155"/>
  <c r="V155"/>
  <c r="G158"/>
  <c r="M158" s="1"/>
  <c r="I158"/>
  <c r="K158"/>
  <c r="O158"/>
  <c r="Q158"/>
  <c r="V158"/>
  <c r="G160"/>
  <c r="I160"/>
  <c r="K160"/>
  <c r="M160"/>
  <c r="O160"/>
  <c r="Q160"/>
  <c r="V160"/>
  <c r="G163"/>
  <c r="M163" s="1"/>
  <c r="I163"/>
  <c r="K163"/>
  <c r="O163"/>
  <c r="Q163"/>
  <c r="V163"/>
  <c r="G166"/>
  <c r="G165" s="1"/>
  <c r="I166"/>
  <c r="K166"/>
  <c r="K165" s="1"/>
  <c r="O166"/>
  <c r="O165" s="1"/>
  <c r="Q166"/>
  <c r="V166"/>
  <c r="V165" s="1"/>
  <c r="G169"/>
  <c r="I169"/>
  <c r="I165" s="1"/>
  <c r="K169"/>
  <c r="M169"/>
  <c r="O169"/>
  <c r="Q169"/>
  <c r="Q165" s="1"/>
  <c r="V169"/>
  <c r="G173"/>
  <c r="I173"/>
  <c r="I172" s="1"/>
  <c r="K173"/>
  <c r="M173"/>
  <c r="O173"/>
  <c r="Q173"/>
  <c r="Q172" s="1"/>
  <c r="V173"/>
  <c r="G177"/>
  <c r="G172" s="1"/>
  <c r="I177"/>
  <c r="K177"/>
  <c r="K172" s="1"/>
  <c r="O177"/>
  <c r="O172" s="1"/>
  <c r="Q177"/>
  <c r="V177"/>
  <c r="V172" s="1"/>
  <c r="G180"/>
  <c r="I180"/>
  <c r="K180"/>
  <c r="M180"/>
  <c r="O180"/>
  <c r="Q180"/>
  <c r="V180"/>
  <c r="G183"/>
  <c r="I183"/>
  <c r="I182" s="1"/>
  <c r="K183"/>
  <c r="M183"/>
  <c r="O183"/>
  <c r="Q183"/>
  <c r="Q182" s="1"/>
  <c r="V183"/>
  <c r="G187"/>
  <c r="G182" s="1"/>
  <c r="I187"/>
  <c r="K187"/>
  <c r="K182" s="1"/>
  <c r="O187"/>
  <c r="O182" s="1"/>
  <c r="Q187"/>
  <c r="V187"/>
  <c r="V182" s="1"/>
  <c r="G190"/>
  <c r="I190"/>
  <c r="K190"/>
  <c r="M190"/>
  <c r="O190"/>
  <c r="Q190"/>
  <c r="V190"/>
  <c r="G201"/>
  <c r="M201" s="1"/>
  <c r="I201"/>
  <c r="K201"/>
  <c r="O201"/>
  <c r="Q201"/>
  <c r="V201"/>
  <c r="G211"/>
  <c r="I211"/>
  <c r="K211"/>
  <c r="M211"/>
  <c r="O211"/>
  <c r="Q211"/>
  <c r="V211"/>
  <c r="G213"/>
  <c r="M213" s="1"/>
  <c r="I213"/>
  <c r="K213"/>
  <c r="O213"/>
  <c r="Q213"/>
  <c r="V213"/>
  <c r="G216"/>
  <c r="I216"/>
  <c r="K216"/>
  <c r="M216"/>
  <c r="O216"/>
  <c r="Q216"/>
  <c r="V216"/>
  <c r="G220"/>
  <c r="I220"/>
  <c r="I219" s="1"/>
  <c r="K220"/>
  <c r="M220"/>
  <c r="O220"/>
  <c r="Q220"/>
  <c r="Q219" s="1"/>
  <c r="V220"/>
  <c r="G225"/>
  <c r="G219" s="1"/>
  <c r="I225"/>
  <c r="K225"/>
  <c r="K219" s="1"/>
  <c r="O225"/>
  <c r="O219" s="1"/>
  <c r="Q225"/>
  <c r="V225"/>
  <c r="V219" s="1"/>
  <c r="G232"/>
  <c r="I232"/>
  <c r="K232"/>
  <c r="M232"/>
  <c r="O232"/>
  <c r="Q232"/>
  <c r="V232"/>
  <c r="G237"/>
  <c r="I237"/>
  <c r="I236" s="1"/>
  <c r="K237"/>
  <c r="M237"/>
  <c r="O237"/>
  <c r="Q237"/>
  <c r="Q236" s="1"/>
  <c r="V237"/>
  <c r="G250"/>
  <c r="G236" s="1"/>
  <c r="I250"/>
  <c r="K250"/>
  <c r="K236" s="1"/>
  <c r="O250"/>
  <c r="O236" s="1"/>
  <c r="Q250"/>
  <c r="V250"/>
  <c r="V236" s="1"/>
  <c r="G254"/>
  <c r="I254"/>
  <c r="K254"/>
  <c r="M254"/>
  <c r="O254"/>
  <c r="Q254"/>
  <c r="V254"/>
  <c r="G259"/>
  <c r="M259" s="1"/>
  <c r="I259"/>
  <c r="K259"/>
  <c r="O259"/>
  <c r="Q259"/>
  <c r="V259"/>
  <c r="G264"/>
  <c r="I264"/>
  <c r="K264"/>
  <c r="M264"/>
  <c r="O264"/>
  <c r="Q264"/>
  <c r="V264"/>
  <c r="G268"/>
  <c r="I268"/>
  <c r="I267" s="1"/>
  <c r="K268"/>
  <c r="M268"/>
  <c r="O268"/>
  <c r="Q268"/>
  <c r="Q267" s="1"/>
  <c r="V268"/>
  <c r="G285"/>
  <c r="G267" s="1"/>
  <c r="I285"/>
  <c r="K285"/>
  <c r="K267" s="1"/>
  <c r="O285"/>
  <c r="O267" s="1"/>
  <c r="Q285"/>
  <c r="V285"/>
  <c r="V267" s="1"/>
  <c r="G288"/>
  <c r="I288"/>
  <c r="K288"/>
  <c r="M288"/>
  <c r="O288"/>
  <c r="Q288"/>
  <c r="V288"/>
  <c r="G291"/>
  <c r="M291" s="1"/>
  <c r="I291"/>
  <c r="K291"/>
  <c r="O291"/>
  <c r="Q291"/>
  <c r="V291"/>
  <c r="G295"/>
  <c r="I295"/>
  <c r="K295"/>
  <c r="M295"/>
  <c r="O295"/>
  <c r="Q295"/>
  <c r="V295"/>
  <c r="G299"/>
  <c r="I299"/>
  <c r="I298" s="1"/>
  <c r="K299"/>
  <c r="M299"/>
  <c r="O299"/>
  <c r="Q299"/>
  <c r="Q298" s="1"/>
  <c r="V299"/>
  <c r="G301"/>
  <c r="G298" s="1"/>
  <c r="I301"/>
  <c r="K301"/>
  <c r="K298" s="1"/>
  <c r="O301"/>
  <c r="O298" s="1"/>
  <c r="Q301"/>
  <c r="V301"/>
  <c r="V298" s="1"/>
  <c r="AE304"/>
  <c r="AF304"/>
  <c r="G531" i="19"/>
  <c r="BA496"/>
  <c r="BA109"/>
  <c r="G9"/>
  <c r="I9"/>
  <c r="I8" s="1"/>
  <c r="K9"/>
  <c r="M9"/>
  <c r="O9"/>
  <c r="Q9"/>
  <c r="Q8" s="1"/>
  <c r="V9"/>
  <c r="G14"/>
  <c r="M14" s="1"/>
  <c r="I14"/>
  <c r="K14"/>
  <c r="K8" s="1"/>
  <c r="O14"/>
  <c r="O8" s="1"/>
  <c r="Q14"/>
  <c r="V14"/>
  <c r="V8" s="1"/>
  <c r="I19"/>
  <c r="Q19"/>
  <c r="G20"/>
  <c r="G19" s="1"/>
  <c r="I20"/>
  <c r="K20"/>
  <c r="K19" s="1"/>
  <c r="O20"/>
  <c r="O19" s="1"/>
  <c r="Q20"/>
  <c r="V20"/>
  <c r="V19" s="1"/>
  <c r="G31"/>
  <c r="G30" s="1"/>
  <c r="I31"/>
  <c r="I30" s="1"/>
  <c r="K31"/>
  <c r="K30" s="1"/>
  <c r="M31"/>
  <c r="M30" s="1"/>
  <c r="O31"/>
  <c r="O30" s="1"/>
  <c r="Q31"/>
  <c r="Q30" s="1"/>
  <c r="V31"/>
  <c r="V30" s="1"/>
  <c r="G36"/>
  <c r="I36"/>
  <c r="K36"/>
  <c r="M36"/>
  <c r="O36"/>
  <c r="Q36"/>
  <c r="V36"/>
  <c r="G54"/>
  <c r="I54"/>
  <c r="K54"/>
  <c r="M54"/>
  <c r="O54"/>
  <c r="Q54"/>
  <c r="V54"/>
  <c r="G73"/>
  <c r="K73"/>
  <c r="O73"/>
  <c r="V73"/>
  <c r="G74"/>
  <c r="I74"/>
  <c r="I73" s="1"/>
  <c r="K74"/>
  <c r="M74"/>
  <c r="M73" s="1"/>
  <c r="O74"/>
  <c r="Q74"/>
  <c r="Q73" s="1"/>
  <c r="V74"/>
  <c r="G81"/>
  <c r="K81"/>
  <c r="O81"/>
  <c r="V81"/>
  <c r="G82"/>
  <c r="I82"/>
  <c r="I81" s="1"/>
  <c r="K82"/>
  <c r="M82"/>
  <c r="M81" s="1"/>
  <c r="O82"/>
  <c r="Q82"/>
  <c r="Q81" s="1"/>
  <c r="V82"/>
  <c r="G87"/>
  <c r="I87"/>
  <c r="I86" s="1"/>
  <c r="K87"/>
  <c r="M87"/>
  <c r="O87"/>
  <c r="Q87"/>
  <c r="Q86" s="1"/>
  <c r="V87"/>
  <c r="G90"/>
  <c r="G86" s="1"/>
  <c r="I90"/>
  <c r="K90"/>
  <c r="K86" s="1"/>
  <c r="O90"/>
  <c r="O86" s="1"/>
  <c r="Q90"/>
  <c r="V90"/>
  <c r="V86" s="1"/>
  <c r="I97"/>
  <c r="Q97"/>
  <c r="G98"/>
  <c r="G97" s="1"/>
  <c r="I98"/>
  <c r="K98"/>
  <c r="K97" s="1"/>
  <c r="O98"/>
  <c r="O97" s="1"/>
  <c r="Q98"/>
  <c r="V98"/>
  <c r="V97" s="1"/>
  <c r="G102"/>
  <c r="G101" s="1"/>
  <c r="I102"/>
  <c r="K102"/>
  <c r="K101" s="1"/>
  <c r="O102"/>
  <c r="O101" s="1"/>
  <c r="Q102"/>
  <c r="V102"/>
  <c r="V101" s="1"/>
  <c r="G105"/>
  <c r="I105"/>
  <c r="I101" s="1"/>
  <c r="K105"/>
  <c r="M105"/>
  <c r="O105"/>
  <c r="Q105"/>
  <c r="Q101" s="1"/>
  <c r="V105"/>
  <c r="G113"/>
  <c r="I113"/>
  <c r="I112" s="1"/>
  <c r="K113"/>
  <c r="M113"/>
  <c r="O113"/>
  <c r="Q113"/>
  <c r="Q112" s="1"/>
  <c r="V113"/>
  <c r="G125"/>
  <c r="G112" s="1"/>
  <c r="I125"/>
  <c r="K125"/>
  <c r="K112" s="1"/>
  <c r="O125"/>
  <c r="O112" s="1"/>
  <c r="Q125"/>
  <c r="V125"/>
  <c r="V112" s="1"/>
  <c r="G137"/>
  <c r="I137"/>
  <c r="K137"/>
  <c r="M137"/>
  <c r="O137"/>
  <c r="Q137"/>
  <c r="V137"/>
  <c r="G146"/>
  <c r="M146" s="1"/>
  <c r="I146"/>
  <c r="K146"/>
  <c r="O146"/>
  <c r="Q146"/>
  <c r="V146"/>
  <c r="G161"/>
  <c r="I161"/>
  <c r="K161"/>
  <c r="M161"/>
  <c r="O161"/>
  <c r="Q161"/>
  <c r="V161"/>
  <c r="G164"/>
  <c r="M164" s="1"/>
  <c r="I164"/>
  <c r="K164"/>
  <c r="O164"/>
  <c r="Q164"/>
  <c r="V164"/>
  <c r="G167"/>
  <c r="I167"/>
  <c r="K167"/>
  <c r="M167"/>
  <c r="O167"/>
  <c r="Q167"/>
  <c r="V167"/>
  <c r="G171"/>
  <c r="I171"/>
  <c r="I170" s="1"/>
  <c r="K171"/>
  <c r="M171"/>
  <c r="O171"/>
  <c r="Q171"/>
  <c r="Q170" s="1"/>
  <c r="V171"/>
  <c r="G174"/>
  <c r="G170" s="1"/>
  <c r="I174"/>
  <c r="K174"/>
  <c r="K170" s="1"/>
  <c r="O174"/>
  <c r="O170" s="1"/>
  <c r="Q174"/>
  <c r="V174"/>
  <c r="V170" s="1"/>
  <c r="I176"/>
  <c r="Q176"/>
  <c r="G177"/>
  <c r="G176" s="1"/>
  <c r="I177"/>
  <c r="K177"/>
  <c r="K176" s="1"/>
  <c r="O177"/>
  <c r="O176" s="1"/>
  <c r="Q177"/>
  <c r="V177"/>
  <c r="V176" s="1"/>
  <c r="G184"/>
  <c r="G183" s="1"/>
  <c r="I184"/>
  <c r="K184"/>
  <c r="K183" s="1"/>
  <c r="O184"/>
  <c r="O183" s="1"/>
  <c r="Q184"/>
  <c r="V184"/>
  <c r="V183" s="1"/>
  <c r="G190"/>
  <c r="I190"/>
  <c r="I183" s="1"/>
  <c r="K190"/>
  <c r="M190"/>
  <c r="O190"/>
  <c r="Q190"/>
  <c r="Q183" s="1"/>
  <c r="V190"/>
  <c r="G197"/>
  <c r="M197" s="1"/>
  <c r="I197"/>
  <c r="K197"/>
  <c r="O197"/>
  <c r="Q197"/>
  <c r="V197"/>
  <c r="G202"/>
  <c r="I202"/>
  <c r="K202"/>
  <c r="M202"/>
  <c r="O202"/>
  <c r="Q202"/>
  <c r="V202"/>
  <c r="G208"/>
  <c r="M208" s="1"/>
  <c r="I208"/>
  <c r="K208"/>
  <c r="O208"/>
  <c r="Q208"/>
  <c r="V208"/>
  <c r="G210"/>
  <c r="I210"/>
  <c r="K210"/>
  <c r="M210"/>
  <c r="O210"/>
  <c r="Q210"/>
  <c r="V210"/>
  <c r="G212"/>
  <c r="M212" s="1"/>
  <c r="I212"/>
  <c r="K212"/>
  <c r="O212"/>
  <c r="Q212"/>
  <c r="V212"/>
  <c r="G214"/>
  <c r="I214"/>
  <c r="K214"/>
  <c r="M214"/>
  <c r="O214"/>
  <c r="Q214"/>
  <c r="V214"/>
  <c r="G217"/>
  <c r="M217" s="1"/>
  <c r="I217"/>
  <c r="K217"/>
  <c r="O217"/>
  <c r="Q217"/>
  <c r="V217"/>
  <c r="G220"/>
  <c r="I220"/>
  <c r="K220"/>
  <c r="M220"/>
  <c r="O220"/>
  <c r="Q220"/>
  <c r="V220"/>
  <c r="G222"/>
  <c r="M222" s="1"/>
  <c r="I222"/>
  <c r="K222"/>
  <c r="O222"/>
  <c r="Q222"/>
  <c r="V222"/>
  <c r="G226"/>
  <c r="G225" s="1"/>
  <c r="I226"/>
  <c r="K226"/>
  <c r="K225" s="1"/>
  <c r="O226"/>
  <c r="O225" s="1"/>
  <c r="Q226"/>
  <c r="V226"/>
  <c r="V225" s="1"/>
  <c r="G229"/>
  <c r="I229"/>
  <c r="I225" s="1"/>
  <c r="K229"/>
  <c r="M229"/>
  <c r="O229"/>
  <c r="Q229"/>
  <c r="Q225" s="1"/>
  <c r="V229"/>
  <c r="G231"/>
  <c r="M231" s="1"/>
  <c r="I231"/>
  <c r="K231"/>
  <c r="O231"/>
  <c r="Q231"/>
  <c r="V231"/>
  <c r="G236"/>
  <c r="I236"/>
  <c r="K236"/>
  <c r="M236"/>
  <c r="O236"/>
  <c r="Q236"/>
  <c r="V236"/>
  <c r="G238"/>
  <c r="M238" s="1"/>
  <c r="I238"/>
  <c r="K238"/>
  <c r="O238"/>
  <c r="Q238"/>
  <c r="V238"/>
  <c r="G240"/>
  <c r="I240"/>
  <c r="K240"/>
  <c r="M240"/>
  <c r="O240"/>
  <c r="Q240"/>
  <c r="V240"/>
  <c r="G243"/>
  <c r="M243" s="1"/>
  <c r="I243"/>
  <c r="K243"/>
  <c r="O243"/>
  <c r="Q243"/>
  <c r="V243"/>
  <c r="G246"/>
  <c r="I246"/>
  <c r="K246"/>
  <c r="M246"/>
  <c r="O246"/>
  <c r="Q246"/>
  <c r="V246"/>
  <c r="G248"/>
  <c r="M248" s="1"/>
  <c r="I248"/>
  <c r="K248"/>
  <c r="O248"/>
  <c r="Q248"/>
  <c r="V248"/>
  <c r="G251"/>
  <c r="I251"/>
  <c r="K251"/>
  <c r="M251"/>
  <c r="O251"/>
  <c r="Q251"/>
  <c r="V251"/>
  <c r="G254"/>
  <c r="M254" s="1"/>
  <c r="I254"/>
  <c r="K254"/>
  <c r="O254"/>
  <c r="Q254"/>
  <c r="V254"/>
  <c r="G263"/>
  <c r="I263"/>
  <c r="K263"/>
  <c r="M263"/>
  <c r="O263"/>
  <c r="Q263"/>
  <c r="V263"/>
  <c r="G266"/>
  <c r="M266" s="1"/>
  <c r="I266"/>
  <c r="K266"/>
  <c r="O266"/>
  <c r="Q266"/>
  <c r="V266"/>
  <c r="G268"/>
  <c r="I268"/>
  <c r="K268"/>
  <c r="M268"/>
  <c r="O268"/>
  <c r="Q268"/>
  <c r="V268"/>
  <c r="G270"/>
  <c r="M270" s="1"/>
  <c r="I270"/>
  <c r="K270"/>
  <c r="O270"/>
  <c r="Q270"/>
  <c r="V270"/>
  <c r="G275"/>
  <c r="I275"/>
  <c r="K275"/>
  <c r="M275"/>
  <c r="O275"/>
  <c r="Q275"/>
  <c r="V275"/>
  <c r="G278"/>
  <c r="M278" s="1"/>
  <c r="I278"/>
  <c r="K278"/>
  <c r="O278"/>
  <c r="Q278"/>
  <c r="V278"/>
  <c r="G280"/>
  <c r="I280"/>
  <c r="K280"/>
  <c r="M280"/>
  <c r="O280"/>
  <c r="Q280"/>
  <c r="V280"/>
  <c r="G283"/>
  <c r="M283" s="1"/>
  <c r="I283"/>
  <c r="K283"/>
  <c r="O283"/>
  <c r="Q283"/>
  <c r="V283"/>
  <c r="G286"/>
  <c r="I286"/>
  <c r="K286"/>
  <c r="M286"/>
  <c r="O286"/>
  <c r="Q286"/>
  <c r="V286"/>
  <c r="G289"/>
  <c r="M289" s="1"/>
  <c r="I289"/>
  <c r="K289"/>
  <c r="O289"/>
  <c r="Q289"/>
  <c r="V289"/>
  <c r="G291"/>
  <c r="I291"/>
  <c r="K291"/>
  <c r="M291"/>
  <c r="O291"/>
  <c r="Q291"/>
  <c r="V291"/>
  <c r="G294"/>
  <c r="I294"/>
  <c r="I293" s="1"/>
  <c r="K294"/>
  <c r="M294"/>
  <c r="O294"/>
  <c r="Q294"/>
  <c r="Q293" s="1"/>
  <c r="V294"/>
  <c r="G300"/>
  <c r="G293" s="1"/>
  <c r="I300"/>
  <c r="K300"/>
  <c r="K293" s="1"/>
  <c r="O300"/>
  <c r="O293" s="1"/>
  <c r="Q300"/>
  <c r="V300"/>
  <c r="V293" s="1"/>
  <c r="G306"/>
  <c r="I306"/>
  <c r="K306"/>
  <c r="M306"/>
  <c r="O306"/>
  <c r="Q306"/>
  <c r="V306"/>
  <c r="G318"/>
  <c r="M318" s="1"/>
  <c r="I318"/>
  <c r="K318"/>
  <c r="O318"/>
  <c r="Q318"/>
  <c r="V318"/>
  <c r="G320"/>
  <c r="I320"/>
  <c r="K320"/>
  <c r="M320"/>
  <c r="O320"/>
  <c r="Q320"/>
  <c r="V320"/>
  <c r="G322"/>
  <c r="M322" s="1"/>
  <c r="I322"/>
  <c r="K322"/>
  <c r="O322"/>
  <c r="Q322"/>
  <c r="V322"/>
  <c r="G324"/>
  <c r="I324"/>
  <c r="K324"/>
  <c r="M324"/>
  <c r="O324"/>
  <c r="Q324"/>
  <c r="V324"/>
  <c r="G331"/>
  <c r="M331" s="1"/>
  <c r="I331"/>
  <c r="K331"/>
  <c r="O331"/>
  <c r="Q331"/>
  <c r="V331"/>
  <c r="G336"/>
  <c r="I336"/>
  <c r="K336"/>
  <c r="M336"/>
  <c r="O336"/>
  <c r="Q336"/>
  <c r="V336"/>
  <c r="G342"/>
  <c r="I342"/>
  <c r="I341" s="1"/>
  <c r="K342"/>
  <c r="M342"/>
  <c r="O342"/>
  <c r="Q342"/>
  <c r="Q341" s="1"/>
  <c r="V342"/>
  <c r="G345"/>
  <c r="G341" s="1"/>
  <c r="I345"/>
  <c r="K345"/>
  <c r="K341" s="1"/>
  <c r="O345"/>
  <c r="O341" s="1"/>
  <c r="Q345"/>
  <c r="V345"/>
  <c r="V341" s="1"/>
  <c r="G357"/>
  <c r="I357"/>
  <c r="K357"/>
  <c r="M357"/>
  <c r="O357"/>
  <c r="Q357"/>
  <c r="V357"/>
  <c r="G359"/>
  <c r="M359" s="1"/>
  <c r="I359"/>
  <c r="K359"/>
  <c r="O359"/>
  <c r="Q359"/>
  <c r="V359"/>
  <c r="G362"/>
  <c r="I362"/>
  <c r="K362"/>
  <c r="M362"/>
  <c r="O362"/>
  <c r="Q362"/>
  <c r="V362"/>
  <c r="G366"/>
  <c r="I366"/>
  <c r="I365" s="1"/>
  <c r="K366"/>
  <c r="M366"/>
  <c r="O366"/>
  <c r="Q366"/>
  <c r="Q365" s="1"/>
  <c r="V366"/>
  <c r="G370"/>
  <c r="G365" s="1"/>
  <c r="I370"/>
  <c r="K370"/>
  <c r="K365" s="1"/>
  <c r="O370"/>
  <c r="O365" s="1"/>
  <c r="Q370"/>
  <c r="V370"/>
  <c r="V365" s="1"/>
  <c r="G373"/>
  <c r="I373"/>
  <c r="K373"/>
  <c r="M373"/>
  <c r="O373"/>
  <c r="Q373"/>
  <c r="V373"/>
  <c r="G391"/>
  <c r="M391" s="1"/>
  <c r="I391"/>
  <c r="K391"/>
  <c r="O391"/>
  <c r="Q391"/>
  <c r="V391"/>
  <c r="G404"/>
  <c r="I404"/>
  <c r="K404"/>
  <c r="M404"/>
  <c r="O404"/>
  <c r="Q404"/>
  <c r="V404"/>
  <c r="G406"/>
  <c r="M406" s="1"/>
  <c r="I406"/>
  <c r="K406"/>
  <c r="O406"/>
  <c r="Q406"/>
  <c r="V406"/>
  <c r="G409"/>
  <c r="I409"/>
  <c r="K409"/>
  <c r="M409"/>
  <c r="O409"/>
  <c r="Q409"/>
  <c r="V409"/>
  <c r="G413"/>
  <c r="I413"/>
  <c r="I412" s="1"/>
  <c r="K413"/>
  <c r="M413"/>
  <c r="O413"/>
  <c r="Q413"/>
  <c r="Q412" s="1"/>
  <c r="V413"/>
  <c r="G420"/>
  <c r="G412" s="1"/>
  <c r="I420"/>
  <c r="K420"/>
  <c r="K412" s="1"/>
  <c r="O420"/>
  <c r="O412" s="1"/>
  <c r="Q420"/>
  <c r="V420"/>
  <c r="V412" s="1"/>
  <c r="G427"/>
  <c r="I427"/>
  <c r="K427"/>
  <c r="M427"/>
  <c r="O427"/>
  <c r="Q427"/>
  <c r="V427"/>
  <c r="G432"/>
  <c r="I432"/>
  <c r="I431" s="1"/>
  <c r="K432"/>
  <c r="M432"/>
  <c r="O432"/>
  <c r="Q432"/>
  <c r="Q431" s="1"/>
  <c r="V432"/>
  <c r="G458"/>
  <c r="G431" s="1"/>
  <c r="I458"/>
  <c r="K458"/>
  <c r="K431" s="1"/>
  <c r="O458"/>
  <c r="O431" s="1"/>
  <c r="Q458"/>
  <c r="V458"/>
  <c r="V431" s="1"/>
  <c r="G462"/>
  <c r="I462"/>
  <c r="K462"/>
  <c r="M462"/>
  <c r="O462"/>
  <c r="Q462"/>
  <c r="V462"/>
  <c r="G467"/>
  <c r="M467" s="1"/>
  <c r="I467"/>
  <c r="K467"/>
  <c r="O467"/>
  <c r="Q467"/>
  <c r="V467"/>
  <c r="G472"/>
  <c r="I472"/>
  <c r="K472"/>
  <c r="M472"/>
  <c r="O472"/>
  <c r="Q472"/>
  <c r="V472"/>
  <c r="G476"/>
  <c r="I476"/>
  <c r="I475" s="1"/>
  <c r="K476"/>
  <c r="M476"/>
  <c r="O476"/>
  <c r="Q476"/>
  <c r="Q475" s="1"/>
  <c r="V476"/>
  <c r="G479"/>
  <c r="G475" s="1"/>
  <c r="I479"/>
  <c r="K479"/>
  <c r="K475" s="1"/>
  <c r="O479"/>
  <c r="O475" s="1"/>
  <c r="Q479"/>
  <c r="V479"/>
  <c r="V475" s="1"/>
  <c r="G481"/>
  <c r="I481"/>
  <c r="K481"/>
  <c r="M481"/>
  <c r="O481"/>
  <c r="Q481"/>
  <c r="V481"/>
  <c r="G483"/>
  <c r="M483" s="1"/>
  <c r="I483"/>
  <c r="K483"/>
  <c r="O483"/>
  <c r="Q483"/>
  <c r="V483"/>
  <c r="G485"/>
  <c r="I485"/>
  <c r="K485"/>
  <c r="M485"/>
  <c r="O485"/>
  <c r="Q485"/>
  <c r="V485"/>
  <c r="G488"/>
  <c r="I488"/>
  <c r="I487" s="1"/>
  <c r="K488"/>
  <c r="M488"/>
  <c r="O488"/>
  <c r="Q488"/>
  <c r="Q487" s="1"/>
  <c r="V488"/>
  <c r="G490"/>
  <c r="G487" s="1"/>
  <c r="I490"/>
  <c r="K490"/>
  <c r="K487" s="1"/>
  <c r="O490"/>
  <c r="O487" s="1"/>
  <c r="Q490"/>
  <c r="V490"/>
  <c r="V487" s="1"/>
  <c r="G493"/>
  <c r="G492" s="1"/>
  <c r="I493"/>
  <c r="K493"/>
  <c r="K492" s="1"/>
  <c r="O493"/>
  <c r="O492" s="1"/>
  <c r="Q493"/>
  <c r="V493"/>
  <c r="V492" s="1"/>
  <c r="G512"/>
  <c r="I512"/>
  <c r="I492" s="1"/>
  <c r="K512"/>
  <c r="M512"/>
  <c r="O512"/>
  <c r="Q512"/>
  <c r="Q492" s="1"/>
  <c r="V512"/>
  <c r="G515"/>
  <c r="M515" s="1"/>
  <c r="I515"/>
  <c r="K515"/>
  <c r="O515"/>
  <c r="Q515"/>
  <c r="V515"/>
  <c r="G518"/>
  <c r="I518"/>
  <c r="K518"/>
  <c r="M518"/>
  <c r="O518"/>
  <c r="Q518"/>
  <c r="V518"/>
  <c r="G522"/>
  <c r="M522" s="1"/>
  <c r="I522"/>
  <c r="K522"/>
  <c r="O522"/>
  <c r="Q522"/>
  <c r="V522"/>
  <c r="G526"/>
  <c r="G525" s="1"/>
  <c r="I526"/>
  <c r="K526"/>
  <c r="K525" s="1"/>
  <c r="O526"/>
  <c r="O525" s="1"/>
  <c r="Q526"/>
  <c r="V526"/>
  <c r="V525" s="1"/>
  <c r="G528"/>
  <c r="I528"/>
  <c r="I525" s="1"/>
  <c r="K528"/>
  <c r="M528"/>
  <c r="O528"/>
  <c r="Q528"/>
  <c r="Q525" s="1"/>
  <c r="V528"/>
  <c r="AE531"/>
  <c r="G531" i="18"/>
  <c r="BA496"/>
  <c r="BA109"/>
  <c r="G9"/>
  <c r="I9"/>
  <c r="I8" s="1"/>
  <c r="K9"/>
  <c r="M9"/>
  <c r="O9"/>
  <c r="Q9"/>
  <c r="Q8" s="1"/>
  <c r="V9"/>
  <c r="G14"/>
  <c r="M14" s="1"/>
  <c r="I14"/>
  <c r="K14"/>
  <c r="K8" s="1"/>
  <c r="O14"/>
  <c r="O8" s="1"/>
  <c r="Q14"/>
  <c r="V14"/>
  <c r="V8" s="1"/>
  <c r="I19"/>
  <c r="Q19"/>
  <c r="G20"/>
  <c r="G19" s="1"/>
  <c r="I20"/>
  <c r="K20"/>
  <c r="K19" s="1"/>
  <c r="O20"/>
  <c r="O19" s="1"/>
  <c r="Q20"/>
  <c r="V20"/>
  <c r="V19" s="1"/>
  <c r="G31"/>
  <c r="G30" s="1"/>
  <c r="I31"/>
  <c r="K31"/>
  <c r="K30" s="1"/>
  <c r="O31"/>
  <c r="O30" s="1"/>
  <c r="Q31"/>
  <c r="V31"/>
  <c r="V30" s="1"/>
  <c r="G36"/>
  <c r="I36"/>
  <c r="I30" s="1"/>
  <c r="K36"/>
  <c r="M36"/>
  <c r="O36"/>
  <c r="Q36"/>
  <c r="Q30" s="1"/>
  <c r="V36"/>
  <c r="G54"/>
  <c r="M54" s="1"/>
  <c r="I54"/>
  <c r="K54"/>
  <c r="O54"/>
  <c r="Q54"/>
  <c r="V54"/>
  <c r="I73"/>
  <c r="Q73"/>
  <c r="G74"/>
  <c r="G73" s="1"/>
  <c r="I74"/>
  <c r="K74"/>
  <c r="K73" s="1"/>
  <c r="O74"/>
  <c r="O73" s="1"/>
  <c r="Q74"/>
  <c r="V74"/>
  <c r="V73" s="1"/>
  <c r="G82"/>
  <c r="G81" s="1"/>
  <c r="I82"/>
  <c r="I81" s="1"/>
  <c r="K82"/>
  <c r="K81" s="1"/>
  <c r="M82"/>
  <c r="M81" s="1"/>
  <c r="O82"/>
  <c r="O81" s="1"/>
  <c r="Q82"/>
  <c r="Q81" s="1"/>
  <c r="V82"/>
  <c r="V81" s="1"/>
  <c r="G87"/>
  <c r="I87"/>
  <c r="I86" s="1"/>
  <c r="K87"/>
  <c r="M87"/>
  <c r="O87"/>
  <c r="Q87"/>
  <c r="Q86" s="1"/>
  <c r="V87"/>
  <c r="G90"/>
  <c r="G86" s="1"/>
  <c r="I90"/>
  <c r="K90"/>
  <c r="K86" s="1"/>
  <c r="O90"/>
  <c r="O86" s="1"/>
  <c r="Q90"/>
  <c r="V90"/>
  <c r="V86" s="1"/>
  <c r="G98"/>
  <c r="G97" s="1"/>
  <c r="I98"/>
  <c r="I97" s="1"/>
  <c r="K98"/>
  <c r="K97" s="1"/>
  <c r="M98"/>
  <c r="M97" s="1"/>
  <c r="O98"/>
  <c r="O97" s="1"/>
  <c r="Q98"/>
  <c r="Q97" s="1"/>
  <c r="V98"/>
  <c r="V97" s="1"/>
  <c r="G102"/>
  <c r="I102"/>
  <c r="I101" s="1"/>
  <c r="K102"/>
  <c r="M102"/>
  <c r="O102"/>
  <c r="Q102"/>
  <c r="Q101" s="1"/>
  <c r="V102"/>
  <c r="G105"/>
  <c r="M105" s="1"/>
  <c r="I105"/>
  <c r="K105"/>
  <c r="K101" s="1"/>
  <c r="O105"/>
  <c r="O101" s="1"/>
  <c r="Q105"/>
  <c r="V105"/>
  <c r="V101" s="1"/>
  <c r="G113"/>
  <c r="G112" s="1"/>
  <c r="I113"/>
  <c r="K113"/>
  <c r="K112" s="1"/>
  <c r="O113"/>
  <c r="O112" s="1"/>
  <c r="Q113"/>
  <c r="V113"/>
  <c r="V112" s="1"/>
  <c r="G125"/>
  <c r="I125"/>
  <c r="I112" s="1"/>
  <c r="K125"/>
  <c r="M125"/>
  <c r="O125"/>
  <c r="Q125"/>
  <c r="Q112" s="1"/>
  <c r="V125"/>
  <c r="G137"/>
  <c r="M137" s="1"/>
  <c r="I137"/>
  <c r="K137"/>
  <c r="O137"/>
  <c r="Q137"/>
  <c r="V137"/>
  <c r="G146"/>
  <c r="I146"/>
  <c r="K146"/>
  <c r="M146"/>
  <c r="O146"/>
  <c r="Q146"/>
  <c r="V146"/>
  <c r="G161"/>
  <c r="M161" s="1"/>
  <c r="I161"/>
  <c r="K161"/>
  <c r="O161"/>
  <c r="Q161"/>
  <c r="V161"/>
  <c r="G164"/>
  <c r="I164"/>
  <c r="K164"/>
  <c r="M164"/>
  <c r="O164"/>
  <c r="Q164"/>
  <c r="V164"/>
  <c r="G167"/>
  <c r="M167" s="1"/>
  <c r="I167"/>
  <c r="K167"/>
  <c r="O167"/>
  <c r="Q167"/>
  <c r="V167"/>
  <c r="G171"/>
  <c r="G170" s="1"/>
  <c r="I171"/>
  <c r="K171"/>
  <c r="K170" s="1"/>
  <c r="O171"/>
  <c r="O170" s="1"/>
  <c r="Q171"/>
  <c r="V171"/>
  <c r="V170" s="1"/>
  <c r="G174"/>
  <c r="I174"/>
  <c r="I170" s="1"/>
  <c r="K174"/>
  <c r="M174"/>
  <c r="O174"/>
  <c r="Q174"/>
  <c r="Q170" s="1"/>
  <c r="V174"/>
  <c r="G176"/>
  <c r="K176"/>
  <c r="O176"/>
  <c r="V176"/>
  <c r="G177"/>
  <c r="I177"/>
  <c r="I176" s="1"/>
  <c r="K177"/>
  <c r="M177"/>
  <c r="M176" s="1"/>
  <c r="O177"/>
  <c r="Q177"/>
  <c r="Q176" s="1"/>
  <c r="V177"/>
  <c r="G184"/>
  <c r="I184"/>
  <c r="I183" s="1"/>
  <c r="K184"/>
  <c r="M184"/>
  <c r="O184"/>
  <c r="Q184"/>
  <c r="Q183" s="1"/>
  <c r="V184"/>
  <c r="G190"/>
  <c r="M190" s="1"/>
  <c r="I190"/>
  <c r="K190"/>
  <c r="K183" s="1"/>
  <c r="O190"/>
  <c r="O183" s="1"/>
  <c r="Q190"/>
  <c r="V190"/>
  <c r="V183" s="1"/>
  <c r="G197"/>
  <c r="I197"/>
  <c r="K197"/>
  <c r="M197"/>
  <c r="O197"/>
  <c r="Q197"/>
  <c r="V197"/>
  <c r="G202"/>
  <c r="M202" s="1"/>
  <c r="I202"/>
  <c r="K202"/>
  <c r="O202"/>
  <c r="Q202"/>
  <c r="V202"/>
  <c r="G208"/>
  <c r="I208"/>
  <c r="K208"/>
  <c r="M208"/>
  <c r="O208"/>
  <c r="Q208"/>
  <c r="V208"/>
  <c r="G210"/>
  <c r="M210" s="1"/>
  <c r="I210"/>
  <c r="K210"/>
  <c r="O210"/>
  <c r="Q210"/>
  <c r="V210"/>
  <c r="G212"/>
  <c r="I212"/>
  <c r="K212"/>
  <c r="M212"/>
  <c r="O212"/>
  <c r="Q212"/>
  <c r="V212"/>
  <c r="G214"/>
  <c r="M214" s="1"/>
  <c r="I214"/>
  <c r="K214"/>
  <c r="O214"/>
  <c r="Q214"/>
  <c r="V214"/>
  <c r="G217"/>
  <c r="I217"/>
  <c r="K217"/>
  <c r="M217"/>
  <c r="O217"/>
  <c r="Q217"/>
  <c r="V217"/>
  <c r="G220"/>
  <c r="M220" s="1"/>
  <c r="I220"/>
  <c r="K220"/>
  <c r="O220"/>
  <c r="Q220"/>
  <c r="V220"/>
  <c r="G222"/>
  <c r="I222"/>
  <c r="K222"/>
  <c r="M222"/>
  <c r="O222"/>
  <c r="Q222"/>
  <c r="V222"/>
  <c r="G226"/>
  <c r="I226"/>
  <c r="I225" s="1"/>
  <c r="K226"/>
  <c r="M226"/>
  <c r="O226"/>
  <c r="Q226"/>
  <c r="Q225" s="1"/>
  <c r="V226"/>
  <c r="G229"/>
  <c r="M229" s="1"/>
  <c r="I229"/>
  <c r="K229"/>
  <c r="K225" s="1"/>
  <c r="O229"/>
  <c r="O225" s="1"/>
  <c r="Q229"/>
  <c r="V229"/>
  <c r="V225" s="1"/>
  <c r="G231"/>
  <c r="I231"/>
  <c r="K231"/>
  <c r="M231"/>
  <c r="O231"/>
  <c r="Q231"/>
  <c r="V231"/>
  <c r="G236"/>
  <c r="M236" s="1"/>
  <c r="I236"/>
  <c r="K236"/>
  <c r="O236"/>
  <c r="Q236"/>
  <c r="V236"/>
  <c r="G238"/>
  <c r="I238"/>
  <c r="K238"/>
  <c r="M238"/>
  <c r="O238"/>
  <c r="Q238"/>
  <c r="V238"/>
  <c r="G240"/>
  <c r="M240" s="1"/>
  <c r="I240"/>
  <c r="K240"/>
  <c r="O240"/>
  <c r="Q240"/>
  <c r="V240"/>
  <c r="G243"/>
  <c r="I243"/>
  <c r="K243"/>
  <c r="M243"/>
  <c r="O243"/>
  <c r="Q243"/>
  <c r="V243"/>
  <c r="G246"/>
  <c r="M246" s="1"/>
  <c r="I246"/>
  <c r="K246"/>
  <c r="O246"/>
  <c r="Q246"/>
  <c r="V246"/>
  <c r="G248"/>
  <c r="I248"/>
  <c r="K248"/>
  <c r="M248"/>
  <c r="O248"/>
  <c r="Q248"/>
  <c r="V248"/>
  <c r="G251"/>
  <c r="M251" s="1"/>
  <c r="I251"/>
  <c r="K251"/>
  <c r="O251"/>
  <c r="Q251"/>
  <c r="V251"/>
  <c r="G254"/>
  <c r="I254"/>
  <c r="K254"/>
  <c r="M254"/>
  <c r="O254"/>
  <c r="Q254"/>
  <c r="V254"/>
  <c r="G263"/>
  <c r="M263" s="1"/>
  <c r="I263"/>
  <c r="K263"/>
  <c r="O263"/>
  <c r="Q263"/>
  <c r="V263"/>
  <c r="G266"/>
  <c r="I266"/>
  <c r="K266"/>
  <c r="M266"/>
  <c r="O266"/>
  <c r="Q266"/>
  <c r="V266"/>
  <c r="G268"/>
  <c r="M268" s="1"/>
  <c r="I268"/>
  <c r="K268"/>
  <c r="O268"/>
  <c r="Q268"/>
  <c r="V268"/>
  <c r="G270"/>
  <c r="I270"/>
  <c r="K270"/>
  <c r="M270"/>
  <c r="O270"/>
  <c r="Q270"/>
  <c r="V270"/>
  <c r="G275"/>
  <c r="M275" s="1"/>
  <c r="I275"/>
  <c r="K275"/>
  <c r="O275"/>
  <c r="Q275"/>
  <c r="V275"/>
  <c r="G278"/>
  <c r="I278"/>
  <c r="K278"/>
  <c r="M278"/>
  <c r="O278"/>
  <c r="Q278"/>
  <c r="V278"/>
  <c r="G280"/>
  <c r="M280" s="1"/>
  <c r="I280"/>
  <c r="K280"/>
  <c r="O280"/>
  <c r="Q280"/>
  <c r="V280"/>
  <c r="G283"/>
  <c r="I283"/>
  <c r="K283"/>
  <c r="M283"/>
  <c r="O283"/>
  <c r="Q283"/>
  <c r="V283"/>
  <c r="G286"/>
  <c r="M286" s="1"/>
  <c r="I286"/>
  <c r="K286"/>
  <c r="O286"/>
  <c r="Q286"/>
  <c r="V286"/>
  <c r="G289"/>
  <c r="I289"/>
  <c r="K289"/>
  <c r="M289"/>
  <c r="O289"/>
  <c r="Q289"/>
  <c r="V289"/>
  <c r="G291"/>
  <c r="M291" s="1"/>
  <c r="I291"/>
  <c r="K291"/>
  <c r="O291"/>
  <c r="Q291"/>
  <c r="V291"/>
  <c r="G294"/>
  <c r="G293" s="1"/>
  <c r="I294"/>
  <c r="K294"/>
  <c r="K293" s="1"/>
  <c r="O294"/>
  <c r="O293" s="1"/>
  <c r="Q294"/>
  <c r="V294"/>
  <c r="V293" s="1"/>
  <c r="G300"/>
  <c r="I300"/>
  <c r="I293" s="1"/>
  <c r="K300"/>
  <c r="M300"/>
  <c r="O300"/>
  <c r="Q300"/>
  <c r="Q293" s="1"/>
  <c r="V300"/>
  <c r="G306"/>
  <c r="M306" s="1"/>
  <c r="I306"/>
  <c r="K306"/>
  <c r="O306"/>
  <c r="Q306"/>
  <c r="V306"/>
  <c r="G318"/>
  <c r="I318"/>
  <c r="K318"/>
  <c r="M318"/>
  <c r="O318"/>
  <c r="Q318"/>
  <c r="V318"/>
  <c r="G320"/>
  <c r="M320" s="1"/>
  <c r="I320"/>
  <c r="K320"/>
  <c r="O320"/>
  <c r="Q320"/>
  <c r="V320"/>
  <c r="G322"/>
  <c r="I322"/>
  <c r="K322"/>
  <c r="M322"/>
  <c r="O322"/>
  <c r="Q322"/>
  <c r="V322"/>
  <c r="G324"/>
  <c r="M324" s="1"/>
  <c r="I324"/>
  <c r="K324"/>
  <c r="O324"/>
  <c r="Q324"/>
  <c r="V324"/>
  <c r="G331"/>
  <c r="I331"/>
  <c r="K331"/>
  <c r="M331"/>
  <c r="O331"/>
  <c r="Q331"/>
  <c r="V331"/>
  <c r="G336"/>
  <c r="M336" s="1"/>
  <c r="I336"/>
  <c r="K336"/>
  <c r="O336"/>
  <c r="Q336"/>
  <c r="V336"/>
  <c r="G342"/>
  <c r="G341" s="1"/>
  <c r="I342"/>
  <c r="K342"/>
  <c r="K341" s="1"/>
  <c r="O342"/>
  <c r="O341" s="1"/>
  <c r="Q342"/>
  <c r="V342"/>
  <c r="V341" s="1"/>
  <c r="G345"/>
  <c r="I345"/>
  <c r="I341" s="1"/>
  <c r="K345"/>
  <c r="M345"/>
  <c r="O345"/>
  <c r="Q345"/>
  <c r="Q341" s="1"/>
  <c r="V345"/>
  <c r="G357"/>
  <c r="M357" s="1"/>
  <c r="I357"/>
  <c r="K357"/>
  <c r="O357"/>
  <c r="Q357"/>
  <c r="V357"/>
  <c r="G359"/>
  <c r="I359"/>
  <c r="K359"/>
  <c r="M359"/>
  <c r="O359"/>
  <c r="Q359"/>
  <c r="V359"/>
  <c r="G362"/>
  <c r="M362" s="1"/>
  <c r="I362"/>
  <c r="K362"/>
  <c r="O362"/>
  <c r="Q362"/>
  <c r="V362"/>
  <c r="G366"/>
  <c r="G365" s="1"/>
  <c r="I366"/>
  <c r="K366"/>
  <c r="K365" s="1"/>
  <c r="O366"/>
  <c r="O365" s="1"/>
  <c r="Q366"/>
  <c r="V366"/>
  <c r="V365" s="1"/>
  <c r="G370"/>
  <c r="I370"/>
  <c r="I365" s="1"/>
  <c r="K370"/>
  <c r="M370"/>
  <c r="O370"/>
  <c r="Q370"/>
  <c r="Q365" s="1"/>
  <c r="V370"/>
  <c r="G373"/>
  <c r="M373" s="1"/>
  <c r="I373"/>
  <c r="K373"/>
  <c r="O373"/>
  <c r="Q373"/>
  <c r="V373"/>
  <c r="G391"/>
  <c r="I391"/>
  <c r="K391"/>
  <c r="M391"/>
  <c r="O391"/>
  <c r="Q391"/>
  <c r="V391"/>
  <c r="G404"/>
  <c r="M404" s="1"/>
  <c r="I404"/>
  <c r="K404"/>
  <c r="O404"/>
  <c r="Q404"/>
  <c r="V404"/>
  <c r="G406"/>
  <c r="I406"/>
  <c r="K406"/>
  <c r="M406"/>
  <c r="O406"/>
  <c r="Q406"/>
  <c r="V406"/>
  <c r="G409"/>
  <c r="M409" s="1"/>
  <c r="I409"/>
  <c r="K409"/>
  <c r="O409"/>
  <c r="Q409"/>
  <c r="V409"/>
  <c r="G413"/>
  <c r="G412" s="1"/>
  <c r="I413"/>
  <c r="K413"/>
  <c r="K412" s="1"/>
  <c r="O413"/>
  <c r="O412" s="1"/>
  <c r="Q413"/>
  <c r="V413"/>
  <c r="V412" s="1"/>
  <c r="G420"/>
  <c r="I420"/>
  <c r="I412" s="1"/>
  <c r="K420"/>
  <c r="M420"/>
  <c r="O420"/>
  <c r="Q420"/>
  <c r="Q412" s="1"/>
  <c r="V420"/>
  <c r="G427"/>
  <c r="M427" s="1"/>
  <c r="I427"/>
  <c r="K427"/>
  <c r="O427"/>
  <c r="Q427"/>
  <c r="V427"/>
  <c r="G432"/>
  <c r="G431" s="1"/>
  <c r="I432"/>
  <c r="K432"/>
  <c r="K431" s="1"/>
  <c r="O432"/>
  <c r="O431" s="1"/>
  <c r="Q432"/>
  <c r="V432"/>
  <c r="V431" s="1"/>
  <c r="G458"/>
  <c r="I458"/>
  <c r="I431" s="1"/>
  <c r="K458"/>
  <c r="M458"/>
  <c r="O458"/>
  <c r="Q458"/>
  <c r="Q431" s="1"/>
  <c r="V458"/>
  <c r="G462"/>
  <c r="M462" s="1"/>
  <c r="I462"/>
  <c r="K462"/>
  <c r="O462"/>
  <c r="Q462"/>
  <c r="V462"/>
  <c r="G467"/>
  <c r="I467"/>
  <c r="K467"/>
  <c r="M467"/>
  <c r="O467"/>
  <c r="Q467"/>
  <c r="V467"/>
  <c r="G472"/>
  <c r="M472" s="1"/>
  <c r="I472"/>
  <c r="K472"/>
  <c r="O472"/>
  <c r="Q472"/>
  <c r="V472"/>
  <c r="G476"/>
  <c r="G475" s="1"/>
  <c r="I476"/>
  <c r="K476"/>
  <c r="K475" s="1"/>
  <c r="O476"/>
  <c r="O475" s="1"/>
  <c r="Q476"/>
  <c r="V476"/>
  <c r="V475" s="1"/>
  <c r="G479"/>
  <c r="I479"/>
  <c r="I475" s="1"/>
  <c r="K479"/>
  <c r="M479"/>
  <c r="O479"/>
  <c r="Q479"/>
  <c r="Q475" s="1"/>
  <c r="V479"/>
  <c r="G481"/>
  <c r="M481" s="1"/>
  <c r="I481"/>
  <c r="K481"/>
  <c r="O481"/>
  <c r="Q481"/>
  <c r="V481"/>
  <c r="G483"/>
  <c r="I483"/>
  <c r="K483"/>
  <c r="M483"/>
  <c r="O483"/>
  <c r="Q483"/>
  <c r="V483"/>
  <c r="G485"/>
  <c r="M485" s="1"/>
  <c r="I485"/>
  <c r="K485"/>
  <c r="O485"/>
  <c r="Q485"/>
  <c r="V485"/>
  <c r="G488"/>
  <c r="G487" s="1"/>
  <c r="I488"/>
  <c r="K488"/>
  <c r="K487" s="1"/>
  <c r="O488"/>
  <c r="O487" s="1"/>
  <c r="Q488"/>
  <c r="V488"/>
  <c r="V487" s="1"/>
  <c r="G490"/>
  <c r="I490"/>
  <c r="I487" s="1"/>
  <c r="K490"/>
  <c r="M490"/>
  <c r="O490"/>
  <c r="Q490"/>
  <c r="Q487" s="1"/>
  <c r="V490"/>
  <c r="G493"/>
  <c r="I493"/>
  <c r="I492" s="1"/>
  <c r="K493"/>
  <c r="M493"/>
  <c r="O493"/>
  <c r="Q493"/>
  <c r="Q492" s="1"/>
  <c r="V493"/>
  <c r="G512"/>
  <c r="M512" s="1"/>
  <c r="I512"/>
  <c r="K512"/>
  <c r="K492" s="1"/>
  <c r="O512"/>
  <c r="O492" s="1"/>
  <c r="Q512"/>
  <c r="V512"/>
  <c r="V492" s="1"/>
  <c r="G515"/>
  <c r="I515"/>
  <c r="K515"/>
  <c r="M515"/>
  <c r="O515"/>
  <c r="Q515"/>
  <c r="V515"/>
  <c r="G518"/>
  <c r="M518" s="1"/>
  <c r="I518"/>
  <c r="K518"/>
  <c r="O518"/>
  <c r="Q518"/>
  <c r="V518"/>
  <c r="G522"/>
  <c r="I522"/>
  <c r="K522"/>
  <c r="M522"/>
  <c r="O522"/>
  <c r="Q522"/>
  <c r="V522"/>
  <c r="G526"/>
  <c r="I526"/>
  <c r="I525" s="1"/>
  <c r="K526"/>
  <c r="M526"/>
  <c r="O526"/>
  <c r="Q526"/>
  <c r="Q525" s="1"/>
  <c r="V526"/>
  <c r="G528"/>
  <c r="M528" s="1"/>
  <c r="I528"/>
  <c r="K528"/>
  <c r="K525" s="1"/>
  <c r="O528"/>
  <c r="O525" s="1"/>
  <c r="Q528"/>
  <c r="V528"/>
  <c r="V525" s="1"/>
  <c r="AE531"/>
  <c r="AF531"/>
  <c r="G531" i="17"/>
  <c r="BA496"/>
  <c r="BA109"/>
  <c r="G9"/>
  <c r="I9"/>
  <c r="I8" s="1"/>
  <c r="K9"/>
  <c r="M9"/>
  <c r="O9"/>
  <c r="Q9"/>
  <c r="Q8" s="1"/>
  <c r="V9"/>
  <c r="G14"/>
  <c r="M14" s="1"/>
  <c r="I14"/>
  <c r="K14"/>
  <c r="K8" s="1"/>
  <c r="O14"/>
  <c r="O8" s="1"/>
  <c r="Q14"/>
  <c r="V14"/>
  <c r="V8" s="1"/>
  <c r="G19"/>
  <c r="K19"/>
  <c r="O19"/>
  <c r="V19"/>
  <c r="G20"/>
  <c r="I20"/>
  <c r="I19" s="1"/>
  <c r="K20"/>
  <c r="M20"/>
  <c r="M19" s="1"/>
  <c r="O20"/>
  <c r="Q20"/>
  <c r="Q19" s="1"/>
  <c r="V20"/>
  <c r="G31"/>
  <c r="I31"/>
  <c r="I30" s="1"/>
  <c r="K31"/>
  <c r="M31"/>
  <c r="O31"/>
  <c r="Q31"/>
  <c r="Q30" s="1"/>
  <c r="V31"/>
  <c r="G36"/>
  <c r="G30" s="1"/>
  <c r="I36"/>
  <c r="K36"/>
  <c r="K30" s="1"/>
  <c r="O36"/>
  <c r="O30" s="1"/>
  <c r="Q36"/>
  <c r="V36"/>
  <c r="V30" s="1"/>
  <c r="G54"/>
  <c r="I54"/>
  <c r="K54"/>
  <c r="M54"/>
  <c r="O54"/>
  <c r="Q54"/>
  <c r="V54"/>
  <c r="G73"/>
  <c r="K73"/>
  <c r="O73"/>
  <c r="V73"/>
  <c r="G74"/>
  <c r="I74"/>
  <c r="I73" s="1"/>
  <c r="K74"/>
  <c r="M74"/>
  <c r="M73" s="1"/>
  <c r="O74"/>
  <c r="Q74"/>
  <c r="Q73" s="1"/>
  <c r="V74"/>
  <c r="G81"/>
  <c r="K81"/>
  <c r="O81"/>
  <c r="V81"/>
  <c r="G82"/>
  <c r="I82"/>
  <c r="I81" s="1"/>
  <c r="K82"/>
  <c r="M82"/>
  <c r="M81" s="1"/>
  <c r="O82"/>
  <c r="Q82"/>
  <c r="Q81" s="1"/>
  <c r="V82"/>
  <c r="G87"/>
  <c r="I87"/>
  <c r="I86" s="1"/>
  <c r="K87"/>
  <c r="M87"/>
  <c r="O87"/>
  <c r="Q87"/>
  <c r="Q86" s="1"/>
  <c r="V87"/>
  <c r="G90"/>
  <c r="G86" s="1"/>
  <c r="I90"/>
  <c r="K90"/>
  <c r="K86" s="1"/>
  <c r="O90"/>
  <c r="O86" s="1"/>
  <c r="Q90"/>
  <c r="V90"/>
  <c r="V86" s="1"/>
  <c r="I97"/>
  <c r="Q97"/>
  <c r="G98"/>
  <c r="G97" s="1"/>
  <c r="I98"/>
  <c r="K98"/>
  <c r="K97" s="1"/>
  <c r="O98"/>
  <c r="O97" s="1"/>
  <c r="Q98"/>
  <c r="V98"/>
  <c r="V97" s="1"/>
  <c r="G102"/>
  <c r="G101" s="1"/>
  <c r="I102"/>
  <c r="K102"/>
  <c r="K101" s="1"/>
  <c r="O102"/>
  <c r="O101" s="1"/>
  <c r="Q102"/>
  <c r="V102"/>
  <c r="V101" s="1"/>
  <c r="G105"/>
  <c r="I105"/>
  <c r="I101" s="1"/>
  <c r="K105"/>
  <c r="M105"/>
  <c r="O105"/>
  <c r="Q105"/>
  <c r="Q101" s="1"/>
  <c r="V105"/>
  <c r="G113"/>
  <c r="I113"/>
  <c r="I112" s="1"/>
  <c r="K113"/>
  <c r="M113"/>
  <c r="O113"/>
  <c r="Q113"/>
  <c r="Q112" s="1"/>
  <c r="V113"/>
  <c r="G125"/>
  <c r="G112" s="1"/>
  <c r="I125"/>
  <c r="K125"/>
  <c r="K112" s="1"/>
  <c r="O125"/>
  <c r="O112" s="1"/>
  <c r="Q125"/>
  <c r="V125"/>
  <c r="V112" s="1"/>
  <c r="G137"/>
  <c r="I137"/>
  <c r="K137"/>
  <c r="M137"/>
  <c r="O137"/>
  <c r="Q137"/>
  <c r="V137"/>
  <c r="G146"/>
  <c r="M146" s="1"/>
  <c r="I146"/>
  <c r="K146"/>
  <c r="O146"/>
  <c r="Q146"/>
  <c r="V146"/>
  <c r="G161"/>
  <c r="I161"/>
  <c r="K161"/>
  <c r="M161"/>
  <c r="O161"/>
  <c r="Q161"/>
  <c r="V161"/>
  <c r="G164"/>
  <c r="M164" s="1"/>
  <c r="I164"/>
  <c r="K164"/>
  <c r="O164"/>
  <c r="Q164"/>
  <c r="V164"/>
  <c r="G167"/>
  <c r="I167"/>
  <c r="K167"/>
  <c r="M167"/>
  <c r="O167"/>
  <c r="Q167"/>
  <c r="V167"/>
  <c r="G171"/>
  <c r="I171"/>
  <c r="I170" s="1"/>
  <c r="K171"/>
  <c r="M171"/>
  <c r="O171"/>
  <c r="Q171"/>
  <c r="Q170" s="1"/>
  <c r="V171"/>
  <c r="G174"/>
  <c r="G170" s="1"/>
  <c r="I174"/>
  <c r="K174"/>
  <c r="K170" s="1"/>
  <c r="O174"/>
  <c r="O170" s="1"/>
  <c r="Q174"/>
  <c r="V174"/>
  <c r="V170" s="1"/>
  <c r="I176"/>
  <c r="Q176"/>
  <c r="G177"/>
  <c r="G176" s="1"/>
  <c r="I177"/>
  <c r="K177"/>
  <c r="K176" s="1"/>
  <c r="O177"/>
  <c r="O176" s="1"/>
  <c r="Q177"/>
  <c r="V177"/>
  <c r="V176" s="1"/>
  <c r="G184"/>
  <c r="G183" s="1"/>
  <c r="I184"/>
  <c r="K184"/>
  <c r="K183" s="1"/>
  <c r="O184"/>
  <c r="O183" s="1"/>
  <c r="Q184"/>
  <c r="V184"/>
  <c r="V183" s="1"/>
  <c r="G190"/>
  <c r="I190"/>
  <c r="I183" s="1"/>
  <c r="K190"/>
  <c r="M190"/>
  <c r="O190"/>
  <c r="Q190"/>
  <c r="Q183" s="1"/>
  <c r="V190"/>
  <c r="G197"/>
  <c r="M197" s="1"/>
  <c r="I197"/>
  <c r="K197"/>
  <c r="O197"/>
  <c r="Q197"/>
  <c r="V197"/>
  <c r="G202"/>
  <c r="I202"/>
  <c r="K202"/>
  <c r="M202"/>
  <c r="O202"/>
  <c r="Q202"/>
  <c r="V202"/>
  <c r="G208"/>
  <c r="M208" s="1"/>
  <c r="I208"/>
  <c r="K208"/>
  <c r="O208"/>
  <c r="Q208"/>
  <c r="V208"/>
  <c r="G210"/>
  <c r="I210"/>
  <c r="K210"/>
  <c r="M210"/>
  <c r="O210"/>
  <c r="Q210"/>
  <c r="V210"/>
  <c r="G212"/>
  <c r="M212" s="1"/>
  <c r="I212"/>
  <c r="K212"/>
  <c r="O212"/>
  <c r="Q212"/>
  <c r="V212"/>
  <c r="G214"/>
  <c r="I214"/>
  <c r="K214"/>
  <c r="M214"/>
  <c r="O214"/>
  <c r="Q214"/>
  <c r="V214"/>
  <c r="G217"/>
  <c r="M217" s="1"/>
  <c r="I217"/>
  <c r="K217"/>
  <c r="O217"/>
  <c r="Q217"/>
  <c r="V217"/>
  <c r="G220"/>
  <c r="I220"/>
  <c r="K220"/>
  <c r="M220"/>
  <c r="O220"/>
  <c r="Q220"/>
  <c r="V220"/>
  <c r="G222"/>
  <c r="M222" s="1"/>
  <c r="I222"/>
  <c r="K222"/>
  <c r="O222"/>
  <c r="Q222"/>
  <c r="V222"/>
  <c r="G226"/>
  <c r="G225" s="1"/>
  <c r="I226"/>
  <c r="K226"/>
  <c r="K225" s="1"/>
  <c r="O226"/>
  <c r="O225" s="1"/>
  <c r="Q226"/>
  <c r="V226"/>
  <c r="V225" s="1"/>
  <c r="G229"/>
  <c r="I229"/>
  <c r="I225" s="1"/>
  <c r="K229"/>
  <c r="M229"/>
  <c r="O229"/>
  <c r="Q229"/>
  <c r="Q225" s="1"/>
  <c r="V229"/>
  <c r="G231"/>
  <c r="M231" s="1"/>
  <c r="I231"/>
  <c r="K231"/>
  <c r="O231"/>
  <c r="Q231"/>
  <c r="V231"/>
  <c r="G236"/>
  <c r="I236"/>
  <c r="K236"/>
  <c r="M236"/>
  <c r="O236"/>
  <c r="Q236"/>
  <c r="V236"/>
  <c r="G238"/>
  <c r="M238" s="1"/>
  <c r="I238"/>
  <c r="K238"/>
  <c r="O238"/>
  <c r="Q238"/>
  <c r="V238"/>
  <c r="G240"/>
  <c r="I240"/>
  <c r="K240"/>
  <c r="M240"/>
  <c r="O240"/>
  <c r="Q240"/>
  <c r="V240"/>
  <c r="G243"/>
  <c r="M243" s="1"/>
  <c r="I243"/>
  <c r="K243"/>
  <c r="O243"/>
  <c r="Q243"/>
  <c r="V243"/>
  <c r="G246"/>
  <c r="I246"/>
  <c r="K246"/>
  <c r="M246"/>
  <c r="O246"/>
  <c r="Q246"/>
  <c r="V246"/>
  <c r="G248"/>
  <c r="M248" s="1"/>
  <c r="I248"/>
  <c r="K248"/>
  <c r="O248"/>
  <c r="Q248"/>
  <c r="V248"/>
  <c r="G251"/>
  <c r="I251"/>
  <c r="K251"/>
  <c r="M251"/>
  <c r="O251"/>
  <c r="Q251"/>
  <c r="V251"/>
  <c r="G254"/>
  <c r="M254" s="1"/>
  <c r="I254"/>
  <c r="K254"/>
  <c r="O254"/>
  <c r="Q254"/>
  <c r="V254"/>
  <c r="G263"/>
  <c r="I263"/>
  <c r="K263"/>
  <c r="M263"/>
  <c r="O263"/>
  <c r="Q263"/>
  <c r="V263"/>
  <c r="G266"/>
  <c r="M266" s="1"/>
  <c r="I266"/>
  <c r="K266"/>
  <c r="O266"/>
  <c r="Q266"/>
  <c r="V266"/>
  <c r="G268"/>
  <c r="I268"/>
  <c r="K268"/>
  <c r="M268"/>
  <c r="O268"/>
  <c r="Q268"/>
  <c r="V268"/>
  <c r="G270"/>
  <c r="M270" s="1"/>
  <c r="I270"/>
  <c r="K270"/>
  <c r="O270"/>
  <c r="Q270"/>
  <c r="V270"/>
  <c r="G275"/>
  <c r="I275"/>
  <c r="K275"/>
  <c r="M275"/>
  <c r="O275"/>
  <c r="Q275"/>
  <c r="V275"/>
  <c r="G278"/>
  <c r="M278" s="1"/>
  <c r="I278"/>
  <c r="K278"/>
  <c r="O278"/>
  <c r="Q278"/>
  <c r="V278"/>
  <c r="G280"/>
  <c r="I280"/>
  <c r="K280"/>
  <c r="M280"/>
  <c r="O280"/>
  <c r="Q280"/>
  <c r="V280"/>
  <c r="G283"/>
  <c r="M283" s="1"/>
  <c r="I283"/>
  <c r="K283"/>
  <c r="O283"/>
  <c r="Q283"/>
  <c r="V283"/>
  <c r="G286"/>
  <c r="I286"/>
  <c r="K286"/>
  <c r="M286"/>
  <c r="O286"/>
  <c r="Q286"/>
  <c r="V286"/>
  <c r="G289"/>
  <c r="M289" s="1"/>
  <c r="I289"/>
  <c r="K289"/>
  <c r="O289"/>
  <c r="Q289"/>
  <c r="V289"/>
  <c r="G291"/>
  <c r="I291"/>
  <c r="K291"/>
  <c r="M291"/>
  <c r="O291"/>
  <c r="Q291"/>
  <c r="V291"/>
  <c r="G294"/>
  <c r="I294"/>
  <c r="I293" s="1"/>
  <c r="K294"/>
  <c r="M294"/>
  <c r="O294"/>
  <c r="Q294"/>
  <c r="Q293" s="1"/>
  <c r="V294"/>
  <c r="G300"/>
  <c r="G293" s="1"/>
  <c r="I300"/>
  <c r="K300"/>
  <c r="K293" s="1"/>
  <c r="O300"/>
  <c r="O293" s="1"/>
  <c r="Q300"/>
  <c r="V300"/>
  <c r="V293" s="1"/>
  <c r="G306"/>
  <c r="I306"/>
  <c r="K306"/>
  <c r="M306"/>
  <c r="O306"/>
  <c r="Q306"/>
  <c r="V306"/>
  <c r="G318"/>
  <c r="M318" s="1"/>
  <c r="I318"/>
  <c r="K318"/>
  <c r="O318"/>
  <c r="Q318"/>
  <c r="V318"/>
  <c r="G320"/>
  <c r="I320"/>
  <c r="K320"/>
  <c r="M320"/>
  <c r="O320"/>
  <c r="Q320"/>
  <c r="V320"/>
  <c r="G322"/>
  <c r="M322" s="1"/>
  <c r="I322"/>
  <c r="K322"/>
  <c r="O322"/>
  <c r="Q322"/>
  <c r="V322"/>
  <c r="G324"/>
  <c r="I324"/>
  <c r="K324"/>
  <c r="M324"/>
  <c r="O324"/>
  <c r="Q324"/>
  <c r="V324"/>
  <c r="G331"/>
  <c r="M331" s="1"/>
  <c r="I331"/>
  <c r="K331"/>
  <c r="O331"/>
  <c r="Q331"/>
  <c r="V331"/>
  <c r="G336"/>
  <c r="I336"/>
  <c r="K336"/>
  <c r="M336"/>
  <c r="O336"/>
  <c r="Q336"/>
  <c r="V336"/>
  <c r="G342"/>
  <c r="I342"/>
  <c r="I341" s="1"/>
  <c r="K342"/>
  <c r="M342"/>
  <c r="O342"/>
  <c r="Q342"/>
  <c r="Q341" s="1"/>
  <c r="V342"/>
  <c r="G345"/>
  <c r="G341" s="1"/>
  <c r="I345"/>
  <c r="K345"/>
  <c r="K341" s="1"/>
  <c r="O345"/>
  <c r="O341" s="1"/>
  <c r="Q345"/>
  <c r="V345"/>
  <c r="V341" s="1"/>
  <c r="G357"/>
  <c r="I357"/>
  <c r="K357"/>
  <c r="M357"/>
  <c r="O357"/>
  <c r="Q357"/>
  <c r="V357"/>
  <c r="G359"/>
  <c r="M359" s="1"/>
  <c r="I359"/>
  <c r="K359"/>
  <c r="O359"/>
  <c r="Q359"/>
  <c r="V359"/>
  <c r="G362"/>
  <c r="I362"/>
  <c r="K362"/>
  <c r="M362"/>
  <c r="O362"/>
  <c r="Q362"/>
  <c r="V362"/>
  <c r="G366"/>
  <c r="I366"/>
  <c r="I365" s="1"/>
  <c r="K366"/>
  <c r="M366"/>
  <c r="O366"/>
  <c r="Q366"/>
  <c r="Q365" s="1"/>
  <c r="V366"/>
  <c r="G370"/>
  <c r="G365" s="1"/>
  <c r="I370"/>
  <c r="K370"/>
  <c r="K365" s="1"/>
  <c r="O370"/>
  <c r="O365" s="1"/>
  <c r="Q370"/>
  <c r="V370"/>
  <c r="V365" s="1"/>
  <c r="G373"/>
  <c r="I373"/>
  <c r="K373"/>
  <c r="M373"/>
  <c r="O373"/>
  <c r="Q373"/>
  <c r="V373"/>
  <c r="G391"/>
  <c r="M391" s="1"/>
  <c r="I391"/>
  <c r="K391"/>
  <c r="O391"/>
  <c r="Q391"/>
  <c r="V391"/>
  <c r="G404"/>
  <c r="I404"/>
  <c r="K404"/>
  <c r="M404"/>
  <c r="O404"/>
  <c r="Q404"/>
  <c r="V404"/>
  <c r="G406"/>
  <c r="M406" s="1"/>
  <c r="I406"/>
  <c r="K406"/>
  <c r="O406"/>
  <c r="Q406"/>
  <c r="V406"/>
  <c r="G409"/>
  <c r="I409"/>
  <c r="K409"/>
  <c r="M409"/>
  <c r="O409"/>
  <c r="Q409"/>
  <c r="V409"/>
  <c r="G413"/>
  <c r="I413"/>
  <c r="I412" s="1"/>
  <c r="K413"/>
  <c r="M413"/>
  <c r="O413"/>
  <c r="Q413"/>
  <c r="Q412" s="1"/>
  <c r="V413"/>
  <c r="G420"/>
  <c r="G412" s="1"/>
  <c r="I420"/>
  <c r="K420"/>
  <c r="K412" s="1"/>
  <c r="O420"/>
  <c r="O412" s="1"/>
  <c r="Q420"/>
  <c r="V420"/>
  <c r="V412" s="1"/>
  <c r="G427"/>
  <c r="I427"/>
  <c r="K427"/>
  <c r="M427"/>
  <c r="O427"/>
  <c r="Q427"/>
  <c r="V427"/>
  <c r="G432"/>
  <c r="I432"/>
  <c r="I431" s="1"/>
  <c r="K432"/>
  <c r="M432"/>
  <c r="O432"/>
  <c r="Q432"/>
  <c r="Q431" s="1"/>
  <c r="V432"/>
  <c r="G458"/>
  <c r="G431" s="1"/>
  <c r="I458"/>
  <c r="K458"/>
  <c r="K431" s="1"/>
  <c r="O458"/>
  <c r="O431" s="1"/>
  <c r="Q458"/>
  <c r="V458"/>
  <c r="V431" s="1"/>
  <c r="G462"/>
  <c r="I462"/>
  <c r="K462"/>
  <c r="M462"/>
  <c r="O462"/>
  <c r="Q462"/>
  <c r="V462"/>
  <c r="G467"/>
  <c r="M467" s="1"/>
  <c r="I467"/>
  <c r="K467"/>
  <c r="O467"/>
  <c r="Q467"/>
  <c r="V467"/>
  <c r="G472"/>
  <c r="I472"/>
  <c r="K472"/>
  <c r="M472"/>
  <c r="O472"/>
  <c r="Q472"/>
  <c r="V472"/>
  <c r="G476"/>
  <c r="I476"/>
  <c r="I475" s="1"/>
  <c r="K476"/>
  <c r="M476"/>
  <c r="O476"/>
  <c r="Q476"/>
  <c r="Q475" s="1"/>
  <c r="V476"/>
  <c r="G479"/>
  <c r="G475" s="1"/>
  <c r="I479"/>
  <c r="K479"/>
  <c r="K475" s="1"/>
  <c r="O479"/>
  <c r="O475" s="1"/>
  <c r="Q479"/>
  <c r="V479"/>
  <c r="V475" s="1"/>
  <c r="G481"/>
  <c r="I481"/>
  <c r="K481"/>
  <c r="M481"/>
  <c r="O481"/>
  <c r="Q481"/>
  <c r="V481"/>
  <c r="G483"/>
  <c r="M483" s="1"/>
  <c r="I483"/>
  <c r="K483"/>
  <c r="O483"/>
  <c r="Q483"/>
  <c r="V483"/>
  <c r="G485"/>
  <c r="I485"/>
  <c r="K485"/>
  <c r="M485"/>
  <c r="O485"/>
  <c r="Q485"/>
  <c r="V485"/>
  <c r="G488"/>
  <c r="I488"/>
  <c r="I487" s="1"/>
  <c r="K488"/>
  <c r="M488"/>
  <c r="O488"/>
  <c r="Q488"/>
  <c r="Q487" s="1"/>
  <c r="V488"/>
  <c r="G490"/>
  <c r="G487" s="1"/>
  <c r="I490"/>
  <c r="K490"/>
  <c r="K487" s="1"/>
  <c r="O490"/>
  <c r="O487" s="1"/>
  <c r="Q490"/>
  <c r="V490"/>
  <c r="V487" s="1"/>
  <c r="G493"/>
  <c r="G492" s="1"/>
  <c r="I493"/>
  <c r="K493"/>
  <c r="K492" s="1"/>
  <c r="O493"/>
  <c r="O492" s="1"/>
  <c r="Q493"/>
  <c r="V493"/>
  <c r="V492" s="1"/>
  <c r="G512"/>
  <c r="I512"/>
  <c r="I492" s="1"/>
  <c r="K512"/>
  <c r="M512"/>
  <c r="O512"/>
  <c r="Q512"/>
  <c r="Q492" s="1"/>
  <c r="V512"/>
  <c r="G515"/>
  <c r="M515" s="1"/>
  <c r="I515"/>
  <c r="K515"/>
  <c r="O515"/>
  <c r="Q515"/>
  <c r="V515"/>
  <c r="G518"/>
  <c r="I518"/>
  <c r="K518"/>
  <c r="M518"/>
  <c r="O518"/>
  <c r="Q518"/>
  <c r="V518"/>
  <c r="G522"/>
  <c r="M522" s="1"/>
  <c r="I522"/>
  <c r="K522"/>
  <c r="O522"/>
  <c r="Q522"/>
  <c r="V522"/>
  <c r="G526"/>
  <c r="G525" s="1"/>
  <c r="I526"/>
  <c r="K526"/>
  <c r="K525" s="1"/>
  <c r="O526"/>
  <c r="O525" s="1"/>
  <c r="Q526"/>
  <c r="V526"/>
  <c r="V525" s="1"/>
  <c r="G528"/>
  <c r="I528"/>
  <c r="I525" s="1"/>
  <c r="K528"/>
  <c r="M528"/>
  <c r="O528"/>
  <c r="Q528"/>
  <c r="Q525" s="1"/>
  <c r="V528"/>
  <c r="AE531"/>
  <c r="G531" i="16"/>
  <c r="BA496"/>
  <c r="BA109"/>
  <c r="G9"/>
  <c r="I9"/>
  <c r="I8" s="1"/>
  <c r="K9"/>
  <c r="M9"/>
  <c r="O9"/>
  <c r="Q9"/>
  <c r="Q8" s="1"/>
  <c r="V9"/>
  <c r="G14"/>
  <c r="M14" s="1"/>
  <c r="I14"/>
  <c r="K14"/>
  <c r="K8" s="1"/>
  <c r="O14"/>
  <c r="O8" s="1"/>
  <c r="Q14"/>
  <c r="V14"/>
  <c r="V8" s="1"/>
  <c r="G19"/>
  <c r="K19"/>
  <c r="O19"/>
  <c r="V19"/>
  <c r="G20"/>
  <c r="I20"/>
  <c r="I19" s="1"/>
  <c r="K20"/>
  <c r="M20"/>
  <c r="M19" s="1"/>
  <c r="O20"/>
  <c r="Q20"/>
  <c r="Q19" s="1"/>
  <c r="V20"/>
  <c r="G31"/>
  <c r="I31"/>
  <c r="I30" s="1"/>
  <c r="K31"/>
  <c r="M31"/>
  <c r="O31"/>
  <c r="Q31"/>
  <c r="Q30" s="1"/>
  <c r="V31"/>
  <c r="G36"/>
  <c r="G30" s="1"/>
  <c r="I36"/>
  <c r="K36"/>
  <c r="K30" s="1"/>
  <c r="O36"/>
  <c r="O30" s="1"/>
  <c r="Q36"/>
  <c r="V36"/>
  <c r="V30" s="1"/>
  <c r="G54"/>
  <c r="I54"/>
  <c r="K54"/>
  <c r="M54"/>
  <c r="O54"/>
  <c r="Q54"/>
  <c r="V54"/>
  <c r="G73"/>
  <c r="K73"/>
  <c r="O73"/>
  <c r="V73"/>
  <c r="G74"/>
  <c r="I74"/>
  <c r="I73" s="1"/>
  <c r="K74"/>
  <c r="M74"/>
  <c r="M73" s="1"/>
  <c r="O74"/>
  <c r="Q74"/>
  <c r="Q73" s="1"/>
  <c r="V74"/>
  <c r="G81"/>
  <c r="K81"/>
  <c r="O81"/>
  <c r="V81"/>
  <c r="G82"/>
  <c r="I82"/>
  <c r="I81" s="1"/>
  <c r="K82"/>
  <c r="M82"/>
  <c r="M81" s="1"/>
  <c r="O82"/>
  <c r="Q82"/>
  <c r="Q81" s="1"/>
  <c r="V82"/>
  <c r="G87"/>
  <c r="I87"/>
  <c r="I86" s="1"/>
  <c r="K87"/>
  <c r="M87"/>
  <c r="O87"/>
  <c r="Q87"/>
  <c r="Q86" s="1"/>
  <c r="V87"/>
  <c r="G90"/>
  <c r="G86" s="1"/>
  <c r="I90"/>
  <c r="K90"/>
  <c r="K86" s="1"/>
  <c r="O90"/>
  <c r="O86" s="1"/>
  <c r="Q90"/>
  <c r="V90"/>
  <c r="V86" s="1"/>
  <c r="I97"/>
  <c r="Q97"/>
  <c r="G98"/>
  <c r="G97" s="1"/>
  <c r="I98"/>
  <c r="K98"/>
  <c r="K97" s="1"/>
  <c r="O98"/>
  <c r="O97" s="1"/>
  <c r="Q98"/>
  <c r="V98"/>
  <c r="V97" s="1"/>
  <c r="G102"/>
  <c r="G101" s="1"/>
  <c r="I102"/>
  <c r="K102"/>
  <c r="K101" s="1"/>
  <c r="O102"/>
  <c r="O101" s="1"/>
  <c r="Q102"/>
  <c r="V102"/>
  <c r="V101" s="1"/>
  <c r="G105"/>
  <c r="I105"/>
  <c r="I101" s="1"/>
  <c r="K105"/>
  <c r="M105"/>
  <c r="O105"/>
  <c r="Q105"/>
  <c r="Q101" s="1"/>
  <c r="V105"/>
  <c r="G113"/>
  <c r="I113"/>
  <c r="I112" s="1"/>
  <c r="K113"/>
  <c r="M113"/>
  <c r="O113"/>
  <c r="Q113"/>
  <c r="Q112" s="1"/>
  <c r="V113"/>
  <c r="G125"/>
  <c r="G112" s="1"/>
  <c r="I125"/>
  <c r="K125"/>
  <c r="K112" s="1"/>
  <c r="O125"/>
  <c r="O112" s="1"/>
  <c r="Q125"/>
  <c r="V125"/>
  <c r="V112" s="1"/>
  <c r="G137"/>
  <c r="I137"/>
  <c r="K137"/>
  <c r="M137"/>
  <c r="O137"/>
  <c r="Q137"/>
  <c r="V137"/>
  <c r="G146"/>
  <c r="M146" s="1"/>
  <c r="I146"/>
  <c r="K146"/>
  <c r="O146"/>
  <c r="Q146"/>
  <c r="V146"/>
  <c r="G161"/>
  <c r="I161"/>
  <c r="K161"/>
  <c r="M161"/>
  <c r="O161"/>
  <c r="Q161"/>
  <c r="V161"/>
  <c r="G164"/>
  <c r="M164" s="1"/>
  <c r="I164"/>
  <c r="K164"/>
  <c r="O164"/>
  <c r="Q164"/>
  <c r="V164"/>
  <c r="G167"/>
  <c r="I167"/>
  <c r="K167"/>
  <c r="M167"/>
  <c r="O167"/>
  <c r="Q167"/>
  <c r="V167"/>
  <c r="G171"/>
  <c r="I171"/>
  <c r="I170" s="1"/>
  <c r="K171"/>
  <c r="M171"/>
  <c r="O171"/>
  <c r="Q171"/>
  <c r="Q170" s="1"/>
  <c r="V171"/>
  <c r="G174"/>
  <c r="G170" s="1"/>
  <c r="I174"/>
  <c r="K174"/>
  <c r="K170" s="1"/>
  <c r="O174"/>
  <c r="O170" s="1"/>
  <c r="Q174"/>
  <c r="V174"/>
  <c r="V170" s="1"/>
  <c r="I176"/>
  <c r="Q176"/>
  <c r="G177"/>
  <c r="G176" s="1"/>
  <c r="I177"/>
  <c r="K177"/>
  <c r="K176" s="1"/>
  <c r="O177"/>
  <c r="O176" s="1"/>
  <c r="Q177"/>
  <c r="V177"/>
  <c r="V176" s="1"/>
  <c r="G184"/>
  <c r="G183" s="1"/>
  <c r="I184"/>
  <c r="K184"/>
  <c r="K183" s="1"/>
  <c r="O184"/>
  <c r="O183" s="1"/>
  <c r="Q184"/>
  <c r="V184"/>
  <c r="V183" s="1"/>
  <c r="G190"/>
  <c r="I190"/>
  <c r="I183" s="1"/>
  <c r="K190"/>
  <c r="M190"/>
  <c r="O190"/>
  <c r="Q190"/>
  <c r="Q183" s="1"/>
  <c r="V190"/>
  <c r="G197"/>
  <c r="M197" s="1"/>
  <c r="I197"/>
  <c r="K197"/>
  <c r="O197"/>
  <c r="Q197"/>
  <c r="V197"/>
  <c r="G202"/>
  <c r="I202"/>
  <c r="K202"/>
  <c r="M202"/>
  <c r="O202"/>
  <c r="Q202"/>
  <c r="V202"/>
  <c r="G208"/>
  <c r="M208" s="1"/>
  <c r="I208"/>
  <c r="K208"/>
  <c r="O208"/>
  <c r="Q208"/>
  <c r="V208"/>
  <c r="G210"/>
  <c r="I210"/>
  <c r="K210"/>
  <c r="M210"/>
  <c r="O210"/>
  <c r="Q210"/>
  <c r="V210"/>
  <c r="G212"/>
  <c r="M212" s="1"/>
  <c r="I212"/>
  <c r="K212"/>
  <c r="O212"/>
  <c r="Q212"/>
  <c r="V212"/>
  <c r="G214"/>
  <c r="I214"/>
  <c r="K214"/>
  <c r="M214"/>
  <c r="O214"/>
  <c r="Q214"/>
  <c r="V214"/>
  <c r="G217"/>
  <c r="M217" s="1"/>
  <c r="I217"/>
  <c r="K217"/>
  <c r="O217"/>
  <c r="Q217"/>
  <c r="V217"/>
  <c r="G220"/>
  <c r="I220"/>
  <c r="K220"/>
  <c r="M220"/>
  <c r="O220"/>
  <c r="Q220"/>
  <c r="V220"/>
  <c r="G222"/>
  <c r="M222" s="1"/>
  <c r="I222"/>
  <c r="K222"/>
  <c r="O222"/>
  <c r="Q222"/>
  <c r="V222"/>
  <c r="G226"/>
  <c r="G225" s="1"/>
  <c r="I226"/>
  <c r="K226"/>
  <c r="K225" s="1"/>
  <c r="O226"/>
  <c r="O225" s="1"/>
  <c r="Q226"/>
  <c r="V226"/>
  <c r="V225" s="1"/>
  <c r="G229"/>
  <c r="I229"/>
  <c r="I225" s="1"/>
  <c r="K229"/>
  <c r="M229"/>
  <c r="O229"/>
  <c r="Q229"/>
  <c r="Q225" s="1"/>
  <c r="V229"/>
  <c r="G231"/>
  <c r="M231" s="1"/>
  <c r="I231"/>
  <c r="K231"/>
  <c r="O231"/>
  <c r="Q231"/>
  <c r="V231"/>
  <c r="G236"/>
  <c r="I236"/>
  <c r="K236"/>
  <c r="M236"/>
  <c r="O236"/>
  <c r="Q236"/>
  <c r="V236"/>
  <c r="G238"/>
  <c r="M238" s="1"/>
  <c r="I238"/>
  <c r="K238"/>
  <c r="O238"/>
  <c r="Q238"/>
  <c r="V238"/>
  <c r="G240"/>
  <c r="I240"/>
  <c r="K240"/>
  <c r="M240"/>
  <c r="O240"/>
  <c r="Q240"/>
  <c r="V240"/>
  <c r="G243"/>
  <c r="M243" s="1"/>
  <c r="I243"/>
  <c r="K243"/>
  <c r="O243"/>
  <c r="Q243"/>
  <c r="V243"/>
  <c r="G246"/>
  <c r="I246"/>
  <c r="K246"/>
  <c r="M246"/>
  <c r="O246"/>
  <c r="Q246"/>
  <c r="V246"/>
  <c r="G248"/>
  <c r="M248" s="1"/>
  <c r="I248"/>
  <c r="K248"/>
  <c r="O248"/>
  <c r="Q248"/>
  <c r="V248"/>
  <c r="G251"/>
  <c r="I251"/>
  <c r="K251"/>
  <c r="M251"/>
  <c r="O251"/>
  <c r="Q251"/>
  <c r="V251"/>
  <c r="G254"/>
  <c r="M254" s="1"/>
  <c r="I254"/>
  <c r="K254"/>
  <c r="O254"/>
  <c r="Q254"/>
  <c r="V254"/>
  <c r="G263"/>
  <c r="I263"/>
  <c r="K263"/>
  <c r="M263"/>
  <c r="O263"/>
  <c r="Q263"/>
  <c r="V263"/>
  <c r="G266"/>
  <c r="M266" s="1"/>
  <c r="I266"/>
  <c r="K266"/>
  <c r="O266"/>
  <c r="Q266"/>
  <c r="V266"/>
  <c r="G268"/>
  <c r="I268"/>
  <c r="K268"/>
  <c r="M268"/>
  <c r="O268"/>
  <c r="Q268"/>
  <c r="V268"/>
  <c r="G270"/>
  <c r="M270" s="1"/>
  <c r="I270"/>
  <c r="K270"/>
  <c r="O270"/>
  <c r="Q270"/>
  <c r="V270"/>
  <c r="G275"/>
  <c r="I275"/>
  <c r="K275"/>
  <c r="M275"/>
  <c r="O275"/>
  <c r="Q275"/>
  <c r="V275"/>
  <c r="G278"/>
  <c r="M278" s="1"/>
  <c r="I278"/>
  <c r="K278"/>
  <c r="O278"/>
  <c r="Q278"/>
  <c r="V278"/>
  <c r="G280"/>
  <c r="I280"/>
  <c r="K280"/>
  <c r="M280"/>
  <c r="O280"/>
  <c r="Q280"/>
  <c r="V280"/>
  <c r="G283"/>
  <c r="M283" s="1"/>
  <c r="I283"/>
  <c r="K283"/>
  <c r="O283"/>
  <c r="Q283"/>
  <c r="V283"/>
  <c r="G286"/>
  <c r="I286"/>
  <c r="K286"/>
  <c r="M286"/>
  <c r="O286"/>
  <c r="Q286"/>
  <c r="V286"/>
  <c r="G289"/>
  <c r="M289" s="1"/>
  <c r="I289"/>
  <c r="K289"/>
  <c r="O289"/>
  <c r="Q289"/>
  <c r="V289"/>
  <c r="G291"/>
  <c r="I291"/>
  <c r="K291"/>
  <c r="M291"/>
  <c r="O291"/>
  <c r="Q291"/>
  <c r="V291"/>
  <c r="G294"/>
  <c r="I294"/>
  <c r="I293" s="1"/>
  <c r="K294"/>
  <c r="M294"/>
  <c r="O294"/>
  <c r="Q294"/>
  <c r="Q293" s="1"/>
  <c r="V294"/>
  <c r="G300"/>
  <c r="G293" s="1"/>
  <c r="I300"/>
  <c r="K300"/>
  <c r="K293" s="1"/>
  <c r="O300"/>
  <c r="O293" s="1"/>
  <c r="Q300"/>
  <c r="V300"/>
  <c r="V293" s="1"/>
  <c r="G306"/>
  <c r="I306"/>
  <c r="K306"/>
  <c r="M306"/>
  <c r="O306"/>
  <c r="Q306"/>
  <c r="V306"/>
  <c r="G318"/>
  <c r="M318" s="1"/>
  <c r="I318"/>
  <c r="K318"/>
  <c r="O318"/>
  <c r="Q318"/>
  <c r="V318"/>
  <c r="G320"/>
  <c r="I320"/>
  <c r="K320"/>
  <c r="M320"/>
  <c r="O320"/>
  <c r="Q320"/>
  <c r="V320"/>
  <c r="G322"/>
  <c r="M322" s="1"/>
  <c r="I322"/>
  <c r="K322"/>
  <c r="O322"/>
  <c r="Q322"/>
  <c r="V322"/>
  <c r="G324"/>
  <c r="I324"/>
  <c r="K324"/>
  <c r="M324"/>
  <c r="O324"/>
  <c r="Q324"/>
  <c r="V324"/>
  <c r="G331"/>
  <c r="M331" s="1"/>
  <c r="I331"/>
  <c r="K331"/>
  <c r="O331"/>
  <c r="Q331"/>
  <c r="V331"/>
  <c r="G336"/>
  <c r="I336"/>
  <c r="K336"/>
  <c r="M336"/>
  <c r="O336"/>
  <c r="Q336"/>
  <c r="V336"/>
  <c r="G342"/>
  <c r="I342"/>
  <c r="I341" s="1"/>
  <c r="K342"/>
  <c r="M342"/>
  <c r="O342"/>
  <c r="Q342"/>
  <c r="Q341" s="1"/>
  <c r="V342"/>
  <c r="G345"/>
  <c r="G341" s="1"/>
  <c r="I345"/>
  <c r="K345"/>
  <c r="K341" s="1"/>
  <c r="O345"/>
  <c r="O341" s="1"/>
  <c r="Q345"/>
  <c r="V345"/>
  <c r="V341" s="1"/>
  <c r="G357"/>
  <c r="I357"/>
  <c r="K357"/>
  <c r="M357"/>
  <c r="O357"/>
  <c r="Q357"/>
  <c r="V357"/>
  <c r="G359"/>
  <c r="M359" s="1"/>
  <c r="I359"/>
  <c r="K359"/>
  <c r="O359"/>
  <c r="Q359"/>
  <c r="V359"/>
  <c r="G362"/>
  <c r="I362"/>
  <c r="K362"/>
  <c r="M362"/>
  <c r="O362"/>
  <c r="Q362"/>
  <c r="V362"/>
  <c r="G366"/>
  <c r="I366"/>
  <c r="I365" s="1"/>
  <c r="K366"/>
  <c r="M366"/>
  <c r="O366"/>
  <c r="Q366"/>
  <c r="Q365" s="1"/>
  <c r="V366"/>
  <c r="G370"/>
  <c r="G365" s="1"/>
  <c r="I370"/>
  <c r="K370"/>
  <c r="K365" s="1"/>
  <c r="O370"/>
  <c r="O365" s="1"/>
  <c r="Q370"/>
  <c r="V370"/>
  <c r="V365" s="1"/>
  <c r="G373"/>
  <c r="I373"/>
  <c r="K373"/>
  <c r="M373"/>
  <c r="O373"/>
  <c r="Q373"/>
  <c r="V373"/>
  <c r="G391"/>
  <c r="M391" s="1"/>
  <c r="I391"/>
  <c r="K391"/>
  <c r="O391"/>
  <c r="Q391"/>
  <c r="V391"/>
  <c r="G404"/>
  <c r="I404"/>
  <c r="K404"/>
  <c r="M404"/>
  <c r="O404"/>
  <c r="Q404"/>
  <c r="V404"/>
  <c r="G406"/>
  <c r="M406" s="1"/>
  <c r="I406"/>
  <c r="K406"/>
  <c r="O406"/>
  <c r="Q406"/>
  <c r="V406"/>
  <c r="G409"/>
  <c r="I409"/>
  <c r="K409"/>
  <c r="M409"/>
  <c r="O409"/>
  <c r="Q409"/>
  <c r="V409"/>
  <c r="G413"/>
  <c r="I413"/>
  <c r="I412" s="1"/>
  <c r="K413"/>
  <c r="M413"/>
  <c r="O413"/>
  <c r="Q413"/>
  <c r="Q412" s="1"/>
  <c r="V413"/>
  <c r="G420"/>
  <c r="G412" s="1"/>
  <c r="I420"/>
  <c r="K420"/>
  <c r="K412" s="1"/>
  <c r="O420"/>
  <c r="O412" s="1"/>
  <c r="Q420"/>
  <c r="V420"/>
  <c r="V412" s="1"/>
  <c r="G427"/>
  <c r="I427"/>
  <c r="K427"/>
  <c r="M427"/>
  <c r="O427"/>
  <c r="Q427"/>
  <c r="V427"/>
  <c r="G432"/>
  <c r="I432"/>
  <c r="I431" s="1"/>
  <c r="K432"/>
  <c r="M432"/>
  <c r="O432"/>
  <c r="Q432"/>
  <c r="Q431" s="1"/>
  <c r="V432"/>
  <c r="G458"/>
  <c r="G431" s="1"/>
  <c r="I458"/>
  <c r="K458"/>
  <c r="K431" s="1"/>
  <c r="O458"/>
  <c r="O431" s="1"/>
  <c r="Q458"/>
  <c r="V458"/>
  <c r="V431" s="1"/>
  <c r="G462"/>
  <c r="I462"/>
  <c r="K462"/>
  <c r="M462"/>
  <c r="O462"/>
  <c r="Q462"/>
  <c r="V462"/>
  <c r="G467"/>
  <c r="M467" s="1"/>
  <c r="I467"/>
  <c r="K467"/>
  <c r="O467"/>
  <c r="Q467"/>
  <c r="V467"/>
  <c r="G472"/>
  <c r="I472"/>
  <c r="K472"/>
  <c r="M472"/>
  <c r="O472"/>
  <c r="Q472"/>
  <c r="V472"/>
  <c r="G476"/>
  <c r="I476"/>
  <c r="I475" s="1"/>
  <c r="K476"/>
  <c r="M476"/>
  <c r="O476"/>
  <c r="Q476"/>
  <c r="Q475" s="1"/>
  <c r="V476"/>
  <c r="G479"/>
  <c r="G475" s="1"/>
  <c r="I479"/>
  <c r="K479"/>
  <c r="K475" s="1"/>
  <c r="O479"/>
  <c r="O475" s="1"/>
  <c r="Q479"/>
  <c r="V479"/>
  <c r="V475" s="1"/>
  <c r="G481"/>
  <c r="I481"/>
  <c r="K481"/>
  <c r="M481"/>
  <c r="O481"/>
  <c r="Q481"/>
  <c r="V481"/>
  <c r="G483"/>
  <c r="M483" s="1"/>
  <c r="I483"/>
  <c r="K483"/>
  <c r="O483"/>
  <c r="Q483"/>
  <c r="V483"/>
  <c r="G485"/>
  <c r="I485"/>
  <c r="K485"/>
  <c r="M485"/>
  <c r="O485"/>
  <c r="Q485"/>
  <c r="V485"/>
  <c r="G488"/>
  <c r="I488"/>
  <c r="I487" s="1"/>
  <c r="K488"/>
  <c r="M488"/>
  <c r="O488"/>
  <c r="Q488"/>
  <c r="Q487" s="1"/>
  <c r="V488"/>
  <c r="G490"/>
  <c r="G487" s="1"/>
  <c r="I490"/>
  <c r="K490"/>
  <c r="K487" s="1"/>
  <c r="O490"/>
  <c r="O487" s="1"/>
  <c r="Q490"/>
  <c r="V490"/>
  <c r="V487" s="1"/>
  <c r="G493"/>
  <c r="G492" s="1"/>
  <c r="I493"/>
  <c r="K493"/>
  <c r="K492" s="1"/>
  <c r="O493"/>
  <c r="O492" s="1"/>
  <c r="Q493"/>
  <c r="V493"/>
  <c r="V492" s="1"/>
  <c r="G512"/>
  <c r="I512"/>
  <c r="I492" s="1"/>
  <c r="K512"/>
  <c r="M512"/>
  <c r="O512"/>
  <c r="Q512"/>
  <c r="Q492" s="1"/>
  <c r="V512"/>
  <c r="G515"/>
  <c r="M515" s="1"/>
  <c r="I515"/>
  <c r="K515"/>
  <c r="O515"/>
  <c r="Q515"/>
  <c r="V515"/>
  <c r="G518"/>
  <c r="I518"/>
  <c r="K518"/>
  <c r="M518"/>
  <c r="O518"/>
  <c r="Q518"/>
  <c r="V518"/>
  <c r="G522"/>
  <c r="M522" s="1"/>
  <c r="I522"/>
  <c r="K522"/>
  <c r="O522"/>
  <c r="Q522"/>
  <c r="V522"/>
  <c r="G526"/>
  <c r="G525" s="1"/>
  <c r="I526"/>
  <c r="K526"/>
  <c r="K525" s="1"/>
  <c r="O526"/>
  <c r="O525" s="1"/>
  <c r="Q526"/>
  <c r="V526"/>
  <c r="V525" s="1"/>
  <c r="G528"/>
  <c r="I528"/>
  <c r="I525" s="1"/>
  <c r="K528"/>
  <c r="M528"/>
  <c r="O528"/>
  <c r="Q528"/>
  <c r="Q525" s="1"/>
  <c r="V528"/>
  <c r="AE531"/>
  <c r="G468" i="15"/>
  <c r="BA433"/>
  <c r="BA97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I17"/>
  <c r="K17"/>
  <c r="M17"/>
  <c r="O17"/>
  <c r="Q17"/>
  <c r="V17"/>
  <c r="G24"/>
  <c r="M24" s="1"/>
  <c r="I24"/>
  <c r="K24"/>
  <c r="O24"/>
  <c r="Q24"/>
  <c r="V24"/>
  <c r="G30"/>
  <c r="G29" s="1"/>
  <c r="I30"/>
  <c r="K30"/>
  <c r="K29" s="1"/>
  <c r="O30"/>
  <c r="O29" s="1"/>
  <c r="Q30"/>
  <c r="V30"/>
  <c r="V29" s="1"/>
  <c r="G34"/>
  <c r="I34"/>
  <c r="I29" s="1"/>
  <c r="K34"/>
  <c r="M34"/>
  <c r="O34"/>
  <c r="Q34"/>
  <c r="Q29" s="1"/>
  <c r="V34"/>
  <c r="G52"/>
  <c r="M52" s="1"/>
  <c r="I52"/>
  <c r="K52"/>
  <c r="O52"/>
  <c r="Q52"/>
  <c r="V52"/>
  <c r="I70"/>
  <c r="Q70"/>
  <c r="G71"/>
  <c r="G70" s="1"/>
  <c r="I71"/>
  <c r="K71"/>
  <c r="K70" s="1"/>
  <c r="O71"/>
  <c r="O70" s="1"/>
  <c r="Q71"/>
  <c r="V71"/>
  <c r="V70" s="1"/>
  <c r="G75"/>
  <c r="G74" s="1"/>
  <c r="I75"/>
  <c r="I74" s="1"/>
  <c r="K75"/>
  <c r="K74" s="1"/>
  <c r="M75"/>
  <c r="M74" s="1"/>
  <c r="O75"/>
  <c r="O74" s="1"/>
  <c r="Q75"/>
  <c r="Q74" s="1"/>
  <c r="V75"/>
  <c r="V74" s="1"/>
  <c r="G79"/>
  <c r="I79"/>
  <c r="K79"/>
  <c r="M79"/>
  <c r="O79"/>
  <c r="Q79"/>
  <c r="V79"/>
  <c r="G81"/>
  <c r="K81"/>
  <c r="O81"/>
  <c r="V81"/>
  <c r="G82"/>
  <c r="I82"/>
  <c r="I81" s="1"/>
  <c r="K82"/>
  <c r="M82"/>
  <c r="M81" s="1"/>
  <c r="O82"/>
  <c r="Q82"/>
  <c r="Q81" s="1"/>
  <c r="V82"/>
  <c r="G85"/>
  <c r="K85"/>
  <c r="O85"/>
  <c r="V85"/>
  <c r="G86"/>
  <c r="I86"/>
  <c r="I85" s="1"/>
  <c r="K86"/>
  <c r="M86"/>
  <c r="M85" s="1"/>
  <c r="O86"/>
  <c r="Q86"/>
  <c r="Q85" s="1"/>
  <c r="V86"/>
  <c r="G90"/>
  <c r="I90"/>
  <c r="I89" s="1"/>
  <c r="K90"/>
  <c r="M90"/>
  <c r="O90"/>
  <c r="Q90"/>
  <c r="Q89" s="1"/>
  <c r="V90"/>
  <c r="G93"/>
  <c r="M93" s="1"/>
  <c r="I93"/>
  <c r="K93"/>
  <c r="K89" s="1"/>
  <c r="O93"/>
  <c r="O89" s="1"/>
  <c r="Q93"/>
  <c r="V93"/>
  <c r="V89" s="1"/>
  <c r="G101"/>
  <c r="G100" s="1"/>
  <c r="I101"/>
  <c r="K101"/>
  <c r="K100" s="1"/>
  <c r="O101"/>
  <c r="O100" s="1"/>
  <c r="Q101"/>
  <c r="V101"/>
  <c r="V100" s="1"/>
  <c r="G107"/>
  <c r="I107"/>
  <c r="I100" s="1"/>
  <c r="K107"/>
  <c r="M107"/>
  <c r="O107"/>
  <c r="Q107"/>
  <c r="Q100" s="1"/>
  <c r="V107"/>
  <c r="G113"/>
  <c r="M113" s="1"/>
  <c r="I113"/>
  <c r="K113"/>
  <c r="O113"/>
  <c r="Q113"/>
  <c r="V113"/>
  <c r="G119"/>
  <c r="I119"/>
  <c r="K119"/>
  <c r="M119"/>
  <c r="O119"/>
  <c r="Q119"/>
  <c r="V119"/>
  <c r="G125"/>
  <c r="M125" s="1"/>
  <c r="I125"/>
  <c r="K125"/>
  <c r="O125"/>
  <c r="Q125"/>
  <c r="V125"/>
  <c r="G132"/>
  <c r="I132"/>
  <c r="K132"/>
  <c r="M132"/>
  <c r="O132"/>
  <c r="Q132"/>
  <c r="V132"/>
  <c r="G138"/>
  <c r="M138" s="1"/>
  <c r="I138"/>
  <c r="K138"/>
  <c r="O138"/>
  <c r="Q138"/>
  <c r="V138"/>
  <c r="G145"/>
  <c r="I145"/>
  <c r="K145"/>
  <c r="M145"/>
  <c r="O145"/>
  <c r="Q145"/>
  <c r="V145"/>
  <c r="G161"/>
  <c r="I161"/>
  <c r="I160" s="1"/>
  <c r="K161"/>
  <c r="M161"/>
  <c r="O161"/>
  <c r="Q161"/>
  <c r="Q160" s="1"/>
  <c r="V161"/>
  <c r="G164"/>
  <c r="M164" s="1"/>
  <c r="I164"/>
  <c r="K164"/>
  <c r="K160" s="1"/>
  <c r="O164"/>
  <c r="O160" s="1"/>
  <c r="Q164"/>
  <c r="V164"/>
  <c r="V160" s="1"/>
  <c r="I166"/>
  <c r="Q166"/>
  <c r="G167"/>
  <c r="G166" s="1"/>
  <c r="I167"/>
  <c r="K167"/>
  <c r="K166" s="1"/>
  <c r="O167"/>
  <c r="O166" s="1"/>
  <c r="Q167"/>
  <c r="V167"/>
  <c r="V166" s="1"/>
  <c r="G174"/>
  <c r="G173" s="1"/>
  <c r="I174"/>
  <c r="K174"/>
  <c r="K173" s="1"/>
  <c r="O174"/>
  <c r="O173" s="1"/>
  <c r="Q174"/>
  <c r="V174"/>
  <c r="V173" s="1"/>
  <c r="G179"/>
  <c r="I179"/>
  <c r="I173" s="1"/>
  <c r="K179"/>
  <c r="M179"/>
  <c r="O179"/>
  <c r="Q179"/>
  <c r="Q173" s="1"/>
  <c r="V179"/>
  <c r="G184"/>
  <c r="M184" s="1"/>
  <c r="I184"/>
  <c r="K184"/>
  <c r="O184"/>
  <c r="Q184"/>
  <c r="V184"/>
  <c r="G189"/>
  <c r="I189"/>
  <c r="K189"/>
  <c r="M189"/>
  <c r="O189"/>
  <c r="Q189"/>
  <c r="V189"/>
  <c r="G194"/>
  <c r="M194" s="1"/>
  <c r="I194"/>
  <c r="K194"/>
  <c r="O194"/>
  <c r="Q194"/>
  <c r="V194"/>
  <c r="G196"/>
  <c r="I196"/>
  <c r="K196"/>
  <c r="M196"/>
  <c r="O196"/>
  <c r="Q196"/>
  <c r="V196"/>
  <c r="G198"/>
  <c r="M198" s="1"/>
  <c r="I198"/>
  <c r="K198"/>
  <c r="O198"/>
  <c r="Q198"/>
  <c r="V198"/>
  <c r="G201"/>
  <c r="I201"/>
  <c r="K201"/>
  <c r="M201"/>
  <c r="O201"/>
  <c r="Q201"/>
  <c r="V201"/>
  <c r="G203"/>
  <c r="M203" s="1"/>
  <c r="I203"/>
  <c r="K203"/>
  <c r="O203"/>
  <c r="Q203"/>
  <c r="V203"/>
  <c r="G206"/>
  <c r="G205" s="1"/>
  <c r="I206"/>
  <c r="K206"/>
  <c r="K205" s="1"/>
  <c r="O206"/>
  <c r="O205" s="1"/>
  <c r="Q206"/>
  <c r="V206"/>
  <c r="V205" s="1"/>
  <c r="G212"/>
  <c r="I212"/>
  <c r="I205" s="1"/>
  <c r="K212"/>
  <c r="M212"/>
  <c r="O212"/>
  <c r="Q212"/>
  <c r="Q205" s="1"/>
  <c r="V212"/>
  <c r="G221"/>
  <c r="M221" s="1"/>
  <c r="I221"/>
  <c r="K221"/>
  <c r="O221"/>
  <c r="Q221"/>
  <c r="V221"/>
  <c r="G226"/>
  <c r="I226"/>
  <c r="K226"/>
  <c r="M226"/>
  <c r="O226"/>
  <c r="Q226"/>
  <c r="V226"/>
  <c r="G234"/>
  <c r="M234" s="1"/>
  <c r="I234"/>
  <c r="K234"/>
  <c r="O234"/>
  <c r="Q234"/>
  <c r="V234"/>
  <c r="G236"/>
  <c r="I236"/>
  <c r="K236"/>
  <c r="M236"/>
  <c r="O236"/>
  <c r="Q236"/>
  <c r="V236"/>
  <c r="G238"/>
  <c r="M238" s="1"/>
  <c r="I238"/>
  <c r="K238"/>
  <c r="O238"/>
  <c r="Q238"/>
  <c r="V238"/>
  <c r="G240"/>
  <c r="I240"/>
  <c r="K240"/>
  <c r="M240"/>
  <c r="O240"/>
  <c r="Q240"/>
  <c r="V240"/>
  <c r="G243"/>
  <c r="M243" s="1"/>
  <c r="I243"/>
  <c r="K243"/>
  <c r="O243"/>
  <c r="Q243"/>
  <c r="V243"/>
  <c r="G246"/>
  <c r="I246"/>
  <c r="K246"/>
  <c r="M246"/>
  <c r="O246"/>
  <c r="Q246"/>
  <c r="V246"/>
  <c r="G248"/>
  <c r="M248" s="1"/>
  <c r="I248"/>
  <c r="K248"/>
  <c r="O248"/>
  <c r="Q248"/>
  <c r="V248"/>
  <c r="G252"/>
  <c r="G251" s="1"/>
  <c r="I252"/>
  <c r="K252"/>
  <c r="K251" s="1"/>
  <c r="O252"/>
  <c r="O251" s="1"/>
  <c r="Q252"/>
  <c r="V252"/>
  <c r="V251" s="1"/>
  <c r="G255"/>
  <c r="I255"/>
  <c r="I251" s="1"/>
  <c r="K255"/>
  <c r="M255"/>
  <c r="O255"/>
  <c r="Q255"/>
  <c r="Q251" s="1"/>
  <c r="V255"/>
  <c r="G257"/>
  <c r="M257" s="1"/>
  <c r="I257"/>
  <c r="K257"/>
  <c r="O257"/>
  <c r="Q257"/>
  <c r="V257"/>
  <c r="G260"/>
  <c r="I260"/>
  <c r="K260"/>
  <c r="M260"/>
  <c r="O260"/>
  <c r="Q260"/>
  <c r="V260"/>
  <c r="G263"/>
  <c r="M263" s="1"/>
  <c r="I263"/>
  <c r="K263"/>
  <c r="O263"/>
  <c r="Q263"/>
  <c r="V263"/>
  <c r="G266"/>
  <c r="I266"/>
  <c r="K266"/>
  <c r="M266"/>
  <c r="O266"/>
  <c r="Q266"/>
  <c r="V266"/>
  <c r="G269"/>
  <c r="M269" s="1"/>
  <c r="I269"/>
  <c r="K269"/>
  <c r="O269"/>
  <c r="Q269"/>
  <c r="V269"/>
  <c r="G271"/>
  <c r="I271"/>
  <c r="K271"/>
  <c r="M271"/>
  <c r="O271"/>
  <c r="Q271"/>
  <c r="V271"/>
  <c r="G274"/>
  <c r="M274" s="1"/>
  <c r="I274"/>
  <c r="K274"/>
  <c r="O274"/>
  <c r="Q274"/>
  <c r="V274"/>
  <c r="G277"/>
  <c r="I277"/>
  <c r="K277"/>
  <c r="M277"/>
  <c r="O277"/>
  <c r="Q277"/>
  <c r="V277"/>
  <c r="G280"/>
  <c r="M280" s="1"/>
  <c r="I280"/>
  <c r="K280"/>
  <c r="O280"/>
  <c r="Q280"/>
  <c r="V280"/>
  <c r="G283"/>
  <c r="I283"/>
  <c r="K283"/>
  <c r="M283"/>
  <c r="O283"/>
  <c r="Q283"/>
  <c r="V283"/>
  <c r="G289"/>
  <c r="M289" s="1"/>
  <c r="I289"/>
  <c r="K289"/>
  <c r="O289"/>
  <c r="Q289"/>
  <c r="V289"/>
  <c r="G292"/>
  <c r="I292"/>
  <c r="K292"/>
  <c r="M292"/>
  <c r="O292"/>
  <c r="Q292"/>
  <c r="V292"/>
  <c r="G294"/>
  <c r="M294" s="1"/>
  <c r="I294"/>
  <c r="K294"/>
  <c r="O294"/>
  <c r="Q294"/>
  <c r="V294"/>
  <c r="G296"/>
  <c r="I296"/>
  <c r="K296"/>
  <c r="M296"/>
  <c r="O296"/>
  <c r="Q296"/>
  <c r="V296"/>
  <c r="G301"/>
  <c r="M301" s="1"/>
  <c r="I301"/>
  <c r="K301"/>
  <c r="O301"/>
  <c r="Q301"/>
  <c r="V301"/>
  <c r="G304"/>
  <c r="I304"/>
  <c r="K304"/>
  <c r="M304"/>
  <c r="O304"/>
  <c r="Q304"/>
  <c r="V304"/>
  <c r="G306"/>
  <c r="M306" s="1"/>
  <c r="I306"/>
  <c r="K306"/>
  <c r="O306"/>
  <c r="Q306"/>
  <c r="V306"/>
  <c r="G311"/>
  <c r="I311"/>
  <c r="K311"/>
  <c r="M311"/>
  <c r="O311"/>
  <c r="Q311"/>
  <c r="V311"/>
  <c r="G314"/>
  <c r="M314" s="1"/>
  <c r="I314"/>
  <c r="K314"/>
  <c r="O314"/>
  <c r="Q314"/>
  <c r="V314"/>
  <c r="G317"/>
  <c r="I317"/>
  <c r="K317"/>
  <c r="M317"/>
  <c r="O317"/>
  <c r="Q317"/>
  <c r="V317"/>
  <c r="G320"/>
  <c r="I320"/>
  <c r="I319" s="1"/>
  <c r="K320"/>
  <c r="M320"/>
  <c r="O320"/>
  <c r="Q320"/>
  <c r="Q319" s="1"/>
  <c r="V320"/>
  <c r="G323"/>
  <c r="M323" s="1"/>
  <c r="I323"/>
  <c r="K323"/>
  <c r="K319" s="1"/>
  <c r="O323"/>
  <c r="O319" s="1"/>
  <c r="Q323"/>
  <c r="V323"/>
  <c r="V319" s="1"/>
  <c r="G326"/>
  <c r="I326"/>
  <c r="K326"/>
  <c r="M326"/>
  <c r="O326"/>
  <c r="Q326"/>
  <c r="V326"/>
  <c r="G328"/>
  <c r="M328" s="1"/>
  <c r="I328"/>
  <c r="K328"/>
  <c r="O328"/>
  <c r="Q328"/>
  <c r="V328"/>
  <c r="G331"/>
  <c r="I331"/>
  <c r="K331"/>
  <c r="M331"/>
  <c r="O331"/>
  <c r="Q331"/>
  <c r="V331"/>
  <c r="G335"/>
  <c r="I335"/>
  <c r="I334" s="1"/>
  <c r="K335"/>
  <c r="M335"/>
  <c r="O335"/>
  <c r="Q335"/>
  <c r="Q334" s="1"/>
  <c r="V335"/>
  <c r="G339"/>
  <c r="M339" s="1"/>
  <c r="I339"/>
  <c r="K339"/>
  <c r="K334" s="1"/>
  <c r="O339"/>
  <c r="O334" s="1"/>
  <c r="Q339"/>
  <c r="V339"/>
  <c r="V334" s="1"/>
  <c r="G342"/>
  <c r="I342"/>
  <c r="K342"/>
  <c r="M342"/>
  <c r="O342"/>
  <c r="Q342"/>
  <c r="V342"/>
  <c r="G347"/>
  <c r="M347" s="1"/>
  <c r="I347"/>
  <c r="K347"/>
  <c r="O347"/>
  <c r="Q347"/>
  <c r="V347"/>
  <c r="G351"/>
  <c r="I351"/>
  <c r="K351"/>
  <c r="M351"/>
  <c r="O351"/>
  <c r="Q351"/>
  <c r="V351"/>
  <c r="G353"/>
  <c r="M353" s="1"/>
  <c r="I353"/>
  <c r="K353"/>
  <c r="O353"/>
  <c r="Q353"/>
  <c r="V353"/>
  <c r="G356"/>
  <c r="I356"/>
  <c r="K356"/>
  <c r="M356"/>
  <c r="O356"/>
  <c r="Q356"/>
  <c r="V356"/>
  <c r="G360"/>
  <c r="I360"/>
  <c r="I359" s="1"/>
  <c r="K360"/>
  <c r="M360"/>
  <c r="O360"/>
  <c r="Q360"/>
  <c r="Q359" s="1"/>
  <c r="V360"/>
  <c r="G365"/>
  <c r="M365" s="1"/>
  <c r="I365"/>
  <c r="K365"/>
  <c r="K359" s="1"/>
  <c r="O365"/>
  <c r="O359" s="1"/>
  <c r="Q365"/>
  <c r="V365"/>
  <c r="V359" s="1"/>
  <c r="G370"/>
  <c r="I370"/>
  <c r="K370"/>
  <c r="M370"/>
  <c r="O370"/>
  <c r="Q370"/>
  <c r="V370"/>
  <c r="G377"/>
  <c r="I377"/>
  <c r="I376" s="1"/>
  <c r="K377"/>
  <c r="M377"/>
  <c r="O377"/>
  <c r="Q377"/>
  <c r="Q376" s="1"/>
  <c r="V377"/>
  <c r="G397"/>
  <c r="M397" s="1"/>
  <c r="I397"/>
  <c r="K397"/>
  <c r="K376" s="1"/>
  <c r="O397"/>
  <c r="O376" s="1"/>
  <c r="Q397"/>
  <c r="V397"/>
  <c r="V376" s="1"/>
  <c r="G401"/>
  <c r="I401"/>
  <c r="K401"/>
  <c r="M401"/>
  <c r="O401"/>
  <c r="Q401"/>
  <c r="V401"/>
  <c r="G406"/>
  <c r="M406" s="1"/>
  <c r="I406"/>
  <c r="K406"/>
  <c r="O406"/>
  <c r="Q406"/>
  <c r="V406"/>
  <c r="G411"/>
  <c r="I411"/>
  <c r="K411"/>
  <c r="M411"/>
  <c r="O411"/>
  <c r="Q411"/>
  <c r="V411"/>
  <c r="G415"/>
  <c r="I415"/>
  <c r="I414" s="1"/>
  <c r="K415"/>
  <c r="M415"/>
  <c r="O415"/>
  <c r="Q415"/>
  <c r="Q414" s="1"/>
  <c r="V415"/>
  <c r="G418"/>
  <c r="M418" s="1"/>
  <c r="I418"/>
  <c r="K418"/>
  <c r="K414" s="1"/>
  <c r="O418"/>
  <c r="O414" s="1"/>
  <c r="Q418"/>
  <c r="V418"/>
  <c r="V414" s="1"/>
  <c r="G420"/>
  <c r="I420"/>
  <c r="K420"/>
  <c r="M420"/>
  <c r="O420"/>
  <c r="Q420"/>
  <c r="V420"/>
  <c r="G422"/>
  <c r="M422" s="1"/>
  <c r="I422"/>
  <c r="K422"/>
  <c r="O422"/>
  <c r="Q422"/>
  <c r="V422"/>
  <c r="G425"/>
  <c r="G424" s="1"/>
  <c r="I425"/>
  <c r="K425"/>
  <c r="K424" s="1"/>
  <c r="O425"/>
  <c r="O424" s="1"/>
  <c r="Q425"/>
  <c r="V425"/>
  <c r="V424" s="1"/>
  <c r="G427"/>
  <c r="I427"/>
  <c r="I424" s="1"/>
  <c r="K427"/>
  <c r="M427"/>
  <c r="O427"/>
  <c r="Q427"/>
  <c r="Q424" s="1"/>
  <c r="V427"/>
  <c r="G430"/>
  <c r="I430"/>
  <c r="I429" s="1"/>
  <c r="K430"/>
  <c r="M430"/>
  <c r="O430"/>
  <c r="Q430"/>
  <c r="Q429" s="1"/>
  <c r="V430"/>
  <c r="G449"/>
  <c r="M449" s="1"/>
  <c r="I449"/>
  <c r="K449"/>
  <c r="K429" s="1"/>
  <c r="O449"/>
  <c r="O429" s="1"/>
  <c r="Q449"/>
  <c r="V449"/>
  <c r="V429" s="1"/>
  <c r="G452"/>
  <c r="I452"/>
  <c r="K452"/>
  <c r="M452"/>
  <c r="O452"/>
  <c r="Q452"/>
  <c r="V452"/>
  <c r="G455"/>
  <c r="M455" s="1"/>
  <c r="I455"/>
  <c r="K455"/>
  <c r="O455"/>
  <c r="Q455"/>
  <c r="V455"/>
  <c r="G459"/>
  <c r="I459"/>
  <c r="K459"/>
  <c r="M459"/>
  <c r="O459"/>
  <c r="Q459"/>
  <c r="V459"/>
  <c r="G463"/>
  <c r="I463"/>
  <c r="I462" s="1"/>
  <c r="K463"/>
  <c r="M463"/>
  <c r="O463"/>
  <c r="Q463"/>
  <c r="Q462" s="1"/>
  <c r="V463"/>
  <c r="G465"/>
  <c r="M465" s="1"/>
  <c r="I465"/>
  <c r="K465"/>
  <c r="K462" s="1"/>
  <c r="O465"/>
  <c r="O462" s="1"/>
  <c r="Q465"/>
  <c r="V465"/>
  <c r="V462" s="1"/>
  <c r="AE468"/>
  <c r="AF468"/>
  <c r="G469" i="14"/>
  <c r="BA434"/>
  <c r="BA98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I17"/>
  <c r="K17"/>
  <c r="M17"/>
  <c r="O17"/>
  <c r="Q17"/>
  <c r="V17"/>
  <c r="G24"/>
  <c r="M24" s="1"/>
  <c r="I24"/>
  <c r="K24"/>
  <c r="O24"/>
  <c r="Q24"/>
  <c r="V24"/>
  <c r="G30"/>
  <c r="G29" s="1"/>
  <c r="I30"/>
  <c r="I29" s="1"/>
  <c r="K30"/>
  <c r="K29" s="1"/>
  <c r="O30"/>
  <c r="O29" s="1"/>
  <c r="Q30"/>
  <c r="Q29" s="1"/>
  <c r="V30"/>
  <c r="V29" s="1"/>
  <c r="G34"/>
  <c r="I34"/>
  <c r="K34"/>
  <c r="M34"/>
  <c r="O34"/>
  <c r="Q34"/>
  <c r="V34"/>
  <c r="G53"/>
  <c r="I53"/>
  <c r="K53"/>
  <c r="M53"/>
  <c r="O53"/>
  <c r="Q53"/>
  <c r="V53"/>
  <c r="G71"/>
  <c r="K71"/>
  <c r="O71"/>
  <c r="V71"/>
  <c r="G72"/>
  <c r="I72"/>
  <c r="I71" s="1"/>
  <c r="K72"/>
  <c r="M72"/>
  <c r="M71" s="1"/>
  <c r="O72"/>
  <c r="Q72"/>
  <c r="Q71" s="1"/>
  <c r="V72"/>
  <c r="G76"/>
  <c r="I76"/>
  <c r="I75" s="1"/>
  <c r="K76"/>
  <c r="M76"/>
  <c r="O76"/>
  <c r="Q76"/>
  <c r="Q75" s="1"/>
  <c r="V76"/>
  <c r="G80"/>
  <c r="G75" s="1"/>
  <c r="I80"/>
  <c r="K80"/>
  <c r="K75" s="1"/>
  <c r="O80"/>
  <c r="O75" s="1"/>
  <c r="Q80"/>
  <c r="V80"/>
  <c r="V75" s="1"/>
  <c r="I82"/>
  <c r="Q82"/>
  <c r="G83"/>
  <c r="G82" s="1"/>
  <c r="I83"/>
  <c r="K83"/>
  <c r="K82" s="1"/>
  <c r="O83"/>
  <c r="O82" s="1"/>
  <c r="Q83"/>
  <c r="V83"/>
  <c r="V82" s="1"/>
  <c r="I86"/>
  <c r="Q86"/>
  <c r="G87"/>
  <c r="G86" s="1"/>
  <c r="I87"/>
  <c r="K87"/>
  <c r="K86" s="1"/>
  <c r="O87"/>
  <c r="O86" s="1"/>
  <c r="Q87"/>
  <c r="V87"/>
  <c r="V86" s="1"/>
  <c r="G91"/>
  <c r="G90" s="1"/>
  <c r="I91"/>
  <c r="K91"/>
  <c r="K90" s="1"/>
  <c r="O91"/>
  <c r="O90" s="1"/>
  <c r="Q91"/>
  <c r="V91"/>
  <c r="V90" s="1"/>
  <c r="G94"/>
  <c r="I94"/>
  <c r="I90" s="1"/>
  <c r="K94"/>
  <c r="M94"/>
  <c r="O94"/>
  <c r="Q94"/>
  <c r="Q90" s="1"/>
  <c r="V94"/>
  <c r="G102"/>
  <c r="I102"/>
  <c r="I101" s="1"/>
  <c r="K102"/>
  <c r="M102"/>
  <c r="O102"/>
  <c r="Q102"/>
  <c r="Q101" s="1"/>
  <c r="V102"/>
  <c r="G108"/>
  <c r="G101" s="1"/>
  <c r="I108"/>
  <c r="K108"/>
  <c r="K101" s="1"/>
  <c r="O108"/>
  <c r="O101" s="1"/>
  <c r="Q108"/>
  <c r="V108"/>
  <c r="V101" s="1"/>
  <c r="G114"/>
  <c r="I114"/>
  <c r="K114"/>
  <c r="M114"/>
  <c r="O114"/>
  <c r="Q114"/>
  <c r="V114"/>
  <c r="G120"/>
  <c r="M120" s="1"/>
  <c r="I120"/>
  <c r="K120"/>
  <c r="O120"/>
  <c r="Q120"/>
  <c r="V120"/>
  <c r="G126"/>
  <c r="I126"/>
  <c r="K126"/>
  <c r="M126"/>
  <c r="O126"/>
  <c r="Q126"/>
  <c r="V126"/>
  <c r="G133"/>
  <c r="M133" s="1"/>
  <c r="I133"/>
  <c r="K133"/>
  <c r="O133"/>
  <c r="Q133"/>
  <c r="V133"/>
  <c r="G139"/>
  <c r="I139"/>
  <c r="K139"/>
  <c r="M139"/>
  <c r="O139"/>
  <c r="Q139"/>
  <c r="V139"/>
  <c r="G146"/>
  <c r="M146" s="1"/>
  <c r="I146"/>
  <c r="K146"/>
  <c r="O146"/>
  <c r="Q146"/>
  <c r="V146"/>
  <c r="G162"/>
  <c r="G161" s="1"/>
  <c r="I162"/>
  <c r="K162"/>
  <c r="K161" s="1"/>
  <c r="O162"/>
  <c r="O161" s="1"/>
  <c r="Q162"/>
  <c r="V162"/>
  <c r="V161" s="1"/>
  <c r="G165"/>
  <c r="I165"/>
  <c r="I161" s="1"/>
  <c r="K165"/>
  <c r="M165"/>
  <c r="O165"/>
  <c r="Q165"/>
  <c r="Q161" s="1"/>
  <c r="V165"/>
  <c r="G167"/>
  <c r="K167"/>
  <c r="O167"/>
  <c r="V167"/>
  <c r="G168"/>
  <c r="I168"/>
  <c r="I167" s="1"/>
  <c r="K168"/>
  <c r="M168"/>
  <c r="M167" s="1"/>
  <c r="O168"/>
  <c r="Q168"/>
  <c r="Q167" s="1"/>
  <c r="V168"/>
  <c r="G175"/>
  <c r="I175"/>
  <c r="I174" s="1"/>
  <c r="K175"/>
  <c r="M175"/>
  <c r="O175"/>
  <c r="Q175"/>
  <c r="Q174" s="1"/>
  <c r="V175"/>
  <c r="G180"/>
  <c r="G174" s="1"/>
  <c r="I180"/>
  <c r="K180"/>
  <c r="K174" s="1"/>
  <c r="O180"/>
  <c r="O174" s="1"/>
  <c r="Q180"/>
  <c r="V180"/>
  <c r="V174" s="1"/>
  <c r="G185"/>
  <c r="I185"/>
  <c r="K185"/>
  <c r="M185"/>
  <c r="O185"/>
  <c r="Q185"/>
  <c r="V185"/>
  <c r="G190"/>
  <c r="M190" s="1"/>
  <c r="I190"/>
  <c r="K190"/>
  <c r="O190"/>
  <c r="Q190"/>
  <c r="V190"/>
  <c r="G195"/>
  <c r="I195"/>
  <c r="K195"/>
  <c r="M195"/>
  <c r="O195"/>
  <c r="Q195"/>
  <c r="V195"/>
  <c r="G197"/>
  <c r="M197" s="1"/>
  <c r="I197"/>
  <c r="K197"/>
  <c r="O197"/>
  <c r="Q197"/>
  <c r="V197"/>
  <c r="G199"/>
  <c r="I199"/>
  <c r="K199"/>
  <c r="M199"/>
  <c r="O199"/>
  <c r="Q199"/>
  <c r="V199"/>
  <c r="G202"/>
  <c r="M202" s="1"/>
  <c r="I202"/>
  <c r="K202"/>
  <c r="O202"/>
  <c r="Q202"/>
  <c r="V202"/>
  <c r="G204"/>
  <c r="I204"/>
  <c r="K204"/>
  <c r="M204"/>
  <c r="O204"/>
  <c r="Q204"/>
  <c r="V204"/>
  <c r="G207"/>
  <c r="I207"/>
  <c r="I206" s="1"/>
  <c r="K207"/>
  <c r="M207"/>
  <c r="O207"/>
  <c r="Q207"/>
  <c r="Q206" s="1"/>
  <c r="V207"/>
  <c r="G213"/>
  <c r="G206" s="1"/>
  <c r="I213"/>
  <c r="K213"/>
  <c r="K206" s="1"/>
  <c r="O213"/>
  <c r="O206" s="1"/>
  <c r="Q213"/>
  <c r="V213"/>
  <c r="V206" s="1"/>
  <c r="G222"/>
  <c r="I222"/>
  <c r="K222"/>
  <c r="M222"/>
  <c r="O222"/>
  <c r="Q222"/>
  <c r="V222"/>
  <c r="G227"/>
  <c r="M227" s="1"/>
  <c r="I227"/>
  <c r="K227"/>
  <c r="O227"/>
  <c r="Q227"/>
  <c r="V227"/>
  <c r="G235"/>
  <c r="I235"/>
  <c r="K235"/>
  <c r="M235"/>
  <c r="O235"/>
  <c r="Q235"/>
  <c r="V235"/>
  <c r="G237"/>
  <c r="M237" s="1"/>
  <c r="I237"/>
  <c r="K237"/>
  <c r="O237"/>
  <c r="Q237"/>
  <c r="V237"/>
  <c r="G239"/>
  <c r="I239"/>
  <c r="K239"/>
  <c r="M239"/>
  <c r="O239"/>
  <c r="Q239"/>
  <c r="V239"/>
  <c r="G241"/>
  <c r="M241" s="1"/>
  <c r="I241"/>
  <c r="K241"/>
  <c r="O241"/>
  <c r="Q241"/>
  <c r="V241"/>
  <c r="G244"/>
  <c r="I244"/>
  <c r="K244"/>
  <c r="M244"/>
  <c r="O244"/>
  <c r="Q244"/>
  <c r="V244"/>
  <c r="G247"/>
  <c r="M247" s="1"/>
  <c r="I247"/>
  <c r="K247"/>
  <c r="O247"/>
  <c r="Q247"/>
  <c r="V247"/>
  <c r="G249"/>
  <c r="I249"/>
  <c r="K249"/>
  <c r="M249"/>
  <c r="O249"/>
  <c r="Q249"/>
  <c r="V249"/>
  <c r="G253"/>
  <c r="I253"/>
  <c r="I252" s="1"/>
  <c r="K253"/>
  <c r="M253"/>
  <c r="O253"/>
  <c r="Q253"/>
  <c r="Q252" s="1"/>
  <c r="V253"/>
  <c r="G256"/>
  <c r="G252" s="1"/>
  <c r="I256"/>
  <c r="K256"/>
  <c r="K252" s="1"/>
  <c r="O256"/>
  <c r="O252" s="1"/>
  <c r="Q256"/>
  <c r="V256"/>
  <c r="V252" s="1"/>
  <c r="G258"/>
  <c r="I258"/>
  <c r="K258"/>
  <c r="M258"/>
  <c r="O258"/>
  <c r="Q258"/>
  <c r="V258"/>
  <c r="G261"/>
  <c r="M261" s="1"/>
  <c r="I261"/>
  <c r="K261"/>
  <c r="O261"/>
  <c r="Q261"/>
  <c r="V261"/>
  <c r="G264"/>
  <c r="I264"/>
  <c r="K264"/>
  <c r="M264"/>
  <c r="O264"/>
  <c r="Q264"/>
  <c r="V264"/>
  <c r="G267"/>
  <c r="M267" s="1"/>
  <c r="I267"/>
  <c r="K267"/>
  <c r="O267"/>
  <c r="Q267"/>
  <c r="V267"/>
  <c r="G270"/>
  <c r="I270"/>
  <c r="K270"/>
  <c r="M270"/>
  <c r="O270"/>
  <c r="Q270"/>
  <c r="V270"/>
  <c r="G272"/>
  <c r="M272" s="1"/>
  <c r="I272"/>
  <c r="K272"/>
  <c r="O272"/>
  <c r="Q272"/>
  <c r="V272"/>
  <c r="G275"/>
  <c r="I275"/>
  <c r="K275"/>
  <c r="M275"/>
  <c r="O275"/>
  <c r="Q275"/>
  <c r="V275"/>
  <c r="G278"/>
  <c r="M278" s="1"/>
  <c r="I278"/>
  <c r="K278"/>
  <c r="O278"/>
  <c r="Q278"/>
  <c r="V278"/>
  <c r="G281"/>
  <c r="I281"/>
  <c r="K281"/>
  <c r="M281"/>
  <c r="O281"/>
  <c r="Q281"/>
  <c r="V281"/>
  <c r="G284"/>
  <c r="M284" s="1"/>
  <c r="I284"/>
  <c r="K284"/>
  <c r="O284"/>
  <c r="Q284"/>
  <c r="V284"/>
  <c r="G290"/>
  <c r="I290"/>
  <c r="K290"/>
  <c r="M290"/>
  <c r="O290"/>
  <c r="Q290"/>
  <c r="V290"/>
  <c r="G293"/>
  <c r="M293" s="1"/>
  <c r="I293"/>
  <c r="K293"/>
  <c r="O293"/>
  <c r="Q293"/>
  <c r="V293"/>
  <c r="G295"/>
  <c r="I295"/>
  <c r="K295"/>
  <c r="M295"/>
  <c r="O295"/>
  <c r="Q295"/>
  <c r="V295"/>
  <c r="G297"/>
  <c r="M297" s="1"/>
  <c r="I297"/>
  <c r="K297"/>
  <c r="O297"/>
  <c r="Q297"/>
  <c r="V297"/>
  <c r="G302"/>
  <c r="I302"/>
  <c r="K302"/>
  <c r="M302"/>
  <c r="O302"/>
  <c r="Q302"/>
  <c r="V302"/>
  <c r="G305"/>
  <c r="M305" s="1"/>
  <c r="I305"/>
  <c r="K305"/>
  <c r="O305"/>
  <c r="Q305"/>
  <c r="V305"/>
  <c r="G307"/>
  <c r="I307"/>
  <c r="K307"/>
  <c r="M307"/>
  <c r="O307"/>
  <c r="Q307"/>
  <c r="V307"/>
  <c r="G312"/>
  <c r="M312" s="1"/>
  <c r="I312"/>
  <c r="K312"/>
  <c r="O312"/>
  <c r="Q312"/>
  <c r="V312"/>
  <c r="G315"/>
  <c r="I315"/>
  <c r="K315"/>
  <c r="M315"/>
  <c r="O315"/>
  <c r="Q315"/>
  <c r="V315"/>
  <c r="G318"/>
  <c r="M318" s="1"/>
  <c r="I318"/>
  <c r="K318"/>
  <c r="O318"/>
  <c r="Q318"/>
  <c r="V318"/>
  <c r="G321"/>
  <c r="G320" s="1"/>
  <c r="I321"/>
  <c r="K321"/>
  <c r="K320" s="1"/>
  <c r="O321"/>
  <c r="O320" s="1"/>
  <c r="Q321"/>
  <c r="V321"/>
  <c r="V320" s="1"/>
  <c r="G324"/>
  <c r="I324"/>
  <c r="I320" s="1"/>
  <c r="K324"/>
  <c r="M324"/>
  <c r="O324"/>
  <c r="Q324"/>
  <c r="Q320" s="1"/>
  <c r="V324"/>
  <c r="G327"/>
  <c r="M327" s="1"/>
  <c r="I327"/>
  <c r="K327"/>
  <c r="O327"/>
  <c r="Q327"/>
  <c r="V327"/>
  <c r="G329"/>
  <c r="I329"/>
  <c r="K329"/>
  <c r="M329"/>
  <c r="O329"/>
  <c r="Q329"/>
  <c r="V329"/>
  <c r="G332"/>
  <c r="M332" s="1"/>
  <c r="I332"/>
  <c r="K332"/>
  <c r="O332"/>
  <c r="Q332"/>
  <c r="V332"/>
  <c r="G336"/>
  <c r="G335" s="1"/>
  <c r="I336"/>
  <c r="K336"/>
  <c r="K335" s="1"/>
  <c r="O336"/>
  <c r="O335" s="1"/>
  <c r="Q336"/>
  <c r="V336"/>
  <c r="V335" s="1"/>
  <c r="G340"/>
  <c r="I340"/>
  <c r="I335" s="1"/>
  <c r="K340"/>
  <c r="M340"/>
  <c r="O340"/>
  <c r="Q340"/>
  <c r="Q335" s="1"/>
  <c r="V340"/>
  <c r="G343"/>
  <c r="M343" s="1"/>
  <c r="I343"/>
  <c r="K343"/>
  <c r="O343"/>
  <c r="Q343"/>
  <c r="V343"/>
  <c r="G348"/>
  <c r="I348"/>
  <c r="K348"/>
  <c r="M348"/>
  <c r="O348"/>
  <c r="Q348"/>
  <c r="V348"/>
  <c r="G352"/>
  <c r="M352" s="1"/>
  <c r="I352"/>
  <c r="K352"/>
  <c r="O352"/>
  <c r="Q352"/>
  <c r="V352"/>
  <c r="G354"/>
  <c r="I354"/>
  <c r="K354"/>
  <c r="M354"/>
  <c r="O354"/>
  <c r="Q354"/>
  <c r="V354"/>
  <c r="G357"/>
  <c r="M357" s="1"/>
  <c r="I357"/>
  <c r="K357"/>
  <c r="O357"/>
  <c r="Q357"/>
  <c r="V357"/>
  <c r="G361"/>
  <c r="G360" s="1"/>
  <c r="I361"/>
  <c r="K361"/>
  <c r="K360" s="1"/>
  <c r="O361"/>
  <c r="O360" s="1"/>
  <c r="Q361"/>
  <c r="V361"/>
  <c r="V360" s="1"/>
  <c r="G366"/>
  <c r="I366"/>
  <c r="I360" s="1"/>
  <c r="K366"/>
  <c r="M366"/>
  <c r="O366"/>
  <c r="Q366"/>
  <c r="Q360" s="1"/>
  <c r="V366"/>
  <c r="G371"/>
  <c r="M371" s="1"/>
  <c r="I371"/>
  <c r="K371"/>
  <c r="O371"/>
  <c r="Q371"/>
  <c r="V371"/>
  <c r="G378"/>
  <c r="G377" s="1"/>
  <c r="I378"/>
  <c r="K378"/>
  <c r="K377" s="1"/>
  <c r="O378"/>
  <c r="O377" s="1"/>
  <c r="Q378"/>
  <c r="V378"/>
  <c r="V377" s="1"/>
  <c r="G398"/>
  <c r="I398"/>
  <c r="I377" s="1"/>
  <c r="K398"/>
  <c r="M398"/>
  <c r="O398"/>
  <c r="Q398"/>
  <c r="Q377" s="1"/>
  <c r="V398"/>
  <c r="G402"/>
  <c r="M402" s="1"/>
  <c r="I402"/>
  <c r="K402"/>
  <c r="O402"/>
  <c r="Q402"/>
  <c r="V402"/>
  <c r="G407"/>
  <c r="I407"/>
  <c r="K407"/>
  <c r="M407"/>
  <c r="O407"/>
  <c r="Q407"/>
  <c r="V407"/>
  <c r="G412"/>
  <c r="M412" s="1"/>
  <c r="I412"/>
  <c r="K412"/>
  <c r="O412"/>
  <c r="Q412"/>
  <c r="V412"/>
  <c r="G416"/>
  <c r="G415" s="1"/>
  <c r="I416"/>
  <c r="K416"/>
  <c r="K415" s="1"/>
  <c r="O416"/>
  <c r="O415" s="1"/>
  <c r="Q416"/>
  <c r="V416"/>
  <c r="V415" s="1"/>
  <c r="G419"/>
  <c r="I419"/>
  <c r="I415" s="1"/>
  <c r="K419"/>
  <c r="M419"/>
  <c r="O419"/>
  <c r="Q419"/>
  <c r="Q415" s="1"/>
  <c r="V419"/>
  <c r="G421"/>
  <c r="M421" s="1"/>
  <c r="I421"/>
  <c r="K421"/>
  <c r="O421"/>
  <c r="Q421"/>
  <c r="V421"/>
  <c r="G423"/>
  <c r="I423"/>
  <c r="K423"/>
  <c r="M423"/>
  <c r="O423"/>
  <c r="Q423"/>
  <c r="V423"/>
  <c r="G426"/>
  <c r="I426"/>
  <c r="I425" s="1"/>
  <c r="K426"/>
  <c r="M426"/>
  <c r="O426"/>
  <c r="Q426"/>
  <c r="Q425" s="1"/>
  <c r="V426"/>
  <c r="G428"/>
  <c r="G425" s="1"/>
  <c r="I428"/>
  <c r="K428"/>
  <c r="K425" s="1"/>
  <c r="O428"/>
  <c r="O425" s="1"/>
  <c r="Q428"/>
  <c r="V428"/>
  <c r="V425" s="1"/>
  <c r="G431"/>
  <c r="G430" s="1"/>
  <c r="I431"/>
  <c r="K431"/>
  <c r="K430" s="1"/>
  <c r="O431"/>
  <c r="O430" s="1"/>
  <c r="Q431"/>
  <c r="V431"/>
  <c r="V430" s="1"/>
  <c r="G450"/>
  <c r="I450"/>
  <c r="I430" s="1"/>
  <c r="K450"/>
  <c r="M450"/>
  <c r="O450"/>
  <c r="Q450"/>
  <c r="Q430" s="1"/>
  <c r="V450"/>
  <c r="G453"/>
  <c r="M453" s="1"/>
  <c r="I453"/>
  <c r="K453"/>
  <c r="O453"/>
  <c r="Q453"/>
  <c r="V453"/>
  <c r="G456"/>
  <c r="I456"/>
  <c r="K456"/>
  <c r="M456"/>
  <c r="O456"/>
  <c r="Q456"/>
  <c r="V456"/>
  <c r="G460"/>
  <c r="M460" s="1"/>
  <c r="I460"/>
  <c r="K460"/>
  <c r="O460"/>
  <c r="Q460"/>
  <c r="V460"/>
  <c r="G464"/>
  <c r="G463" s="1"/>
  <c r="I464"/>
  <c r="K464"/>
  <c r="K463" s="1"/>
  <c r="O464"/>
  <c r="O463" s="1"/>
  <c r="Q464"/>
  <c r="V464"/>
  <c r="V463" s="1"/>
  <c r="G466"/>
  <c r="I466"/>
  <c r="I463" s="1"/>
  <c r="K466"/>
  <c r="M466"/>
  <c r="O466"/>
  <c r="Q466"/>
  <c r="Q463" s="1"/>
  <c r="V466"/>
  <c r="AE469"/>
  <c r="AF469"/>
  <c r="G468" i="13"/>
  <c r="BA433"/>
  <c r="BA97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I17"/>
  <c r="K17"/>
  <c r="M17"/>
  <c r="O17"/>
  <c r="Q17"/>
  <c r="V17"/>
  <c r="G24"/>
  <c r="M24" s="1"/>
  <c r="I24"/>
  <c r="K24"/>
  <c r="O24"/>
  <c r="Q24"/>
  <c r="V24"/>
  <c r="G30"/>
  <c r="G29" s="1"/>
  <c r="I30"/>
  <c r="K30"/>
  <c r="K29" s="1"/>
  <c r="O30"/>
  <c r="O29" s="1"/>
  <c r="Q30"/>
  <c r="V30"/>
  <c r="V29" s="1"/>
  <c r="G34"/>
  <c r="I34"/>
  <c r="I29" s="1"/>
  <c r="K34"/>
  <c r="M34"/>
  <c r="O34"/>
  <c r="Q34"/>
  <c r="Q29" s="1"/>
  <c r="V34"/>
  <c r="G52"/>
  <c r="M52" s="1"/>
  <c r="I52"/>
  <c r="K52"/>
  <c r="O52"/>
  <c r="Q52"/>
  <c r="V52"/>
  <c r="G71"/>
  <c r="G70" s="1"/>
  <c r="I71"/>
  <c r="I70" s="1"/>
  <c r="K71"/>
  <c r="K70" s="1"/>
  <c r="O71"/>
  <c r="O70" s="1"/>
  <c r="Q71"/>
  <c r="Q70" s="1"/>
  <c r="V71"/>
  <c r="V70" s="1"/>
  <c r="G75"/>
  <c r="I75"/>
  <c r="I74" s="1"/>
  <c r="K75"/>
  <c r="M75"/>
  <c r="O75"/>
  <c r="Q75"/>
  <c r="Q74" s="1"/>
  <c r="V75"/>
  <c r="G79"/>
  <c r="G74" s="1"/>
  <c r="I79"/>
  <c r="K79"/>
  <c r="K74" s="1"/>
  <c r="O79"/>
  <c r="O74" s="1"/>
  <c r="Q79"/>
  <c r="V79"/>
  <c r="V74" s="1"/>
  <c r="G82"/>
  <c r="G81" s="1"/>
  <c r="I82"/>
  <c r="I81" s="1"/>
  <c r="K82"/>
  <c r="K81" s="1"/>
  <c r="M82"/>
  <c r="M81" s="1"/>
  <c r="O82"/>
  <c r="O81" s="1"/>
  <c r="Q82"/>
  <c r="Q81" s="1"/>
  <c r="V82"/>
  <c r="V81" s="1"/>
  <c r="G85"/>
  <c r="K85"/>
  <c r="O85"/>
  <c r="V85"/>
  <c r="G86"/>
  <c r="I86"/>
  <c r="I85" s="1"/>
  <c r="K86"/>
  <c r="M86"/>
  <c r="M85" s="1"/>
  <c r="O86"/>
  <c r="Q86"/>
  <c r="Q85" s="1"/>
  <c r="V86"/>
  <c r="G90"/>
  <c r="I90"/>
  <c r="I89" s="1"/>
  <c r="K90"/>
  <c r="M90"/>
  <c r="O90"/>
  <c r="Q90"/>
  <c r="Q89" s="1"/>
  <c r="V90"/>
  <c r="G93"/>
  <c r="M93" s="1"/>
  <c r="I93"/>
  <c r="K93"/>
  <c r="K89" s="1"/>
  <c r="O93"/>
  <c r="O89" s="1"/>
  <c r="Q93"/>
  <c r="V93"/>
  <c r="V89" s="1"/>
  <c r="G101"/>
  <c r="G100" s="1"/>
  <c r="I101"/>
  <c r="K101"/>
  <c r="K100" s="1"/>
  <c r="O101"/>
  <c r="O100" s="1"/>
  <c r="Q101"/>
  <c r="V101"/>
  <c r="V100" s="1"/>
  <c r="G107"/>
  <c r="I107"/>
  <c r="I100" s="1"/>
  <c r="K107"/>
  <c r="M107"/>
  <c r="O107"/>
  <c r="Q107"/>
  <c r="Q100" s="1"/>
  <c r="V107"/>
  <c r="G113"/>
  <c r="M113" s="1"/>
  <c r="I113"/>
  <c r="K113"/>
  <c r="O113"/>
  <c r="Q113"/>
  <c r="V113"/>
  <c r="G119"/>
  <c r="I119"/>
  <c r="K119"/>
  <c r="M119"/>
  <c r="O119"/>
  <c r="Q119"/>
  <c r="V119"/>
  <c r="G125"/>
  <c r="M125" s="1"/>
  <c r="I125"/>
  <c r="K125"/>
  <c r="O125"/>
  <c r="Q125"/>
  <c r="V125"/>
  <c r="G132"/>
  <c r="I132"/>
  <c r="K132"/>
  <c r="M132"/>
  <c r="O132"/>
  <c r="Q132"/>
  <c r="V132"/>
  <c r="G138"/>
  <c r="M138" s="1"/>
  <c r="I138"/>
  <c r="K138"/>
  <c r="O138"/>
  <c r="Q138"/>
  <c r="V138"/>
  <c r="G145"/>
  <c r="I145"/>
  <c r="K145"/>
  <c r="M145"/>
  <c r="O145"/>
  <c r="Q145"/>
  <c r="V145"/>
  <c r="G161"/>
  <c r="I161"/>
  <c r="I160" s="1"/>
  <c r="K161"/>
  <c r="M161"/>
  <c r="O161"/>
  <c r="Q161"/>
  <c r="Q160" s="1"/>
  <c r="V161"/>
  <c r="G164"/>
  <c r="M164" s="1"/>
  <c r="I164"/>
  <c r="K164"/>
  <c r="K160" s="1"/>
  <c r="O164"/>
  <c r="O160" s="1"/>
  <c r="Q164"/>
  <c r="V164"/>
  <c r="V160" s="1"/>
  <c r="I166"/>
  <c r="Q166"/>
  <c r="G167"/>
  <c r="G166" s="1"/>
  <c r="I167"/>
  <c r="K167"/>
  <c r="K166" s="1"/>
  <c r="O167"/>
  <c r="O166" s="1"/>
  <c r="Q167"/>
  <c r="V167"/>
  <c r="V166" s="1"/>
  <c r="G174"/>
  <c r="G173" s="1"/>
  <c r="I174"/>
  <c r="K174"/>
  <c r="K173" s="1"/>
  <c r="O174"/>
  <c r="O173" s="1"/>
  <c r="Q174"/>
  <c r="V174"/>
  <c r="V173" s="1"/>
  <c r="G179"/>
  <c r="I179"/>
  <c r="I173" s="1"/>
  <c r="K179"/>
  <c r="M179"/>
  <c r="O179"/>
  <c r="Q179"/>
  <c r="Q173" s="1"/>
  <c r="V179"/>
  <c r="G184"/>
  <c r="M184" s="1"/>
  <c r="I184"/>
  <c r="K184"/>
  <c r="O184"/>
  <c r="Q184"/>
  <c r="V184"/>
  <c r="G189"/>
  <c r="I189"/>
  <c r="K189"/>
  <c r="M189"/>
  <c r="O189"/>
  <c r="Q189"/>
  <c r="V189"/>
  <c r="G194"/>
  <c r="M194" s="1"/>
  <c r="I194"/>
  <c r="K194"/>
  <c r="O194"/>
  <c r="Q194"/>
  <c r="V194"/>
  <c r="G196"/>
  <c r="I196"/>
  <c r="K196"/>
  <c r="M196"/>
  <c r="O196"/>
  <c r="Q196"/>
  <c r="V196"/>
  <c r="G198"/>
  <c r="M198" s="1"/>
  <c r="I198"/>
  <c r="K198"/>
  <c r="O198"/>
  <c r="Q198"/>
  <c r="V198"/>
  <c r="G201"/>
  <c r="I201"/>
  <c r="K201"/>
  <c r="M201"/>
  <c r="O201"/>
  <c r="Q201"/>
  <c r="V201"/>
  <c r="G203"/>
  <c r="M203" s="1"/>
  <c r="I203"/>
  <c r="K203"/>
  <c r="O203"/>
  <c r="Q203"/>
  <c r="V203"/>
  <c r="G206"/>
  <c r="G205" s="1"/>
  <c r="I206"/>
  <c r="K206"/>
  <c r="K205" s="1"/>
  <c r="O206"/>
  <c r="O205" s="1"/>
  <c r="Q206"/>
  <c r="V206"/>
  <c r="V205" s="1"/>
  <c r="G212"/>
  <c r="I212"/>
  <c r="I205" s="1"/>
  <c r="K212"/>
  <c r="M212"/>
  <c r="O212"/>
  <c r="Q212"/>
  <c r="Q205" s="1"/>
  <c r="V212"/>
  <c r="G221"/>
  <c r="M221" s="1"/>
  <c r="I221"/>
  <c r="K221"/>
  <c r="O221"/>
  <c r="Q221"/>
  <c r="V221"/>
  <c r="G226"/>
  <c r="I226"/>
  <c r="K226"/>
  <c r="M226"/>
  <c r="O226"/>
  <c r="Q226"/>
  <c r="V226"/>
  <c r="G234"/>
  <c r="M234" s="1"/>
  <c r="I234"/>
  <c r="K234"/>
  <c r="O234"/>
  <c r="Q234"/>
  <c r="V234"/>
  <c r="G236"/>
  <c r="I236"/>
  <c r="K236"/>
  <c r="M236"/>
  <c r="O236"/>
  <c r="Q236"/>
  <c r="V236"/>
  <c r="G238"/>
  <c r="M238" s="1"/>
  <c r="I238"/>
  <c r="K238"/>
  <c r="O238"/>
  <c r="Q238"/>
  <c r="V238"/>
  <c r="G240"/>
  <c r="I240"/>
  <c r="K240"/>
  <c r="M240"/>
  <c r="O240"/>
  <c r="Q240"/>
  <c r="V240"/>
  <c r="G243"/>
  <c r="M243" s="1"/>
  <c r="I243"/>
  <c r="K243"/>
  <c r="O243"/>
  <c r="Q243"/>
  <c r="V243"/>
  <c r="G246"/>
  <c r="I246"/>
  <c r="K246"/>
  <c r="M246"/>
  <c r="O246"/>
  <c r="Q246"/>
  <c r="V246"/>
  <c r="G248"/>
  <c r="M248" s="1"/>
  <c r="I248"/>
  <c r="K248"/>
  <c r="O248"/>
  <c r="Q248"/>
  <c r="V248"/>
  <c r="G252"/>
  <c r="G251" s="1"/>
  <c r="I252"/>
  <c r="K252"/>
  <c r="K251" s="1"/>
  <c r="O252"/>
  <c r="O251" s="1"/>
  <c r="Q252"/>
  <c r="V252"/>
  <c r="V251" s="1"/>
  <c r="G255"/>
  <c r="I255"/>
  <c r="I251" s="1"/>
  <c r="K255"/>
  <c r="M255"/>
  <c r="O255"/>
  <c r="Q255"/>
  <c r="Q251" s="1"/>
  <c r="V255"/>
  <c r="G257"/>
  <c r="M257" s="1"/>
  <c r="I257"/>
  <c r="K257"/>
  <c r="O257"/>
  <c r="Q257"/>
  <c r="V257"/>
  <c r="G260"/>
  <c r="I260"/>
  <c r="K260"/>
  <c r="M260"/>
  <c r="O260"/>
  <c r="Q260"/>
  <c r="V260"/>
  <c r="G263"/>
  <c r="M263" s="1"/>
  <c r="I263"/>
  <c r="K263"/>
  <c r="O263"/>
  <c r="Q263"/>
  <c r="V263"/>
  <c r="G266"/>
  <c r="I266"/>
  <c r="K266"/>
  <c r="M266"/>
  <c r="O266"/>
  <c r="Q266"/>
  <c r="V266"/>
  <c r="G269"/>
  <c r="M269" s="1"/>
  <c r="I269"/>
  <c r="K269"/>
  <c r="O269"/>
  <c r="Q269"/>
  <c r="V269"/>
  <c r="G271"/>
  <c r="I271"/>
  <c r="K271"/>
  <c r="M271"/>
  <c r="O271"/>
  <c r="Q271"/>
  <c r="V271"/>
  <c r="G274"/>
  <c r="M274" s="1"/>
  <c r="I274"/>
  <c r="K274"/>
  <c r="O274"/>
  <c r="Q274"/>
  <c r="V274"/>
  <c r="G277"/>
  <c r="I277"/>
  <c r="K277"/>
  <c r="M277"/>
  <c r="O277"/>
  <c r="Q277"/>
  <c r="V277"/>
  <c r="G280"/>
  <c r="M280" s="1"/>
  <c r="I280"/>
  <c r="K280"/>
  <c r="O280"/>
  <c r="Q280"/>
  <c r="V280"/>
  <c r="G283"/>
  <c r="I283"/>
  <c r="K283"/>
  <c r="M283"/>
  <c r="O283"/>
  <c r="Q283"/>
  <c r="V283"/>
  <c r="G289"/>
  <c r="M289" s="1"/>
  <c r="I289"/>
  <c r="K289"/>
  <c r="O289"/>
  <c r="Q289"/>
  <c r="V289"/>
  <c r="G292"/>
  <c r="I292"/>
  <c r="K292"/>
  <c r="M292"/>
  <c r="O292"/>
  <c r="Q292"/>
  <c r="V292"/>
  <c r="G294"/>
  <c r="M294" s="1"/>
  <c r="I294"/>
  <c r="K294"/>
  <c r="O294"/>
  <c r="Q294"/>
  <c r="V294"/>
  <c r="G296"/>
  <c r="I296"/>
  <c r="K296"/>
  <c r="M296"/>
  <c r="O296"/>
  <c r="Q296"/>
  <c r="V296"/>
  <c r="G301"/>
  <c r="M301" s="1"/>
  <c r="I301"/>
  <c r="K301"/>
  <c r="O301"/>
  <c r="Q301"/>
  <c r="V301"/>
  <c r="G304"/>
  <c r="I304"/>
  <c r="K304"/>
  <c r="M304"/>
  <c r="O304"/>
  <c r="Q304"/>
  <c r="V304"/>
  <c r="G306"/>
  <c r="M306" s="1"/>
  <c r="I306"/>
  <c r="K306"/>
  <c r="O306"/>
  <c r="Q306"/>
  <c r="V306"/>
  <c r="G311"/>
  <c r="I311"/>
  <c r="K311"/>
  <c r="M311"/>
  <c r="O311"/>
  <c r="Q311"/>
  <c r="V311"/>
  <c r="G314"/>
  <c r="M314" s="1"/>
  <c r="I314"/>
  <c r="K314"/>
  <c r="O314"/>
  <c r="Q314"/>
  <c r="V314"/>
  <c r="G317"/>
  <c r="I317"/>
  <c r="K317"/>
  <c r="M317"/>
  <c r="O317"/>
  <c r="Q317"/>
  <c r="V317"/>
  <c r="G320"/>
  <c r="I320"/>
  <c r="I319" s="1"/>
  <c r="K320"/>
  <c r="M320"/>
  <c r="O320"/>
  <c r="Q320"/>
  <c r="Q319" s="1"/>
  <c r="V320"/>
  <c r="G323"/>
  <c r="M323" s="1"/>
  <c r="I323"/>
  <c r="K323"/>
  <c r="K319" s="1"/>
  <c r="O323"/>
  <c r="O319" s="1"/>
  <c r="Q323"/>
  <c r="V323"/>
  <c r="V319" s="1"/>
  <c r="G326"/>
  <c r="I326"/>
  <c r="K326"/>
  <c r="M326"/>
  <c r="O326"/>
  <c r="Q326"/>
  <c r="V326"/>
  <c r="G328"/>
  <c r="M328" s="1"/>
  <c r="I328"/>
  <c r="K328"/>
  <c r="O328"/>
  <c r="Q328"/>
  <c r="V328"/>
  <c r="G331"/>
  <c r="I331"/>
  <c r="K331"/>
  <c r="M331"/>
  <c r="O331"/>
  <c r="Q331"/>
  <c r="V331"/>
  <c r="G335"/>
  <c r="I335"/>
  <c r="I334" s="1"/>
  <c r="K335"/>
  <c r="M335"/>
  <c r="O335"/>
  <c r="Q335"/>
  <c r="Q334" s="1"/>
  <c r="V335"/>
  <c r="G339"/>
  <c r="M339" s="1"/>
  <c r="I339"/>
  <c r="K339"/>
  <c r="K334" s="1"/>
  <c r="O339"/>
  <c r="O334" s="1"/>
  <c r="Q339"/>
  <c r="V339"/>
  <c r="V334" s="1"/>
  <c r="G342"/>
  <c r="I342"/>
  <c r="K342"/>
  <c r="M342"/>
  <c r="O342"/>
  <c r="Q342"/>
  <c r="V342"/>
  <c r="G347"/>
  <c r="M347" s="1"/>
  <c r="I347"/>
  <c r="K347"/>
  <c r="O347"/>
  <c r="Q347"/>
  <c r="V347"/>
  <c r="G351"/>
  <c r="I351"/>
  <c r="K351"/>
  <c r="M351"/>
  <c r="O351"/>
  <c r="Q351"/>
  <c r="V351"/>
  <c r="G353"/>
  <c r="M353" s="1"/>
  <c r="I353"/>
  <c r="K353"/>
  <c r="O353"/>
  <c r="Q353"/>
  <c r="V353"/>
  <c r="G356"/>
  <c r="I356"/>
  <c r="K356"/>
  <c r="M356"/>
  <c r="O356"/>
  <c r="Q356"/>
  <c r="V356"/>
  <c r="G360"/>
  <c r="I360"/>
  <c r="I359" s="1"/>
  <c r="K360"/>
  <c r="M360"/>
  <c r="O360"/>
  <c r="Q360"/>
  <c r="Q359" s="1"/>
  <c r="V360"/>
  <c r="G365"/>
  <c r="M365" s="1"/>
  <c r="I365"/>
  <c r="K365"/>
  <c r="K359" s="1"/>
  <c r="O365"/>
  <c r="O359" s="1"/>
  <c r="Q365"/>
  <c r="V365"/>
  <c r="V359" s="1"/>
  <c r="G370"/>
  <c r="I370"/>
  <c r="K370"/>
  <c r="M370"/>
  <c r="O370"/>
  <c r="Q370"/>
  <c r="V370"/>
  <c r="G377"/>
  <c r="I377"/>
  <c r="I376" s="1"/>
  <c r="K377"/>
  <c r="M377"/>
  <c r="O377"/>
  <c r="Q377"/>
  <c r="Q376" s="1"/>
  <c r="V377"/>
  <c r="G397"/>
  <c r="M397" s="1"/>
  <c r="I397"/>
  <c r="K397"/>
  <c r="K376" s="1"/>
  <c r="O397"/>
  <c r="O376" s="1"/>
  <c r="Q397"/>
  <c r="V397"/>
  <c r="V376" s="1"/>
  <c r="G401"/>
  <c r="I401"/>
  <c r="K401"/>
  <c r="M401"/>
  <c r="O401"/>
  <c r="Q401"/>
  <c r="V401"/>
  <c r="G406"/>
  <c r="M406" s="1"/>
  <c r="I406"/>
  <c r="K406"/>
  <c r="O406"/>
  <c r="Q406"/>
  <c r="V406"/>
  <c r="G411"/>
  <c r="I411"/>
  <c r="K411"/>
  <c r="M411"/>
  <c r="O411"/>
  <c r="Q411"/>
  <c r="V411"/>
  <c r="G415"/>
  <c r="I415"/>
  <c r="I414" s="1"/>
  <c r="K415"/>
  <c r="M415"/>
  <c r="O415"/>
  <c r="Q415"/>
  <c r="Q414" s="1"/>
  <c r="V415"/>
  <c r="G418"/>
  <c r="M418" s="1"/>
  <c r="I418"/>
  <c r="K418"/>
  <c r="K414" s="1"/>
  <c r="O418"/>
  <c r="O414" s="1"/>
  <c r="Q418"/>
  <c r="V418"/>
  <c r="V414" s="1"/>
  <c r="G420"/>
  <c r="I420"/>
  <c r="K420"/>
  <c r="M420"/>
  <c r="O420"/>
  <c r="Q420"/>
  <c r="V420"/>
  <c r="G422"/>
  <c r="M422" s="1"/>
  <c r="I422"/>
  <c r="K422"/>
  <c r="O422"/>
  <c r="Q422"/>
  <c r="V422"/>
  <c r="G425"/>
  <c r="G424" s="1"/>
  <c r="I425"/>
  <c r="K425"/>
  <c r="K424" s="1"/>
  <c r="O425"/>
  <c r="O424" s="1"/>
  <c r="Q425"/>
  <c r="V425"/>
  <c r="V424" s="1"/>
  <c r="G427"/>
  <c r="I427"/>
  <c r="I424" s="1"/>
  <c r="K427"/>
  <c r="M427"/>
  <c r="O427"/>
  <c r="Q427"/>
  <c r="Q424" s="1"/>
  <c r="V427"/>
  <c r="G430"/>
  <c r="I430"/>
  <c r="I429" s="1"/>
  <c r="K430"/>
  <c r="M430"/>
  <c r="O430"/>
  <c r="Q430"/>
  <c r="Q429" s="1"/>
  <c r="V430"/>
  <c r="G449"/>
  <c r="M449" s="1"/>
  <c r="I449"/>
  <c r="K449"/>
  <c r="K429" s="1"/>
  <c r="O449"/>
  <c r="O429" s="1"/>
  <c r="Q449"/>
  <c r="V449"/>
  <c r="V429" s="1"/>
  <c r="G452"/>
  <c r="I452"/>
  <c r="K452"/>
  <c r="M452"/>
  <c r="O452"/>
  <c r="Q452"/>
  <c r="V452"/>
  <c r="G455"/>
  <c r="M455" s="1"/>
  <c r="I455"/>
  <c r="K455"/>
  <c r="O455"/>
  <c r="Q455"/>
  <c r="V455"/>
  <c r="G459"/>
  <c r="I459"/>
  <c r="K459"/>
  <c r="M459"/>
  <c r="O459"/>
  <c r="Q459"/>
  <c r="V459"/>
  <c r="G463"/>
  <c r="I463"/>
  <c r="I462" s="1"/>
  <c r="K463"/>
  <c r="M463"/>
  <c r="O463"/>
  <c r="Q463"/>
  <c r="Q462" s="1"/>
  <c r="V463"/>
  <c r="G465"/>
  <c r="M465" s="1"/>
  <c r="I465"/>
  <c r="K465"/>
  <c r="K462" s="1"/>
  <c r="O465"/>
  <c r="O462" s="1"/>
  <c r="Q465"/>
  <c r="V465"/>
  <c r="V462" s="1"/>
  <c r="AE468"/>
  <c r="AF468"/>
  <c r="G469" i="12"/>
  <c r="BA434"/>
  <c r="BA98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I17"/>
  <c r="K17"/>
  <c r="M17"/>
  <c r="O17"/>
  <c r="Q17"/>
  <c r="V17"/>
  <c r="G24"/>
  <c r="M24" s="1"/>
  <c r="I24"/>
  <c r="K24"/>
  <c r="O24"/>
  <c r="Q24"/>
  <c r="V24"/>
  <c r="G30"/>
  <c r="G29" s="1"/>
  <c r="I30"/>
  <c r="K30"/>
  <c r="K29" s="1"/>
  <c r="O30"/>
  <c r="O29" s="1"/>
  <c r="Q30"/>
  <c r="V30"/>
  <c r="V29" s="1"/>
  <c r="G34"/>
  <c r="I34"/>
  <c r="I29" s="1"/>
  <c r="K34"/>
  <c r="M34"/>
  <c r="O34"/>
  <c r="Q34"/>
  <c r="Q29" s="1"/>
  <c r="V34"/>
  <c r="G53"/>
  <c r="M53" s="1"/>
  <c r="I53"/>
  <c r="K53"/>
  <c r="O53"/>
  <c r="Q53"/>
  <c r="V53"/>
  <c r="G72"/>
  <c r="G71" s="1"/>
  <c r="I72"/>
  <c r="I71" s="1"/>
  <c r="K72"/>
  <c r="K71" s="1"/>
  <c r="M72"/>
  <c r="M71" s="1"/>
  <c r="O72"/>
  <c r="O71" s="1"/>
  <c r="Q72"/>
  <c r="Q71" s="1"/>
  <c r="V72"/>
  <c r="V71" s="1"/>
  <c r="G76"/>
  <c r="I76"/>
  <c r="I75" s="1"/>
  <c r="K76"/>
  <c r="M76"/>
  <c r="O76"/>
  <c r="Q76"/>
  <c r="Q75" s="1"/>
  <c r="V76"/>
  <c r="G80"/>
  <c r="G75" s="1"/>
  <c r="I80"/>
  <c r="K80"/>
  <c r="K75" s="1"/>
  <c r="O80"/>
  <c r="O75" s="1"/>
  <c r="Q80"/>
  <c r="V80"/>
  <c r="V75" s="1"/>
  <c r="G83"/>
  <c r="G82" s="1"/>
  <c r="I83"/>
  <c r="I82" s="1"/>
  <c r="K83"/>
  <c r="K82" s="1"/>
  <c r="M83"/>
  <c r="M82" s="1"/>
  <c r="O83"/>
  <c r="O82" s="1"/>
  <c r="Q83"/>
  <c r="Q82" s="1"/>
  <c r="V83"/>
  <c r="V82" s="1"/>
  <c r="G86"/>
  <c r="K86"/>
  <c r="O86"/>
  <c r="V86"/>
  <c r="G87"/>
  <c r="I87"/>
  <c r="I86" s="1"/>
  <c r="K87"/>
  <c r="M87"/>
  <c r="M86" s="1"/>
  <c r="O87"/>
  <c r="Q87"/>
  <c r="Q86" s="1"/>
  <c r="V87"/>
  <c r="G91"/>
  <c r="I91"/>
  <c r="I90" s="1"/>
  <c r="K91"/>
  <c r="M91"/>
  <c r="O91"/>
  <c r="Q91"/>
  <c r="Q90" s="1"/>
  <c r="V91"/>
  <c r="G94"/>
  <c r="M94" s="1"/>
  <c r="I94"/>
  <c r="K94"/>
  <c r="K90" s="1"/>
  <c r="O94"/>
  <c r="O90" s="1"/>
  <c r="Q94"/>
  <c r="V94"/>
  <c r="V90" s="1"/>
  <c r="G102"/>
  <c r="G101" s="1"/>
  <c r="I102"/>
  <c r="K102"/>
  <c r="K101" s="1"/>
  <c r="O102"/>
  <c r="O101" s="1"/>
  <c r="Q102"/>
  <c r="V102"/>
  <c r="V101" s="1"/>
  <c r="G108"/>
  <c r="I108"/>
  <c r="I101" s="1"/>
  <c r="K108"/>
  <c r="M108"/>
  <c r="O108"/>
  <c r="Q108"/>
  <c r="Q101" s="1"/>
  <c r="V108"/>
  <c r="G114"/>
  <c r="M114" s="1"/>
  <c r="I114"/>
  <c r="K114"/>
  <c r="O114"/>
  <c r="Q114"/>
  <c r="V114"/>
  <c r="G120"/>
  <c r="I120"/>
  <c r="K120"/>
  <c r="M120"/>
  <c r="O120"/>
  <c r="Q120"/>
  <c r="V120"/>
  <c r="G126"/>
  <c r="M126" s="1"/>
  <c r="I126"/>
  <c r="K126"/>
  <c r="O126"/>
  <c r="Q126"/>
  <c r="V126"/>
  <c r="G133"/>
  <c r="I133"/>
  <c r="K133"/>
  <c r="M133"/>
  <c r="O133"/>
  <c r="Q133"/>
  <c r="V133"/>
  <c r="G139"/>
  <c r="M139" s="1"/>
  <c r="I139"/>
  <c r="K139"/>
  <c r="O139"/>
  <c r="Q139"/>
  <c r="V139"/>
  <c r="G146"/>
  <c r="I146"/>
  <c r="K146"/>
  <c r="M146"/>
  <c r="O146"/>
  <c r="Q146"/>
  <c r="V146"/>
  <c r="G162"/>
  <c r="I162"/>
  <c r="I161" s="1"/>
  <c r="K162"/>
  <c r="M162"/>
  <c r="O162"/>
  <c r="Q162"/>
  <c r="Q161" s="1"/>
  <c r="V162"/>
  <c r="G165"/>
  <c r="M165" s="1"/>
  <c r="I165"/>
  <c r="K165"/>
  <c r="K161" s="1"/>
  <c r="O165"/>
  <c r="O161" s="1"/>
  <c r="Q165"/>
  <c r="V165"/>
  <c r="V161" s="1"/>
  <c r="I167"/>
  <c r="Q167"/>
  <c r="G168"/>
  <c r="G167" s="1"/>
  <c r="I168"/>
  <c r="K168"/>
  <c r="K167" s="1"/>
  <c r="O168"/>
  <c r="O167" s="1"/>
  <c r="Q168"/>
  <c r="V168"/>
  <c r="V167" s="1"/>
  <c r="G175"/>
  <c r="G174" s="1"/>
  <c r="I175"/>
  <c r="K175"/>
  <c r="K174" s="1"/>
  <c r="O175"/>
  <c r="O174" s="1"/>
  <c r="Q175"/>
  <c r="V175"/>
  <c r="V174" s="1"/>
  <c r="G180"/>
  <c r="I180"/>
  <c r="I174" s="1"/>
  <c r="K180"/>
  <c r="M180"/>
  <c r="O180"/>
  <c r="Q180"/>
  <c r="Q174" s="1"/>
  <c r="V180"/>
  <c r="G185"/>
  <c r="M185" s="1"/>
  <c r="I185"/>
  <c r="K185"/>
  <c r="O185"/>
  <c r="Q185"/>
  <c r="V185"/>
  <c r="G190"/>
  <c r="I190"/>
  <c r="K190"/>
  <c r="M190"/>
  <c r="O190"/>
  <c r="Q190"/>
  <c r="V190"/>
  <c r="G195"/>
  <c r="M195" s="1"/>
  <c r="I195"/>
  <c r="K195"/>
  <c r="O195"/>
  <c r="Q195"/>
  <c r="V195"/>
  <c r="G197"/>
  <c r="I197"/>
  <c r="K197"/>
  <c r="M197"/>
  <c r="O197"/>
  <c r="Q197"/>
  <c r="V197"/>
  <c r="G199"/>
  <c r="M199" s="1"/>
  <c r="I199"/>
  <c r="K199"/>
  <c r="O199"/>
  <c r="Q199"/>
  <c r="V199"/>
  <c r="G202"/>
  <c r="I202"/>
  <c r="K202"/>
  <c r="M202"/>
  <c r="O202"/>
  <c r="Q202"/>
  <c r="V202"/>
  <c r="G204"/>
  <c r="M204" s="1"/>
  <c r="I204"/>
  <c r="K204"/>
  <c r="O204"/>
  <c r="Q204"/>
  <c r="V204"/>
  <c r="G207"/>
  <c r="G206" s="1"/>
  <c r="I207"/>
  <c r="K207"/>
  <c r="K206" s="1"/>
  <c r="O207"/>
  <c r="O206" s="1"/>
  <c r="Q207"/>
  <c r="V207"/>
  <c r="V206" s="1"/>
  <c r="G213"/>
  <c r="I213"/>
  <c r="I206" s="1"/>
  <c r="K213"/>
  <c r="M213"/>
  <c r="O213"/>
  <c r="Q213"/>
  <c r="Q206" s="1"/>
  <c r="V213"/>
  <c r="G222"/>
  <c r="M222" s="1"/>
  <c r="I222"/>
  <c r="K222"/>
  <c r="O222"/>
  <c r="Q222"/>
  <c r="V222"/>
  <c r="G227"/>
  <c r="I227"/>
  <c r="K227"/>
  <c r="M227"/>
  <c r="O227"/>
  <c r="Q227"/>
  <c r="V227"/>
  <c r="G235"/>
  <c r="M235" s="1"/>
  <c r="I235"/>
  <c r="K235"/>
  <c r="O235"/>
  <c r="Q235"/>
  <c r="V235"/>
  <c r="G237"/>
  <c r="I237"/>
  <c r="K237"/>
  <c r="M237"/>
  <c r="O237"/>
  <c r="Q237"/>
  <c r="V237"/>
  <c r="G239"/>
  <c r="M239" s="1"/>
  <c r="I239"/>
  <c r="K239"/>
  <c r="O239"/>
  <c r="Q239"/>
  <c r="V239"/>
  <c r="G241"/>
  <c r="I241"/>
  <c r="K241"/>
  <c r="M241"/>
  <c r="O241"/>
  <c r="Q241"/>
  <c r="V241"/>
  <c r="G244"/>
  <c r="M244" s="1"/>
  <c r="I244"/>
  <c r="K244"/>
  <c r="O244"/>
  <c r="Q244"/>
  <c r="V244"/>
  <c r="G247"/>
  <c r="I247"/>
  <c r="K247"/>
  <c r="M247"/>
  <c r="O247"/>
  <c r="Q247"/>
  <c r="V247"/>
  <c r="G249"/>
  <c r="M249" s="1"/>
  <c r="I249"/>
  <c r="K249"/>
  <c r="O249"/>
  <c r="Q249"/>
  <c r="V249"/>
  <c r="G253"/>
  <c r="G252" s="1"/>
  <c r="I253"/>
  <c r="K253"/>
  <c r="K252" s="1"/>
  <c r="O253"/>
  <c r="O252" s="1"/>
  <c r="Q253"/>
  <c r="V253"/>
  <c r="V252" s="1"/>
  <c r="G256"/>
  <c r="I256"/>
  <c r="I252" s="1"/>
  <c r="K256"/>
  <c r="M256"/>
  <c r="O256"/>
  <c r="Q256"/>
  <c r="Q252" s="1"/>
  <c r="V256"/>
  <c r="G258"/>
  <c r="M258" s="1"/>
  <c r="I258"/>
  <c r="K258"/>
  <c r="O258"/>
  <c r="Q258"/>
  <c r="V258"/>
  <c r="G261"/>
  <c r="I261"/>
  <c r="K261"/>
  <c r="M261"/>
  <c r="O261"/>
  <c r="Q261"/>
  <c r="V261"/>
  <c r="G264"/>
  <c r="M264" s="1"/>
  <c r="I264"/>
  <c r="K264"/>
  <c r="O264"/>
  <c r="Q264"/>
  <c r="V264"/>
  <c r="G267"/>
  <c r="I267"/>
  <c r="K267"/>
  <c r="M267"/>
  <c r="O267"/>
  <c r="Q267"/>
  <c r="V267"/>
  <c r="G270"/>
  <c r="M270" s="1"/>
  <c r="I270"/>
  <c r="K270"/>
  <c r="O270"/>
  <c r="Q270"/>
  <c r="V270"/>
  <c r="G272"/>
  <c r="I272"/>
  <c r="K272"/>
  <c r="M272"/>
  <c r="O272"/>
  <c r="Q272"/>
  <c r="V272"/>
  <c r="G275"/>
  <c r="M275" s="1"/>
  <c r="I275"/>
  <c r="K275"/>
  <c r="O275"/>
  <c r="Q275"/>
  <c r="V275"/>
  <c r="G278"/>
  <c r="I278"/>
  <c r="K278"/>
  <c r="M278"/>
  <c r="O278"/>
  <c r="Q278"/>
  <c r="V278"/>
  <c r="G281"/>
  <c r="M281" s="1"/>
  <c r="I281"/>
  <c r="K281"/>
  <c r="O281"/>
  <c r="Q281"/>
  <c r="V281"/>
  <c r="G284"/>
  <c r="I284"/>
  <c r="K284"/>
  <c r="M284"/>
  <c r="O284"/>
  <c r="Q284"/>
  <c r="V284"/>
  <c r="G290"/>
  <c r="M290" s="1"/>
  <c r="I290"/>
  <c r="K290"/>
  <c r="O290"/>
  <c r="Q290"/>
  <c r="V290"/>
  <c r="G293"/>
  <c r="I293"/>
  <c r="K293"/>
  <c r="M293"/>
  <c r="O293"/>
  <c r="Q293"/>
  <c r="V293"/>
  <c r="G295"/>
  <c r="M295" s="1"/>
  <c r="I295"/>
  <c r="K295"/>
  <c r="O295"/>
  <c r="Q295"/>
  <c r="V295"/>
  <c r="G297"/>
  <c r="I297"/>
  <c r="K297"/>
  <c r="M297"/>
  <c r="O297"/>
  <c r="Q297"/>
  <c r="V297"/>
  <c r="G302"/>
  <c r="M302" s="1"/>
  <c r="I302"/>
  <c r="K302"/>
  <c r="O302"/>
  <c r="Q302"/>
  <c r="V302"/>
  <c r="G305"/>
  <c r="I305"/>
  <c r="K305"/>
  <c r="M305"/>
  <c r="O305"/>
  <c r="Q305"/>
  <c r="V305"/>
  <c r="G307"/>
  <c r="M307" s="1"/>
  <c r="I307"/>
  <c r="K307"/>
  <c r="O307"/>
  <c r="Q307"/>
  <c r="V307"/>
  <c r="G312"/>
  <c r="I312"/>
  <c r="K312"/>
  <c r="M312"/>
  <c r="O312"/>
  <c r="Q312"/>
  <c r="V312"/>
  <c r="G315"/>
  <c r="M315" s="1"/>
  <c r="I315"/>
  <c r="K315"/>
  <c r="O315"/>
  <c r="Q315"/>
  <c r="V315"/>
  <c r="G318"/>
  <c r="I318"/>
  <c r="K318"/>
  <c r="M318"/>
  <c r="O318"/>
  <c r="Q318"/>
  <c r="V318"/>
  <c r="G321"/>
  <c r="I321"/>
  <c r="I320" s="1"/>
  <c r="K321"/>
  <c r="M321"/>
  <c r="O321"/>
  <c r="Q321"/>
  <c r="Q320" s="1"/>
  <c r="V321"/>
  <c r="G324"/>
  <c r="M324" s="1"/>
  <c r="I324"/>
  <c r="K324"/>
  <c r="K320" s="1"/>
  <c r="O324"/>
  <c r="O320" s="1"/>
  <c r="Q324"/>
  <c r="V324"/>
  <c r="V320" s="1"/>
  <c r="G327"/>
  <c r="I327"/>
  <c r="K327"/>
  <c r="M327"/>
  <c r="O327"/>
  <c r="Q327"/>
  <c r="V327"/>
  <c r="G329"/>
  <c r="M329" s="1"/>
  <c r="I329"/>
  <c r="K329"/>
  <c r="O329"/>
  <c r="Q329"/>
  <c r="V329"/>
  <c r="G332"/>
  <c r="I332"/>
  <c r="K332"/>
  <c r="M332"/>
  <c r="O332"/>
  <c r="Q332"/>
  <c r="V332"/>
  <c r="G336"/>
  <c r="I336"/>
  <c r="I335" s="1"/>
  <c r="K336"/>
  <c r="M336"/>
  <c r="O336"/>
  <c r="Q336"/>
  <c r="Q335" s="1"/>
  <c r="V336"/>
  <c r="G340"/>
  <c r="M340" s="1"/>
  <c r="I340"/>
  <c r="K340"/>
  <c r="K335" s="1"/>
  <c r="O340"/>
  <c r="O335" s="1"/>
  <c r="Q340"/>
  <c r="V340"/>
  <c r="V335" s="1"/>
  <c r="G343"/>
  <c r="I343"/>
  <c r="K343"/>
  <c r="M343"/>
  <c r="O343"/>
  <c r="Q343"/>
  <c r="V343"/>
  <c r="G348"/>
  <c r="M348" s="1"/>
  <c r="I348"/>
  <c r="K348"/>
  <c r="O348"/>
  <c r="Q348"/>
  <c r="V348"/>
  <c r="G352"/>
  <c r="I352"/>
  <c r="K352"/>
  <c r="M352"/>
  <c r="O352"/>
  <c r="Q352"/>
  <c r="V352"/>
  <c r="G354"/>
  <c r="M354" s="1"/>
  <c r="I354"/>
  <c r="K354"/>
  <c r="O354"/>
  <c r="Q354"/>
  <c r="V354"/>
  <c r="G357"/>
  <c r="I357"/>
  <c r="K357"/>
  <c r="M357"/>
  <c r="O357"/>
  <c r="Q357"/>
  <c r="V357"/>
  <c r="G361"/>
  <c r="I361"/>
  <c r="I360" s="1"/>
  <c r="K361"/>
  <c r="M361"/>
  <c r="O361"/>
  <c r="Q361"/>
  <c r="Q360" s="1"/>
  <c r="V361"/>
  <c r="G366"/>
  <c r="M366" s="1"/>
  <c r="I366"/>
  <c r="K366"/>
  <c r="K360" s="1"/>
  <c r="O366"/>
  <c r="O360" s="1"/>
  <c r="Q366"/>
  <c r="V366"/>
  <c r="V360" s="1"/>
  <c r="G371"/>
  <c r="I371"/>
  <c r="K371"/>
  <c r="M371"/>
  <c r="O371"/>
  <c r="Q371"/>
  <c r="V371"/>
  <c r="G378"/>
  <c r="I378"/>
  <c r="I377" s="1"/>
  <c r="K378"/>
  <c r="M378"/>
  <c r="O378"/>
  <c r="Q378"/>
  <c r="Q377" s="1"/>
  <c r="V378"/>
  <c r="G398"/>
  <c r="M398" s="1"/>
  <c r="I398"/>
  <c r="K398"/>
  <c r="K377" s="1"/>
  <c r="O398"/>
  <c r="O377" s="1"/>
  <c r="Q398"/>
  <c r="V398"/>
  <c r="V377" s="1"/>
  <c r="G402"/>
  <c r="I402"/>
  <c r="K402"/>
  <c r="M402"/>
  <c r="O402"/>
  <c r="Q402"/>
  <c r="V402"/>
  <c r="G407"/>
  <c r="M407" s="1"/>
  <c r="I407"/>
  <c r="K407"/>
  <c r="O407"/>
  <c r="Q407"/>
  <c r="V407"/>
  <c r="G412"/>
  <c r="I412"/>
  <c r="K412"/>
  <c r="M412"/>
  <c r="O412"/>
  <c r="Q412"/>
  <c r="V412"/>
  <c r="G416"/>
  <c r="I416"/>
  <c r="I415" s="1"/>
  <c r="K416"/>
  <c r="M416"/>
  <c r="O416"/>
  <c r="Q416"/>
  <c r="Q415" s="1"/>
  <c r="V416"/>
  <c r="G419"/>
  <c r="M419" s="1"/>
  <c r="I419"/>
  <c r="K419"/>
  <c r="K415" s="1"/>
  <c r="O419"/>
  <c r="O415" s="1"/>
  <c r="Q419"/>
  <c r="V419"/>
  <c r="V415" s="1"/>
  <c r="G421"/>
  <c r="I421"/>
  <c r="K421"/>
  <c r="M421"/>
  <c r="O421"/>
  <c r="Q421"/>
  <c r="V421"/>
  <c r="G423"/>
  <c r="M423" s="1"/>
  <c r="I423"/>
  <c r="K423"/>
  <c r="O423"/>
  <c r="Q423"/>
  <c r="V423"/>
  <c r="G426"/>
  <c r="G425" s="1"/>
  <c r="I426"/>
  <c r="K426"/>
  <c r="K425" s="1"/>
  <c r="O426"/>
  <c r="O425" s="1"/>
  <c r="Q426"/>
  <c r="V426"/>
  <c r="V425" s="1"/>
  <c r="G428"/>
  <c r="I428"/>
  <c r="I425" s="1"/>
  <c r="K428"/>
  <c r="M428"/>
  <c r="O428"/>
  <c r="Q428"/>
  <c r="Q425" s="1"/>
  <c r="V428"/>
  <c r="G431"/>
  <c r="I431"/>
  <c r="I430" s="1"/>
  <c r="K431"/>
  <c r="M431"/>
  <c r="O431"/>
  <c r="Q431"/>
  <c r="Q430" s="1"/>
  <c r="V431"/>
  <c r="G450"/>
  <c r="M450" s="1"/>
  <c r="I450"/>
  <c r="K450"/>
  <c r="K430" s="1"/>
  <c r="O450"/>
  <c r="O430" s="1"/>
  <c r="Q450"/>
  <c r="V450"/>
  <c r="V430" s="1"/>
  <c r="G453"/>
  <c r="I453"/>
  <c r="K453"/>
  <c r="M453"/>
  <c r="O453"/>
  <c r="Q453"/>
  <c r="V453"/>
  <c r="G456"/>
  <c r="M456" s="1"/>
  <c r="I456"/>
  <c r="K456"/>
  <c r="O456"/>
  <c r="Q456"/>
  <c r="V456"/>
  <c r="G460"/>
  <c r="I460"/>
  <c r="K460"/>
  <c r="M460"/>
  <c r="O460"/>
  <c r="Q460"/>
  <c r="V460"/>
  <c r="G463"/>
  <c r="G464"/>
  <c r="I464"/>
  <c r="I463" s="1"/>
  <c r="K464"/>
  <c r="M464"/>
  <c r="O464"/>
  <c r="Q464"/>
  <c r="Q463" s="1"/>
  <c r="V464"/>
  <c r="G466"/>
  <c r="M466" s="1"/>
  <c r="I466"/>
  <c r="K466"/>
  <c r="K463" s="1"/>
  <c r="O466"/>
  <c r="O463" s="1"/>
  <c r="Q466"/>
  <c r="V466"/>
  <c r="V463" s="1"/>
  <c r="AE469"/>
  <c r="AF469"/>
  <c r="F58" i="1"/>
  <c r="G23" s="1"/>
  <c r="G58"/>
  <c r="G25" s="1"/>
  <c r="A25" s="1"/>
  <c r="H54"/>
  <c r="I54" s="1"/>
  <c r="H48"/>
  <c r="I48" s="1"/>
  <c r="H45"/>
  <c r="I45" s="1"/>
  <c r="H44"/>
  <c r="I44" s="1"/>
  <c r="H40"/>
  <c r="I40" s="1"/>
  <c r="H39"/>
  <c r="H58" s="1"/>
  <c r="I19" l="1"/>
  <c r="I17"/>
  <c r="I97"/>
  <c r="J96" s="1"/>
  <c r="I16"/>
  <c r="I21" s="1"/>
  <c r="J67"/>
  <c r="J69"/>
  <c r="J71"/>
  <c r="J73"/>
  <c r="J75"/>
  <c r="J77"/>
  <c r="J79"/>
  <c r="J81"/>
  <c r="J83"/>
  <c r="J85"/>
  <c r="J87"/>
  <c r="J89"/>
  <c r="J91"/>
  <c r="J93"/>
  <c r="J95"/>
  <c r="H57"/>
  <c r="I57" s="1"/>
  <c r="H56"/>
  <c r="I56" s="1"/>
  <c r="H52"/>
  <c r="I52" s="1"/>
  <c r="H50"/>
  <c r="I50" s="1"/>
  <c r="H46"/>
  <c r="I46" s="1"/>
  <c r="H42"/>
  <c r="I42" s="1"/>
  <c r="G26"/>
  <c r="A26"/>
  <c r="A23"/>
  <c r="G28"/>
  <c r="M101" i="25"/>
  <c r="M42"/>
  <c r="M244"/>
  <c r="M241" s="1"/>
  <c r="M233"/>
  <c r="M232" s="1"/>
  <c r="M212"/>
  <c r="M211" s="1"/>
  <c r="M188"/>
  <c r="M187" s="1"/>
  <c r="M164"/>
  <c r="M151" s="1"/>
  <c r="M129"/>
  <c r="M128" s="1"/>
  <c r="M110"/>
  <c r="M109" s="1"/>
  <c r="M107"/>
  <c r="M106" s="1"/>
  <c r="M104"/>
  <c r="M89"/>
  <c r="M86" s="1"/>
  <c r="M81"/>
  <c r="M80" s="1"/>
  <c r="M70"/>
  <c r="M66" s="1"/>
  <c r="M46"/>
  <c r="M26"/>
  <c r="M25" s="1"/>
  <c r="M13"/>
  <c r="M8" s="1"/>
  <c r="M38" i="24"/>
  <c r="M8"/>
  <c r="G38"/>
  <c r="G8"/>
  <c r="M165" i="23"/>
  <c r="M81"/>
  <c r="G165"/>
  <c r="G81"/>
  <c r="AF304"/>
  <c r="M299"/>
  <c r="M298" s="1"/>
  <c r="M268"/>
  <c r="M267" s="1"/>
  <c r="M237"/>
  <c r="M236" s="1"/>
  <c r="M220"/>
  <c r="M219" s="1"/>
  <c r="M183"/>
  <c r="M182" s="1"/>
  <c r="M173"/>
  <c r="M172" s="1"/>
  <c r="M126"/>
  <c r="M125" s="1"/>
  <c r="M88"/>
  <c r="M87" s="1"/>
  <c r="M61"/>
  <c r="M60" s="1"/>
  <c r="M56"/>
  <c r="M55" s="1"/>
  <c r="M52"/>
  <c r="M51" s="1"/>
  <c r="M22"/>
  <c r="M21" s="1"/>
  <c r="M9"/>
  <c r="M8" s="1"/>
  <c r="M301" i="22"/>
  <c r="M298" s="1"/>
  <c r="M285"/>
  <c r="M267" s="1"/>
  <c r="M250"/>
  <c r="M236" s="1"/>
  <c r="M225"/>
  <c r="M219" s="1"/>
  <c r="M187"/>
  <c r="M182" s="1"/>
  <c r="M177"/>
  <c r="M172" s="1"/>
  <c r="M166"/>
  <c r="M165" s="1"/>
  <c r="M129"/>
  <c r="M125" s="1"/>
  <c r="M92"/>
  <c r="M87" s="1"/>
  <c r="M82"/>
  <c r="M81" s="1"/>
  <c r="M75"/>
  <c r="M74" s="1"/>
  <c r="M71"/>
  <c r="M70" s="1"/>
  <c r="M64"/>
  <c r="M60" s="1"/>
  <c r="M27"/>
  <c r="M21" s="1"/>
  <c r="M12"/>
  <c r="M8" s="1"/>
  <c r="M301" i="21"/>
  <c r="M298" s="1"/>
  <c r="M285"/>
  <c r="M267" s="1"/>
  <c r="M250"/>
  <c r="M236" s="1"/>
  <c r="M225"/>
  <c r="M219" s="1"/>
  <c r="M187"/>
  <c r="M182" s="1"/>
  <c r="M177"/>
  <c r="M172" s="1"/>
  <c r="M166"/>
  <c r="M165" s="1"/>
  <c r="M129"/>
  <c r="M125" s="1"/>
  <c r="M92"/>
  <c r="M87" s="1"/>
  <c r="M82"/>
  <c r="M81" s="1"/>
  <c r="M75"/>
  <c r="M74" s="1"/>
  <c r="M71"/>
  <c r="M70" s="1"/>
  <c r="M64"/>
  <c r="M60" s="1"/>
  <c r="M27"/>
  <c r="M21" s="1"/>
  <c r="M12"/>
  <c r="M8" s="1"/>
  <c r="M298" i="20"/>
  <c r="M87"/>
  <c r="M301"/>
  <c r="M285"/>
  <c r="M267" s="1"/>
  <c r="M250"/>
  <c r="M236" s="1"/>
  <c r="M225"/>
  <c r="M219" s="1"/>
  <c r="M187"/>
  <c r="M182" s="1"/>
  <c r="M177"/>
  <c r="M172" s="1"/>
  <c r="M166"/>
  <c r="M165" s="1"/>
  <c r="M129"/>
  <c r="M125" s="1"/>
  <c r="M92"/>
  <c r="M82"/>
  <c r="M81" s="1"/>
  <c r="M75"/>
  <c r="M74" s="1"/>
  <c r="M71"/>
  <c r="M70" s="1"/>
  <c r="M64"/>
  <c r="M60" s="1"/>
  <c r="M27"/>
  <c r="M21" s="1"/>
  <c r="M12"/>
  <c r="M8" s="1"/>
  <c r="M8" i="19"/>
  <c r="AF531"/>
  <c r="M526"/>
  <c r="M525" s="1"/>
  <c r="M493"/>
  <c r="M492" s="1"/>
  <c r="M490"/>
  <c r="M487" s="1"/>
  <c r="M479"/>
  <c r="M475" s="1"/>
  <c r="M458"/>
  <c r="M431" s="1"/>
  <c r="M420"/>
  <c r="M412" s="1"/>
  <c r="M370"/>
  <c r="M365" s="1"/>
  <c r="M345"/>
  <c r="M341" s="1"/>
  <c r="M300"/>
  <c r="M293" s="1"/>
  <c r="M226"/>
  <c r="M225" s="1"/>
  <c r="M184"/>
  <c r="M183" s="1"/>
  <c r="M177"/>
  <c r="M176" s="1"/>
  <c r="M174"/>
  <c r="M170" s="1"/>
  <c r="M125"/>
  <c r="M112" s="1"/>
  <c r="M102"/>
  <c r="M101" s="1"/>
  <c r="M98"/>
  <c r="M97" s="1"/>
  <c r="M90"/>
  <c r="M86" s="1"/>
  <c r="G8"/>
  <c r="M20"/>
  <c r="M19" s="1"/>
  <c r="M492" i="18"/>
  <c r="M225"/>
  <c r="M183"/>
  <c r="M101"/>
  <c r="M525"/>
  <c r="M8"/>
  <c r="G525"/>
  <c r="G492"/>
  <c r="G225"/>
  <c r="G183"/>
  <c r="G101"/>
  <c r="M90"/>
  <c r="M86" s="1"/>
  <c r="G8"/>
  <c r="M488"/>
  <c r="M487" s="1"/>
  <c r="M476"/>
  <c r="M475" s="1"/>
  <c r="M432"/>
  <c r="M431" s="1"/>
  <c r="M413"/>
  <c r="M412" s="1"/>
  <c r="M366"/>
  <c r="M365" s="1"/>
  <c r="M342"/>
  <c r="M341" s="1"/>
  <c r="M294"/>
  <c r="M293" s="1"/>
  <c r="M171"/>
  <c r="M170" s="1"/>
  <c r="M113"/>
  <c r="M112" s="1"/>
  <c r="M74"/>
  <c r="M73" s="1"/>
  <c r="M31"/>
  <c r="M30" s="1"/>
  <c r="M20"/>
  <c r="M19" s="1"/>
  <c r="M8" i="17"/>
  <c r="AF531"/>
  <c r="M526"/>
  <c r="M525" s="1"/>
  <c r="M493"/>
  <c r="M492" s="1"/>
  <c r="M490"/>
  <c r="M487" s="1"/>
  <c r="M479"/>
  <c r="M475" s="1"/>
  <c r="M458"/>
  <c r="M431" s="1"/>
  <c r="M420"/>
  <c r="M412" s="1"/>
  <c r="M370"/>
  <c r="M365" s="1"/>
  <c r="M345"/>
  <c r="M341" s="1"/>
  <c r="M300"/>
  <c r="M293" s="1"/>
  <c r="M226"/>
  <c r="M225" s="1"/>
  <c r="M184"/>
  <c r="M183" s="1"/>
  <c r="M177"/>
  <c r="M176" s="1"/>
  <c r="M174"/>
  <c r="M170" s="1"/>
  <c r="M125"/>
  <c r="M112" s="1"/>
  <c r="M102"/>
  <c r="M101" s="1"/>
  <c r="M98"/>
  <c r="M97" s="1"/>
  <c r="M90"/>
  <c r="M86" s="1"/>
  <c r="M36"/>
  <c r="M30" s="1"/>
  <c r="G8"/>
  <c r="M487" i="16"/>
  <c r="M293"/>
  <c r="M8"/>
  <c r="AF531"/>
  <c r="M526"/>
  <c r="M525" s="1"/>
  <c r="M493"/>
  <c r="M492" s="1"/>
  <c r="M490"/>
  <c r="M479"/>
  <c r="M475" s="1"/>
  <c r="M458"/>
  <c r="M431" s="1"/>
  <c r="M420"/>
  <c r="M412" s="1"/>
  <c r="M370"/>
  <c r="M365" s="1"/>
  <c r="M345"/>
  <c r="M341" s="1"/>
  <c r="M300"/>
  <c r="M226"/>
  <c r="M225" s="1"/>
  <c r="M184"/>
  <c r="M183" s="1"/>
  <c r="M177"/>
  <c r="M176" s="1"/>
  <c r="M174"/>
  <c r="M170" s="1"/>
  <c r="M125"/>
  <c r="M112" s="1"/>
  <c r="M102"/>
  <c r="M101" s="1"/>
  <c r="M98"/>
  <c r="M97" s="1"/>
  <c r="M90"/>
  <c r="M86" s="1"/>
  <c r="M36"/>
  <c r="M30" s="1"/>
  <c r="G8"/>
  <c r="M462" i="15"/>
  <c r="M414"/>
  <c r="M319"/>
  <c r="M89"/>
  <c r="M429"/>
  <c r="M376"/>
  <c r="M359"/>
  <c r="M334"/>
  <c r="M160"/>
  <c r="M8"/>
  <c r="G462"/>
  <c r="G429"/>
  <c r="G414"/>
  <c r="G376"/>
  <c r="G359"/>
  <c r="G334"/>
  <c r="G319"/>
  <c r="G160"/>
  <c r="G89"/>
  <c r="G8"/>
  <c r="M425"/>
  <c r="M424" s="1"/>
  <c r="M252"/>
  <c r="M251" s="1"/>
  <c r="M206"/>
  <c r="M205" s="1"/>
  <c r="M174"/>
  <c r="M173" s="1"/>
  <c r="M167"/>
  <c r="M166" s="1"/>
  <c r="M101"/>
  <c r="M100" s="1"/>
  <c r="M71"/>
  <c r="M70" s="1"/>
  <c r="M30"/>
  <c r="M29" s="1"/>
  <c r="M8" i="14"/>
  <c r="M464"/>
  <c r="M463" s="1"/>
  <c r="M431"/>
  <c r="M430" s="1"/>
  <c r="M428"/>
  <c r="M425" s="1"/>
  <c r="M416"/>
  <c r="M415" s="1"/>
  <c r="M378"/>
  <c r="M377" s="1"/>
  <c r="M361"/>
  <c r="M360" s="1"/>
  <c r="M336"/>
  <c r="M335" s="1"/>
  <c r="M321"/>
  <c r="M320" s="1"/>
  <c r="M256"/>
  <c r="M252" s="1"/>
  <c r="M213"/>
  <c r="M206" s="1"/>
  <c r="M180"/>
  <c r="M174" s="1"/>
  <c r="M162"/>
  <c r="M161" s="1"/>
  <c r="M108"/>
  <c r="M101" s="1"/>
  <c r="M91"/>
  <c r="M90" s="1"/>
  <c r="M87"/>
  <c r="M86" s="1"/>
  <c r="M83"/>
  <c r="M82" s="1"/>
  <c r="M80"/>
  <c r="M75" s="1"/>
  <c r="G8"/>
  <c r="M30"/>
  <c r="M29" s="1"/>
  <c r="M429" i="13"/>
  <c r="M376"/>
  <c r="M359"/>
  <c r="M334"/>
  <c r="M160"/>
  <c r="M462"/>
  <c r="M414"/>
  <c r="M319"/>
  <c r="M89"/>
  <c r="M8"/>
  <c r="G462"/>
  <c r="G429"/>
  <c r="G414"/>
  <c r="G376"/>
  <c r="G359"/>
  <c r="G334"/>
  <c r="G319"/>
  <c r="G160"/>
  <c r="G89"/>
  <c r="M79"/>
  <c r="M74" s="1"/>
  <c r="G8"/>
  <c r="M425"/>
  <c r="M424" s="1"/>
  <c r="M252"/>
  <c r="M251" s="1"/>
  <c r="M206"/>
  <c r="M205" s="1"/>
  <c r="M174"/>
  <c r="M173" s="1"/>
  <c r="M167"/>
  <c r="M166" s="1"/>
  <c r="M101"/>
  <c r="M100" s="1"/>
  <c r="M71"/>
  <c r="M70" s="1"/>
  <c r="M30"/>
  <c r="M29" s="1"/>
  <c r="M90" i="12"/>
  <c r="M415"/>
  <c r="M320"/>
  <c r="M463"/>
  <c r="M430"/>
  <c r="M377"/>
  <c r="M360"/>
  <c r="M335"/>
  <c r="M161"/>
  <c r="M8"/>
  <c r="G430"/>
  <c r="G415"/>
  <c r="G377"/>
  <c r="G360"/>
  <c r="G335"/>
  <c r="G320"/>
  <c r="G161"/>
  <c r="G90"/>
  <c r="M80"/>
  <c r="M75" s="1"/>
  <c r="G8"/>
  <c r="M426"/>
  <c r="M425" s="1"/>
  <c r="M253"/>
  <c r="M252" s="1"/>
  <c r="M207"/>
  <c r="M206" s="1"/>
  <c r="M175"/>
  <c r="M174" s="1"/>
  <c r="M168"/>
  <c r="M167" s="1"/>
  <c r="M102"/>
  <c r="M101" s="1"/>
  <c r="M30"/>
  <c r="M29" s="1"/>
  <c r="I39" i="1"/>
  <c r="I58" s="1"/>
  <c r="J57" s="1"/>
  <c r="J28"/>
  <c r="J26"/>
  <c r="G38"/>
  <c r="F38"/>
  <c r="J23"/>
  <c r="J24"/>
  <c r="J25"/>
  <c r="J27"/>
  <c r="E24"/>
  <c r="E26"/>
  <c r="J94" l="1"/>
  <c r="J92"/>
  <c r="J90"/>
  <c r="J88"/>
  <c r="J86"/>
  <c r="J84"/>
  <c r="J82"/>
  <c r="J80"/>
  <c r="J78"/>
  <c r="J76"/>
  <c r="J74"/>
  <c r="J72"/>
  <c r="J70"/>
  <c r="J68"/>
  <c r="J66"/>
  <c r="J65"/>
  <c r="G24"/>
  <c r="A27" s="1"/>
  <c r="A24"/>
  <c r="J40"/>
  <c r="J44"/>
  <c r="J48"/>
  <c r="J52"/>
  <c r="J39"/>
  <c r="J58" s="1"/>
  <c r="J43"/>
  <c r="J47"/>
  <c r="J51"/>
  <c r="J55"/>
  <c r="J56"/>
  <c r="J42"/>
  <c r="J46"/>
  <c r="J50"/>
  <c r="J54"/>
  <c r="J41"/>
  <c r="J45"/>
  <c r="J49"/>
  <c r="J53"/>
  <c r="J97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<sst xmlns="http://schemas.openxmlformats.org/spreadsheetml/2006/main" count="18055" uniqueCount="1174">
  <si>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</si>
  <si>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</si>
  <si>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</si>
  <si>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</si>
  <si>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</si>
  <si>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</si>
  <si>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</si>
  <si>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</si>
  <si>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</si>
  <si>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</si>
  <si>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</si>
  <si>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</si>
  <si>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</si>
  <si>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</si>
  <si>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</si>
  <si>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</si>
  <si>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</si>
  <si>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</si>
  <si>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</si>
  <si>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</si>
  <si>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</si>
  <si>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</si>
  <si>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</si>
  <si>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</si>
  <si>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</si>
  <si>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</si>
  <si>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</si>
  <si>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</si>
  <si>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</si>
  <si>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</si>
  <si>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</si>
  <si>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</si>
  <si>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</si>
  <si>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</si>
  <si>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</si>
  <si>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</si>
  <si>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</si>
  <si>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</si>
  <si>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</si>
  <si>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</si>
  <si>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</si>
  <si>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</si>
  <si>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</si>
  <si>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</si>
  <si>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024</t>
  </si>
  <si>
    <t>Stavební úpravy objektu MŠ Děčín IX,Na Pěšině 331,příspěvková org.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</si>
  <si>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</si>
  <si>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</si>
  <si>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</si>
  <si>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</si>
  <si>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</si>
  <si>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</si>
  <si>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</si>
  <si>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</si>
  <si>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</si>
  <si>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Hygienické zázemí</t>
  </si>
  <si>
    <t>1</t>
  </si>
  <si>
    <t>Hygienické zázemí-1.NP levá část</t>
  </si>
  <si>
    <t>2</t>
  </si>
  <si>
    <t>Hygienické zázemí-2.NP levá část</t>
  </si>
  <si>
    <t>3</t>
  </si>
  <si>
    <t>Hygienické zázemí-1.NP pravá část</t>
  </si>
  <si>
    <t>4</t>
  </si>
  <si>
    <t>Hygienické zázemí-2.NP pravá část</t>
  </si>
  <si>
    <t>SO 02</t>
  </si>
  <si>
    <t>Šatna a hygienické zázemí</t>
  </si>
  <si>
    <t>Šatna a hygienické zázemí-1.NP levá část</t>
  </si>
  <si>
    <t>Šatna a hygienické zázemí-2.NP levá část</t>
  </si>
  <si>
    <t>Šatna a hygienické zázemí-1.NP pravá část</t>
  </si>
  <si>
    <t>Šatna a hygienické zázemí-2.NP pravá část</t>
  </si>
  <si>
    <t>SO 03</t>
  </si>
  <si>
    <t>Příruční kuchyňka</t>
  </si>
  <si>
    <t>Příruční kuchyňka-1.NP levá část</t>
  </si>
  <si>
    <t>Příruční kuchyňka-2.NP levá část</t>
  </si>
  <si>
    <t>Příruční kuchyňka-1.NP pravá část</t>
  </si>
  <si>
    <t>Příruční kuchyňka-2.NP pravá část</t>
  </si>
  <si>
    <t>5</t>
  </si>
  <si>
    <t>Elektroinstalace kuchyní</t>
  </si>
  <si>
    <t>SO 04</t>
  </si>
  <si>
    <t>Spojovací chodba</t>
  </si>
  <si>
    <t>Spojovací chodba-2.NP</t>
  </si>
  <si>
    <t>Celkem za stavbu</t>
  </si>
  <si>
    <t>CZK</t>
  </si>
  <si>
    <t>Rekapitulace dílů</t>
  </si>
  <si>
    <t>Typ dílu</t>
  </si>
  <si>
    <t>Svislé a kompletní konstrukce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</si>
  <si>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</si>
  <si>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</si>
  <si>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</si>
  <si>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</si>
  <si>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</si>
  <si>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</si>
  <si>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</si>
  <si>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</si>
  <si>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</si>
  <si>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</si>
  <si>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</si>
  <si>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</si>
  <si>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</si>
  <si>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</si>
  <si>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</si>
  <si>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</si>
  <si>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</si>
  <si>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</si>
  <si>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</si>
  <si>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</si>
  <si>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</si>
  <si>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</si>
  <si>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</si>
  <si>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</si>
  <si>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</si>
  <si>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</si>
  <si>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</si>
  <si>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</si>
  <si>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</si>
  <si>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</si>
  <si>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</si>
  <si>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</si>
  <si>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</si>
  <si>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7351</t>
  </si>
  <si>
    <t>Ostatní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</si>
  <si>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</si>
  <si>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</si>
  <si>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</si>
  <si>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</si>
  <si>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</si>
  <si>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</si>
  <si>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</si>
  <si>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</si>
  <si>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</si>
  <si>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</si>
  <si>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</si>
  <si>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</si>
  <si>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</si>
  <si>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</si>
  <si>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</si>
  <si>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M21</t>
  </si>
  <si>
    <t>Elektromontáže</t>
  </si>
  <si>
    <t>D96</t>
  </si>
  <si>
    <t>Přesuny suti a vybouraných hmot</t>
  </si>
  <si>
    <t>PSU</t>
  </si>
  <si>
    <t>VN</t>
  </si>
  <si>
    <t>VRN</t>
  </si>
  <si>
    <t>Vedlejší rozpočtové náklady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</si>
  <si>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</si>
  <si>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</si>
  <si>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</si>
  <si>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</si>
  <si>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</si>
  <si>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</si>
  <si>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</si>
  <si>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</si>
  <si>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</si>
  <si>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</si>
  <si>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</si>
  <si>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</si>
  <si>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</si>
  <si>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</si>
  <si>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</si>
  <si>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</si>
  <si>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</si>
  <si>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</si>
  <si>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</si>
  <si>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</si>
  <si>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</si>
  <si>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</si>
  <si>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</si>
  <si>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</si>
  <si>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</si>
  <si>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</si>
  <si>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</si>
  <si>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</si>
  <si>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342255020R00</t>
  </si>
  <si>
    <t>Příčky z desek Ytong tl. 5 cm</t>
  </si>
  <si>
    <t>m2</t>
  </si>
  <si>
    <t>RTS 20/ I</t>
  </si>
  <si>
    <t>Práce</t>
  </si>
  <si>
    <t>POL1_</t>
  </si>
  <si>
    <t xml:space="preserve">obezdívka kanalizační stoupačky : </t>
  </si>
  <si>
    <t>VV</t>
  </si>
  <si>
    <t>(2*0,35+0,3)*2,955</t>
  </si>
  <si>
    <t>342255024R00</t>
  </si>
  <si>
    <t>Příčky z desek Ytong tl. 10 cm</t>
  </si>
  <si>
    <t xml:space="preserve">zazdívka 2 ks oken : </t>
  </si>
  <si>
    <t>2*0,9*0,9</t>
  </si>
  <si>
    <t xml:space="preserve">zazdívka 2 ksdveří : </t>
  </si>
  <si>
    <t>2*0,8*2</t>
  </si>
  <si>
    <t>346275115R00</t>
  </si>
  <si>
    <t>Přizdívky z desek Ytong tl. 150 mm</t>
  </si>
  <si>
    <t xml:space="preserve">101/šatna dětí-umyvadla, výšky 1,5m : </t>
  </si>
  <si>
    <t>6,088*1,5</t>
  </si>
  <si>
    <t xml:space="preserve">101/lehárna-WC, výšky 1,5m : </t>
  </si>
  <si>
    <t>2,679*1,5</t>
  </si>
  <si>
    <t xml:space="preserve">101/sklad lehátek- část po SK, výšky 2,955 : </t>
  </si>
  <si>
    <t>1,65*2,995</t>
  </si>
  <si>
    <t>346275116R00</t>
  </si>
  <si>
    <t>Přizdívky z desek Ytong tl. 200 mm</t>
  </si>
  <si>
    <t xml:space="preserve">101/sklad lehátek- část při SK, výšky 2,955 : </t>
  </si>
  <si>
    <t>1,1*2,955</t>
  </si>
  <si>
    <t xml:space="preserve">101/obvodová stěna-část po kryt rad., výšky 2,955 : </t>
  </si>
  <si>
    <t>0,99*2,955</t>
  </si>
  <si>
    <t>611471411R00</t>
  </si>
  <si>
    <t>Úprava stropů aktivovaným štukem tl. 2 - 3 mm</t>
  </si>
  <si>
    <t xml:space="preserve">v případě oškrábání stropů , oštukovat i stropy : </t>
  </si>
  <si>
    <t xml:space="preserve">v případě pouhého umytí, položku vypustit : </t>
  </si>
  <si>
    <t>17</t>
  </si>
  <si>
    <t>612471411R00</t>
  </si>
  <si>
    <t>Úprava vnitřních stěn aktivovaným štukem</t>
  </si>
  <si>
    <t xml:space="preserve">přeštukování veškerých ploch bez obkladu : </t>
  </si>
  <si>
    <t xml:space="preserve">zazděný vchod  šatny dětí z  šatny + z lehárny : </t>
  </si>
  <si>
    <t xml:space="preserve">zazdění 2 ks oken-z lehárny : </t>
  </si>
  <si>
    <t xml:space="preserve">vnitřní přizdívky do stropu-nad obklady : </t>
  </si>
  <si>
    <t>(0,2+0,99+2,411)*0,855</t>
  </si>
  <si>
    <t xml:space="preserve">obezdívka kanal. stoupačky-nad obklady : </t>
  </si>
  <si>
    <t>2*(0,35+0,3)*0,855</t>
  </si>
  <si>
    <t xml:space="preserve">vyspravení pův. stěn po otlučení omítek nad obklady : </t>
  </si>
  <si>
    <t>0,43*0,855+0,43*0,855</t>
  </si>
  <si>
    <t>(1,539+1,36)*2,955-2*1,15*1,75</t>
  </si>
  <si>
    <t>3,43*0,855</t>
  </si>
  <si>
    <t>1,81*0,855</t>
  </si>
  <si>
    <t xml:space="preserve">od vnitřní přizdívky výšky 150 nad obklady : </t>
  </si>
  <si>
    <t>6,088*0,855</t>
  </si>
  <si>
    <t>2,679*0,855</t>
  </si>
  <si>
    <t xml:space="preserve">u : </t>
  </si>
  <si>
    <t>612481211RT2</t>
  </si>
  <si>
    <t>Montáž výztužné sítě(perlinky)do stěrky-vnit.stěny včetně výztužné sítě a stěrkového tmelu Baumit</t>
  </si>
  <si>
    <t xml:space="preserve">nad obklady na nově vyzděných stěnách a v  místech po odbouraných obkladech pův. zdiva bez přizd. : </t>
  </si>
  <si>
    <t xml:space="preserve">a nové zdivo neobkládané : </t>
  </si>
  <si>
    <t xml:space="preserve">obezdívka kanal. stoupačky : </t>
  </si>
  <si>
    <t xml:space="preserve">vyspravení pův. stěn po otlučení omítek : </t>
  </si>
  <si>
    <t>0,43*2+0,43*1,5</t>
  </si>
  <si>
    <t>0,3*1,5</t>
  </si>
  <si>
    <t>3,43*2-0,9*0,9-0,8*2</t>
  </si>
  <si>
    <t>1,81*2-0,8*2</t>
  </si>
  <si>
    <t xml:space="preserve">od vnitřní přizdívky výšky 150 po původní obklady : </t>
  </si>
  <si>
    <t>6,088*0,5-0,8*0,5</t>
  </si>
  <si>
    <t>632419110R00</t>
  </si>
  <si>
    <t>Samonivelač. stěrka BASF,ruční zpracování tl.10 mm</t>
  </si>
  <si>
    <t xml:space="preserve">po očištění podlahy provést nivelaci : </t>
  </si>
  <si>
    <t>766711001R00</t>
  </si>
  <si>
    <t>Montáž oken  s vypěněním plastových</t>
  </si>
  <si>
    <t>m</t>
  </si>
  <si>
    <t>POL1_7</t>
  </si>
  <si>
    <t>Montáž plastových oken a dveří včetně dodávky a montáže PU pěny a spojovacích prostředků.</t>
  </si>
  <si>
    <t>POP</t>
  </si>
  <si>
    <t xml:space="preserve">okno pozice A, včetně zednicé úpravy parapetu : </t>
  </si>
  <si>
    <t>4*0,9</t>
  </si>
  <si>
    <t>1001</t>
  </si>
  <si>
    <t>Okno plastové 900 x 900, bezp. sklo čiré, pozice A parametry -tabulka oken</t>
  </si>
  <si>
    <t>kus</t>
  </si>
  <si>
    <t>Vlastní</t>
  </si>
  <si>
    <t>Indiv</t>
  </si>
  <si>
    <t>938902122R00</t>
  </si>
  <si>
    <t>Čištění ploch betonových konstrukcí tlakovou vodou</t>
  </si>
  <si>
    <t xml:space="preserve">vyčištění podlah před pokládkou : </t>
  </si>
  <si>
    <t>941955001R00</t>
  </si>
  <si>
    <t>Lešení lehké pomocné, výška podlahy do 1,2 m</t>
  </si>
  <si>
    <t xml:space="preserve">cca 15 m2 : </t>
  </si>
  <si>
    <t>15</t>
  </si>
  <si>
    <t>952901111R00</t>
  </si>
  <si>
    <t>Vyčištění budov o výšce podlaží do 4 m</t>
  </si>
  <si>
    <t xml:space="preserve">101 : </t>
  </si>
  <si>
    <t>954312101R00</t>
  </si>
  <si>
    <t>Opláštění z SDK,2.str.,do 200x200 mm,RB tl.12,5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</si>
  <si>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</si>
  <si>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</si>
  <si>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</si>
  <si>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opláštění rozvodů vody vedené pod stropem-směrem do přizdívky-viz D.1.4.1 : </t>
  </si>
  <si>
    <t>1,81+3,15</t>
  </si>
  <si>
    <t>962031116R00</t>
  </si>
  <si>
    <t>Bourání příček  tl. 100 mm</t>
  </si>
  <si>
    <t xml:space="preserve">příčka mezi 101/102(zbourána vč., obkladu) : </t>
  </si>
  <si>
    <t>2,35*2,955</t>
  </si>
  <si>
    <t>-0,8*2</t>
  </si>
  <si>
    <t xml:space="preserve">příčky oddělující SK, délky 75 cm, výšky cca 2m : </t>
  </si>
  <si>
    <t>2*0,75*2</t>
  </si>
  <si>
    <t>965048150R00</t>
  </si>
  <si>
    <t>Dočištění povrchu po vybourání dlažeb, tmel do 50%</t>
  </si>
  <si>
    <t xml:space="preserve">dočíštění po demontáži podlah : </t>
  </si>
  <si>
    <t>11</t>
  </si>
  <si>
    <t xml:space="preserve">102 : </t>
  </si>
  <si>
    <t>7,5</t>
  </si>
  <si>
    <t>965081713R00</t>
  </si>
  <si>
    <t>Bourání dlažeb keramických tl.10 mm, nad 1 m2</t>
  </si>
  <si>
    <t xml:space="preserve">demontáž celých podlah-výměry-viz legenda místností- výkres stávajícího stavu : </t>
  </si>
  <si>
    <t>968061112R00</t>
  </si>
  <si>
    <t>Vyvěšení dřevěných okenních křídel pl. do 1,5 m2</t>
  </si>
  <si>
    <t xml:space="preserve">vnitřní okna 900 x900 mm : </t>
  </si>
  <si>
    <t xml:space="preserve">101/lehárna : </t>
  </si>
  <si>
    <t xml:space="preserve">102/lehárna : </t>
  </si>
  <si>
    <t>968061125R00</t>
  </si>
  <si>
    <t>Vyvěšení dřevěných dveřních křídel pl. do 2 m2</t>
  </si>
  <si>
    <t xml:space="preserve">101/102 : </t>
  </si>
  <si>
    <t xml:space="preserve">101/103 : </t>
  </si>
  <si>
    <t>968062355R00</t>
  </si>
  <si>
    <t>Vybourání dřevěných rámů oken dvojitých pl. 2 m2</t>
  </si>
  <si>
    <t xml:space="preserve">vnitřní okno 900 x900 mm : </t>
  </si>
  <si>
    <t>1*0,9*0,9</t>
  </si>
  <si>
    <t>968072455R00</t>
  </si>
  <si>
    <t>Vybourání kovových dveřních zárubní pl. do 2 m2</t>
  </si>
  <si>
    <t>1*0,8*2</t>
  </si>
  <si>
    <t>978059531R00</t>
  </si>
  <si>
    <t>Odsekání vnitřních obkladů stěn nad 2 m2</t>
  </si>
  <si>
    <t xml:space="preserve">101, výška obkladu  2m : </t>
  </si>
  <si>
    <t xml:space="preserve">-nepočítáno u oddělení příčkami  SK- bude odbouráno společně s příčkam : </t>
  </si>
  <si>
    <t xml:space="preserve">-nepočítána stěna 101/102- bude odbouráno s příčkou 101/102 : </t>
  </si>
  <si>
    <t/>
  </si>
  <si>
    <t>2*6,09*2</t>
  </si>
  <si>
    <t>2*1,81*2</t>
  </si>
  <si>
    <t>-3*0,8*2-1,15*0,9</t>
  </si>
  <si>
    <t>-2,761*2</t>
  </si>
  <si>
    <t>2,955*1,5</t>
  </si>
  <si>
    <t>2*2,729*1,5</t>
  </si>
  <si>
    <t>-2*0,9*0,386</t>
  </si>
  <si>
    <t>-1,15*0,4</t>
  </si>
  <si>
    <t>900      R02</t>
  </si>
  <si>
    <t>HZS stavební dělník v tarifní třídě 5</t>
  </si>
  <si>
    <t>h</t>
  </si>
  <si>
    <t>POL1_1</t>
  </si>
  <si>
    <t xml:space="preserve">vyměřování, přípomoce,pasování : </t>
  </si>
  <si>
    <t>998011001R00</t>
  </si>
  <si>
    <t>Přesun hmot pro budovy zděné výšky do 6 m</t>
  </si>
  <si>
    <t>t</t>
  </si>
  <si>
    <t>5,3346</t>
  </si>
  <si>
    <t>711212001RT1</t>
  </si>
  <si>
    <t>Hydroizolační povlak - nátěr Saniflex (fa Schömburg), proti vlhkosti</t>
  </si>
  <si>
    <t xml:space="preserve">hydroizolační nátěr : </t>
  </si>
  <si>
    <t xml:space="preserve">na podlaze : </t>
  </si>
  <si>
    <t xml:space="preserve">za sprchovým koutem : </t>
  </si>
  <si>
    <t>2*0,9*2,1</t>
  </si>
  <si>
    <t>721176102R00</t>
  </si>
  <si>
    <t>Potrubí HT připojovací D 40 x 1,8 mm</t>
  </si>
  <si>
    <t>Potrubí včetně tvarovek. Bez zednických výpomocí.</t>
  </si>
  <si>
    <t xml:space="preserve">viz výkres D.1.4.2 : </t>
  </si>
  <si>
    <t>3,836+6*0,5+1*0,3</t>
  </si>
  <si>
    <t>1*0,3</t>
  </si>
  <si>
    <t>721176105R00</t>
  </si>
  <si>
    <t>Potrubí HT připojovací D 110 x 2,7 mm</t>
  </si>
  <si>
    <t>2,43+4*0,5</t>
  </si>
  <si>
    <t>2,309+0,5</t>
  </si>
  <si>
    <t>721176114R00</t>
  </si>
  <si>
    <t>Potrubí HT odpadní svislé D 75 x 1,9 mm</t>
  </si>
  <si>
    <t>Potrubí včetně tvarovek, objímek a vložek pro tlumení hluku. Bez zednických výpomocí.</t>
  </si>
  <si>
    <t>Včetně zřízení a demontáže pomocného lešení.</t>
  </si>
  <si>
    <t xml:space="preserve">SK3 : </t>
  </si>
  <si>
    <t>3,2</t>
  </si>
  <si>
    <t>721176116R00</t>
  </si>
  <si>
    <t>Potrubí HT odpadní svislé D 125 x 3,1 mm</t>
  </si>
  <si>
    <t xml:space="preserve">SK1 + SK2 : </t>
  </si>
  <si>
    <t>3,2+3,2</t>
  </si>
  <si>
    <t>721194104R00</t>
  </si>
  <si>
    <t>Vyvedení odpadních výpustek D 40 x 1,8</t>
  </si>
  <si>
    <t>6+1</t>
  </si>
  <si>
    <t>721194109R00</t>
  </si>
  <si>
    <t>Vyvedení odpadních výpustek D 110 x 2,3</t>
  </si>
  <si>
    <t>4+1</t>
  </si>
  <si>
    <t>721211505R00</t>
  </si>
  <si>
    <t>Vpusť podlahová Geberit PE + PP D 50 mm</t>
  </si>
  <si>
    <t xml:space="preserve">vpust v SK : </t>
  </si>
  <si>
    <t>721290111R00</t>
  </si>
  <si>
    <t>Zkouška těsnosti kanalizace vodou DN 125</t>
  </si>
  <si>
    <t>7,436+7,239+3*3,2</t>
  </si>
  <si>
    <t>998721101R00</t>
  </si>
  <si>
    <t>Přesun hmot pro vnitřní kanalizaci, výšky do 6 m</t>
  </si>
  <si>
    <t>0,0302</t>
  </si>
  <si>
    <t>722172311R00</t>
  </si>
  <si>
    <t>Potrubí z PPR, D 20x2,8 mm, PN 16, vč.zed.výpom.</t>
  </si>
  <si>
    <t>Potrubí včetně tvarovek a zednických výpomocí.</t>
  </si>
  <si>
    <t>Včetně pomocného lešení o výšce podlahy do 1900 mm a pro zatížení do 1,5 kPa.</t>
  </si>
  <si>
    <t>11*0,5</t>
  </si>
  <si>
    <t>6*0,5</t>
  </si>
  <si>
    <t>2*0,5</t>
  </si>
  <si>
    <t>722172312R00</t>
  </si>
  <si>
    <t>Potrubí z PPR, D 25x3,5 mm, PN 16, vč.zed.výpom.</t>
  </si>
  <si>
    <t xml:space="preserve">studená : </t>
  </si>
  <si>
    <t>20</t>
  </si>
  <si>
    <t xml:space="preserve">teplá : </t>
  </si>
  <si>
    <t xml:space="preserve">regulovaná : </t>
  </si>
  <si>
    <t>8</t>
  </si>
  <si>
    <t>722181212RT7</t>
  </si>
  <si>
    <t>Izolace návleková MIRELON PRO tl. stěny 9 mm vnitřní průměr 22 mm</t>
  </si>
  <si>
    <t>V položce je kalkulována dodávka izolační trubice, spon a lepicí pásky.</t>
  </si>
  <si>
    <t>722181212RT8</t>
  </si>
  <si>
    <t>Izolace návleková MIRELON PRO tl. stěny 9 mm vnitřní průměr 25 mm</t>
  </si>
  <si>
    <t>722191111R00</t>
  </si>
  <si>
    <t>Hadice flexibilní k baterii,DN 15 x M10,délka 0,4m</t>
  </si>
  <si>
    <t>soubor</t>
  </si>
  <si>
    <t>6*2</t>
  </si>
  <si>
    <t>722202422R00</t>
  </si>
  <si>
    <t>Kohout kul. nerozeb.s výpustí PP-R INSTAPLAST D 20</t>
  </si>
  <si>
    <t>722202513R00</t>
  </si>
  <si>
    <t>Ventil přímý PP-R INSTAPLAST D 25x3/4"</t>
  </si>
  <si>
    <t>722280106R00</t>
  </si>
  <si>
    <t>Tlaková zkouška vodovodního potrubí DN 32</t>
  </si>
  <si>
    <t>Včetně dodávky vody, uzavření a zabezpečení konců potrubí.</t>
  </si>
  <si>
    <t>48+9,5</t>
  </si>
  <si>
    <t>722290234R00</t>
  </si>
  <si>
    <t>Proplach a dezinfekce vodovod.potrubí DN 80</t>
  </si>
  <si>
    <t>Včetně dodání desinfekčního prostředku.</t>
  </si>
  <si>
    <t>998722101R00</t>
  </si>
  <si>
    <t>Přesun hmot pro vnitřní vodovod, výšky do 6 m</t>
  </si>
  <si>
    <t>0,302</t>
  </si>
  <si>
    <t>72201</t>
  </si>
  <si>
    <t>Ostatní práce vnitřního rozvodu vody</t>
  </si>
  <si>
    <t>kpl</t>
  </si>
  <si>
    <t xml:space="preserve">napojení na stávající rozvody, stoupačky, ost. tvarovky : </t>
  </si>
  <si>
    <t>725110814R00</t>
  </si>
  <si>
    <t>Demontáž klozetů kombinovaných</t>
  </si>
  <si>
    <t>6</t>
  </si>
  <si>
    <t>725014161R00</t>
  </si>
  <si>
    <t>Klozet závěsný LYRA Plus včetně sedátka, hl.530 mm dětské</t>
  </si>
  <si>
    <t>725016105R00</t>
  </si>
  <si>
    <t>Pisoár DOMINO 4110.1 ovládání automatické, bílý</t>
  </si>
  <si>
    <t xml:space="preserve">š 365 x hl. 350 x v 575mm : </t>
  </si>
  <si>
    <t>725210821R00</t>
  </si>
  <si>
    <t>Demontáž umyvadel bez výtokových armatur</t>
  </si>
  <si>
    <t xml:space="preserve">1.01 : </t>
  </si>
  <si>
    <t>725017134R00</t>
  </si>
  <si>
    <t>Umyvadlo na šrouby OLYMP Deep 60 x 45 cm, bílé</t>
  </si>
  <si>
    <t xml:space="preserve">umnyvadlo pro dospělé : </t>
  </si>
  <si>
    <t>725017162R00</t>
  </si>
  <si>
    <t>Umyvadlo na šrouby LYRA Plus , 55 x 45 cm, bílé</t>
  </si>
  <si>
    <t xml:space="preserve">dětské umyvadlo : </t>
  </si>
  <si>
    <t>725249103R00</t>
  </si>
  <si>
    <t>Montáž sprchových koutů</t>
  </si>
  <si>
    <t>725240811R00</t>
  </si>
  <si>
    <t>Demontáž sprchových kabin bez výtokových armatur</t>
  </si>
  <si>
    <t xml:space="preserve">sprchový kout v 1.01 : </t>
  </si>
  <si>
    <t>725291175R00</t>
  </si>
  <si>
    <t>Sedátko sklopné s opěrnou nohou nerez Novaservis</t>
  </si>
  <si>
    <t xml:space="preserve">sedátko do SK : </t>
  </si>
  <si>
    <t>725823121R00</t>
  </si>
  <si>
    <t>Baterie umyvadlová stoján. ruční, vč. otvír.odpadu</t>
  </si>
  <si>
    <t xml:space="preserve">umyvadlo dospělých : </t>
  </si>
  <si>
    <t>725823813R00</t>
  </si>
  <si>
    <t>Baterie  umyvadlová stojánková</t>
  </si>
  <si>
    <t xml:space="preserve">s centrálně mísenou vodou mimo dosah dětí : </t>
  </si>
  <si>
    <t>725820801R00</t>
  </si>
  <si>
    <t>Demontáž baterie nástěnné do G 3/4</t>
  </si>
  <si>
    <t xml:space="preserve">umyvadlo : </t>
  </si>
  <si>
    <t xml:space="preserve">SK : </t>
  </si>
  <si>
    <t>725845811R00</t>
  </si>
  <si>
    <t>Baterie termost.sprchová nástěnná</t>
  </si>
  <si>
    <t xml:space="preserve">vč. sprchové hadice, růžice, tyče : </t>
  </si>
  <si>
    <t>725860107R00</t>
  </si>
  <si>
    <t>Uzávěrka zápachová umyvadlová T 1015,D 40</t>
  </si>
  <si>
    <t>5+1</t>
  </si>
  <si>
    <t>725860213R00</t>
  </si>
  <si>
    <t>Sifon umyvadlový HL132, D 32, 40 mm nerez</t>
  </si>
  <si>
    <t>725980122R00</t>
  </si>
  <si>
    <t>Dvířka z plastu, 600 x 300 mm</t>
  </si>
  <si>
    <t xml:space="preserve">dvířka do obezdívky kanalizační stoupačky : </t>
  </si>
  <si>
    <t xml:space="preserve">dvířka u mísící baterie : </t>
  </si>
  <si>
    <t>726211323R00</t>
  </si>
  <si>
    <t>Modul-WC Duofix, nastavitelný, h 112 cm</t>
  </si>
  <si>
    <t>Včetně dodávky a připevnění montážního prvku vč. napojení na kanalizační popř. vodovodní potrubí.</t>
  </si>
  <si>
    <t>998725101R00</t>
  </si>
  <si>
    <t>Přesun hmot pro zařizovací předměty, výšky do 6 m</t>
  </si>
  <si>
    <t>0,295</t>
  </si>
  <si>
    <t>725001</t>
  </si>
  <si>
    <t>Demontáž krytu topení</t>
  </si>
  <si>
    <t>725002</t>
  </si>
  <si>
    <t>Demontáž rozvodů vody a kanalizace</t>
  </si>
  <si>
    <t>kpůl</t>
  </si>
  <si>
    <t xml:space="preserve">demontáže v rozsahu pro nové rozvody : </t>
  </si>
  <si>
    <t>725003</t>
  </si>
  <si>
    <t>Demontáže háčků na ručníky</t>
  </si>
  <si>
    <t>55428083.AR</t>
  </si>
  <si>
    <t>Sprchová zástěna čtvercová 90x90x185 cm ,rohová</t>
  </si>
  <si>
    <t>SPCM</t>
  </si>
  <si>
    <t>Specifikace</t>
  </si>
  <si>
    <t>POL3_</t>
  </si>
  <si>
    <t>771101210RT1</t>
  </si>
  <si>
    <t>Penetrace podkladu pod dlažby penetrační nátěr Primer G</t>
  </si>
  <si>
    <t xml:space="preserve">101-podlaha P01 : </t>
  </si>
  <si>
    <t>771575107RT1</t>
  </si>
  <si>
    <t>Montáž podlah keram.,režné hladké, tmel, 20x20 cm weberfor profiflex (lep),webercolor comfort (sp)</t>
  </si>
  <si>
    <t>998771101R00</t>
  </si>
  <si>
    <t>Přesun hmot pro podlahy z dlaždic, výšky do 6 m</t>
  </si>
  <si>
    <t>0,371</t>
  </si>
  <si>
    <t>771579793R0</t>
  </si>
  <si>
    <t>Příplatek za spárovací hmotu - plošně,keram.dlažba</t>
  </si>
  <si>
    <t>597623123R</t>
  </si>
  <si>
    <t>Dlaždice 20x20 Color Two</t>
  </si>
  <si>
    <t>17*1,1</t>
  </si>
  <si>
    <t>771101210R00</t>
  </si>
  <si>
    <t>Penetrace podkladu pod dlažby a obklad</t>
  </si>
  <si>
    <t xml:space="preserve">penetrace pod nové obklady : </t>
  </si>
  <si>
    <t xml:space="preserve">výměra-viz montáž obkladů : </t>
  </si>
  <si>
    <t>36,8978</t>
  </si>
  <si>
    <t>771579793R00</t>
  </si>
  <si>
    <t>Příplatek za spárovací hmotu - plošně</t>
  </si>
  <si>
    <t xml:space="preserve">výměra- viz montáž obkladů : </t>
  </si>
  <si>
    <t>781415015RT1</t>
  </si>
  <si>
    <t>Montáž obkladů stěn, porovin.,tmel, 20x20,30x15 cm weberfor profiflex (lep),webercolor comfort (sp)</t>
  </si>
  <si>
    <t xml:space="preserve">dle výkresu D.1.1.2, výšky 2,1m : </t>
  </si>
  <si>
    <t>(6,088+1,81+2,5+2,679+2,411+0,05+0,99+0,23+2*0,78+0,4)*2,1</t>
  </si>
  <si>
    <t>-0,9*0,9</t>
  </si>
  <si>
    <t>781491001RT1</t>
  </si>
  <si>
    <t>Montáž lišt k obkladům rohových, koutových i dilatačních</t>
  </si>
  <si>
    <t xml:space="preserve">ukončující + rohové vnější : </t>
  </si>
  <si>
    <t>(6,088+1,81+2,5+2,679+2,411+0,05+0,99+0,23+2*0,78+0,4)</t>
  </si>
  <si>
    <t>6*2,1</t>
  </si>
  <si>
    <t>998781101R00</t>
  </si>
  <si>
    <t>Přesun hmot pro obklady keramické, výšky do 6 m</t>
  </si>
  <si>
    <t>0,701</t>
  </si>
  <si>
    <t>59760128.AR</t>
  </si>
  <si>
    <t>Lišta obkl/obkl plast Schlüter DILEX-HKW  U11/O11</t>
  </si>
  <si>
    <t xml:space="preserve">výměra-viz montáž lišt : </t>
  </si>
  <si>
    <t>31,318*1,1</t>
  </si>
  <si>
    <t>597813604R</t>
  </si>
  <si>
    <t>Obkládačka 20x20  Color One</t>
  </si>
  <si>
    <t>POL3_7</t>
  </si>
  <si>
    <t>36,8978*1,1</t>
  </si>
  <si>
    <t>783124120R00</t>
  </si>
  <si>
    <t>Nátěr syntetický OK "B" dvojnásobný</t>
  </si>
  <si>
    <t xml:space="preserve">radiátory v 101-nové značení-2 ks, cca po 2,5 m2, včetně rozvodů : </t>
  </si>
  <si>
    <t>2*2,5</t>
  </si>
  <si>
    <t xml:space="preserve">původní vchodová zárubeň z herny : </t>
  </si>
  <si>
    <t>2*2*0,15+0,9*0,15</t>
  </si>
  <si>
    <t>783903812R00</t>
  </si>
  <si>
    <t>Odmaštění saponáty</t>
  </si>
  <si>
    <t xml:space="preserve">původní vchodová  zárubeň z herny : </t>
  </si>
  <si>
    <t>783904811R00</t>
  </si>
  <si>
    <t>Odrezivění kovových konstrukcí</t>
  </si>
  <si>
    <t xml:space="preserve">radiátory cca po 2,5 m2, včetně rozvodů : </t>
  </si>
  <si>
    <t>2,5</t>
  </si>
  <si>
    <t>784402801R00</t>
  </si>
  <si>
    <t>Odstranění malby oškrábáním v místnosti H do 3,8 m</t>
  </si>
  <si>
    <t xml:space="preserve">stropy(popřípadě pouze omytí) : </t>
  </si>
  <si>
    <t xml:space="preserve">stěny-v místech ,kde nebude přizdívka a nad obklady : </t>
  </si>
  <si>
    <t>6,88*0,955</t>
  </si>
  <si>
    <t>2*1,81*0,955</t>
  </si>
  <si>
    <t>-1,15*0,75</t>
  </si>
  <si>
    <t>2*0,75*0,075</t>
  </si>
  <si>
    <t>0,43*0,955</t>
  </si>
  <si>
    <t>3,3*0,955</t>
  </si>
  <si>
    <t>2,679*1,495</t>
  </si>
  <si>
    <t>1,51*1,495</t>
  </si>
  <si>
    <t>-1,15*1,4</t>
  </si>
  <si>
    <t>2*1,4*0,075</t>
  </si>
  <si>
    <t>784403801R00</t>
  </si>
  <si>
    <t>Odstranění maleb omytím v místnosti H do 3,8 m</t>
  </si>
  <si>
    <t xml:space="preserve">po oškrábání maleb - omytí ploch : </t>
  </si>
  <si>
    <t xml:space="preserve">výměra-viz oškrábání maleb : </t>
  </si>
  <si>
    <t>36,61285</t>
  </si>
  <si>
    <t>784161401R00</t>
  </si>
  <si>
    <t>Penetrace podkladu nátěrem HET, Klasik, 1 x</t>
  </si>
  <si>
    <t xml:space="preserve">stěny-viz štuk : </t>
  </si>
  <si>
    <t>26,26319</t>
  </si>
  <si>
    <t xml:space="preserve">stropy : </t>
  </si>
  <si>
    <t>784165212R00</t>
  </si>
  <si>
    <t>Malba HET Super malba, bílá, bez penetrace, 2x</t>
  </si>
  <si>
    <t>784011222RT2</t>
  </si>
  <si>
    <t>Zakrytí podlah včetně papírové lepenky</t>
  </si>
  <si>
    <t xml:space="preserve">podlaha : </t>
  </si>
  <si>
    <t>Ochranný kryt radiátoru</t>
  </si>
  <si>
    <t xml:space="preserve">nový kryt radiátoru : </t>
  </si>
  <si>
    <t>Věšáky ručníků dětí</t>
  </si>
  <si>
    <t>Parapetní deska včetně mřížky</t>
  </si>
  <si>
    <t>Dělící stěny mez WC</t>
  </si>
  <si>
    <t>2101</t>
  </si>
  <si>
    <t>Demontáže svítidel, elktrarozvodů, včetně likvifdace</t>
  </si>
  <si>
    <t>2102</t>
  </si>
  <si>
    <t>Montáž a dodávka nových svítidel, elektrarozvodů a součástí, revize</t>
  </si>
  <si>
    <t>979086112R00</t>
  </si>
  <si>
    <t>Nakládání nebo překládání suti a vybouraných hmot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</si>
  <si>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</si>
  <si>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</si>
  <si>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</si>
  <si>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</si>
  <si>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viz bourání : </t>
  </si>
  <si>
    <t>5,736</t>
  </si>
  <si>
    <t xml:space="preserve">klozety : </t>
  </si>
  <si>
    <t>0,205</t>
  </si>
  <si>
    <t xml:space="preserve">umyvadla : </t>
  </si>
  <si>
    <t>0,0973</t>
  </si>
  <si>
    <t xml:space="preserve">sprchový kout : </t>
  </si>
  <si>
    <t>0,088</t>
  </si>
  <si>
    <t xml:space="preserve">baterie : </t>
  </si>
  <si>
    <t>0,0094</t>
  </si>
  <si>
    <t xml:space="preserve">malba : </t>
  </si>
  <si>
    <t>0,018</t>
  </si>
  <si>
    <t xml:space="preserve">ostatní drobné demontáže : </t>
  </si>
  <si>
    <t>0,1</t>
  </si>
  <si>
    <t>979082213R00</t>
  </si>
  <si>
    <t>Vodorovná doprava suti po suchu do 1 km</t>
  </si>
  <si>
    <t xml:space="preserve">viz výměra nakládání : </t>
  </si>
  <si>
    <t>6,2537</t>
  </si>
  <si>
    <t>979081121R00</t>
  </si>
  <si>
    <t>Příplatek k odvozu za každý další 1 km</t>
  </si>
  <si>
    <t xml:space="preserve">skládka Orlík= 15 km, tzn 15-1=14 x množství : </t>
  </si>
  <si>
    <t>14*6,2537</t>
  </si>
  <si>
    <t>979082111R00</t>
  </si>
  <si>
    <t>Vnitrostaveništní doprava suti do 10 m</t>
  </si>
  <si>
    <t xml:space="preserve">průměrná vod. přeprava cca do 10 m : </t>
  </si>
  <si>
    <t>979990107R00</t>
  </si>
  <si>
    <t>Poplatek za skládku suti , PVC, dřevo, ost.</t>
  </si>
  <si>
    <t>005121 R</t>
  </si>
  <si>
    <t>Zařízení staveniště</t>
  </si>
  <si>
    <t>POL99_2</t>
  </si>
  <si>
    <t>VRN2</t>
  </si>
  <si>
    <t>Přesun stavebních kapacit</t>
  </si>
  <si>
    <t>SUM</t>
  </si>
  <si>
    <t>Poznámky uchazeče k zadání</t>
  </si>
  <si>
    <t>POPUZIV</t>
  </si>
  <si>
    <t>včetně:</t>
  </si>
  <si>
    <t>END</t>
  </si>
  <si>
    <t xml:space="preserve">zazdívka 2 ks dveří : </t>
  </si>
  <si>
    <t xml:space="preserve">201/šatna dětí-umyvadla, výšky 1,5m : </t>
  </si>
  <si>
    <t xml:space="preserve">201/lehárna-WC, výšky 1,5m : </t>
  </si>
  <si>
    <t xml:space="preserve">201/sklad lehátek- část po SK, výšky 2,955 : </t>
  </si>
  <si>
    <t xml:space="preserve">201/sklad lehátek- část při SK, výšky 2,955 : </t>
  </si>
  <si>
    <t xml:space="preserve">201/obvodová stěna-část po kryt rad., výšky 2,955 : </t>
  </si>
  <si>
    <t xml:space="preserve">201 : </t>
  </si>
  <si>
    <t xml:space="preserve">opláštění rozvodů vody vedené pod stropem-směrem do přizdívky-viz D.1.1.2 : </t>
  </si>
  <si>
    <t xml:space="preserve">příčka mezi 201/202(zbourána vč., obkladu) : </t>
  </si>
  <si>
    <t xml:space="preserve">202 : </t>
  </si>
  <si>
    <t xml:space="preserve">201/lehárna : </t>
  </si>
  <si>
    <t xml:space="preserve">202/lehárna : </t>
  </si>
  <si>
    <t xml:space="preserve">201/202 : </t>
  </si>
  <si>
    <t xml:space="preserve">201/203 : </t>
  </si>
  <si>
    <t xml:space="preserve">201, výška obkladu  2m : </t>
  </si>
  <si>
    <t xml:space="preserve">-nepočítána stěna 201/202- bude odbouráno s příčkou 201/202 : </t>
  </si>
  <si>
    <t xml:space="preserve">umyvadlo pro dospělé : </t>
  </si>
  <si>
    <t xml:space="preserve">sprchový kout v 201 : </t>
  </si>
  <si>
    <t xml:space="preserve">201-podlaha P01 : </t>
  </si>
  <si>
    <t xml:space="preserve">radiátory v 201-nové značení-2 ks, cca po 2,5 m2, včetně rozvodů : </t>
  </si>
  <si>
    <t xml:space="preserve">221/lehárna : </t>
  </si>
  <si>
    <t xml:space="preserve">202,výška obkladu  2m : </t>
  </si>
  <si>
    <t xml:space="preserve">-nepočítána stěna 201/202- bude odbouráno s příčkou201/202 : </t>
  </si>
  <si>
    <t xml:space="preserve">105,výšky 2,955 : </t>
  </si>
  <si>
    <t>1*2,955</t>
  </si>
  <si>
    <t xml:space="preserve">106,výšky 2,955 : </t>
  </si>
  <si>
    <t>0,85*2,955</t>
  </si>
  <si>
    <t xml:space="preserve">103-obezdění kanal. stoupačky : </t>
  </si>
  <si>
    <t>0,3*2,955</t>
  </si>
  <si>
    <t xml:space="preserve">104-obezdění kanal.stoupačky : </t>
  </si>
  <si>
    <t>0,2*2,955</t>
  </si>
  <si>
    <t>416021123R00</t>
  </si>
  <si>
    <t>Podhledy SDK, kovová.kce CD. 1x deska RBI 12,5 mm</t>
  </si>
  <si>
    <t>s úpravou rohů, koutů a hran konstrukcí, přebroušení a tmelení spár,</t>
  </si>
  <si>
    <t xml:space="preserve">104 : </t>
  </si>
  <si>
    <t>3,6</t>
  </si>
  <si>
    <t xml:space="preserve">105 : </t>
  </si>
  <si>
    <t>1,3</t>
  </si>
  <si>
    <t xml:space="preserve">106 : </t>
  </si>
  <si>
    <t>1,1</t>
  </si>
  <si>
    <t xml:space="preserve">107 : </t>
  </si>
  <si>
    <t>1,7</t>
  </si>
  <si>
    <t xml:space="preserve">103-107 : </t>
  </si>
  <si>
    <t>26,7</t>
  </si>
  <si>
    <t xml:space="preserve">po očištění a penetraci stěn, v místě odstr. dřevěného obkladu v 103 : </t>
  </si>
  <si>
    <t>2*(4,258+6,088)*2,955</t>
  </si>
  <si>
    <t>-4*0,8*2</t>
  </si>
  <si>
    <t>-0,6*2</t>
  </si>
  <si>
    <t>-2,3*1,75</t>
  </si>
  <si>
    <t>2*1,75*0,1+2,3*0,1</t>
  </si>
  <si>
    <t xml:space="preserve">104-107- nad obklady : </t>
  </si>
  <si>
    <t>2*(1,95*1,916)*0,855</t>
  </si>
  <si>
    <t>2*1,15*0,855</t>
  </si>
  <si>
    <t>1*0,855</t>
  </si>
  <si>
    <t>2*(0,85+1,15)*0,855</t>
  </si>
  <si>
    <t>2*(1,95+0,9)*0,855</t>
  </si>
  <si>
    <t xml:space="preserve">po odbourání keram. obkladů : </t>
  </si>
  <si>
    <t>2*(1,95+1,916)*2</t>
  </si>
  <si>
    <t>-1*2</t>
  </si>
  <si>
    <t>(1+2*1,3)*2</t>
  </si>
  <si>
    <t>2*(0,85+1,3)*2</t>
  </si>
  <si>
    <t>2*(1,95+0,9)*2</t>
  </si>
  <si>
    <t xml:space="preserve">obezdívka stoupačky v 103 : </t>
  </si>
  <si>
    <t>(0,3+0,2)*2,955</t>
  </si>
  <si>
    <t xml:space="preserve">obezdívka stoupečky v 104-nad obklady : </t>
  </si>
  <si>
    <t>(0,2+0,2)*0,855</t>
  </si>
  <si>
    <t>622323041R00</t>
  </si>
  <si>
    <t>Penetrace podkladu HC-4</t>
  </si>
  <si>
    <t xml:space="preserve">po očištění stěn, v místě odstr. dřevěného obkladu v 103 : </t>
  </si>
  <si>
    <t xml:space="preserve">výměra-viz položení dlažby : </t>
  </si>
  <si>
    <t xml:space="preserve">vyčištění podlah před pokládkou-výměra-viz položení dlažby : </t>
  </si>
  <si>
    <t>938907121R00</t>
  </si>
  <si>
    <t>Očištění stěn tlakovou vodou, tlak do 500 bar</t>
  </si>
  <si>
    <t xml:space="preserve">očištění stěn, v místě odstr. dřevěného obkladu v 103 : </t>
  </si>
  <si>
    <t xml:space="preserve">opláštění rozvodů vody vedené pod stropem-místnost 103 viz D.1.1.2 : </t>
  </si>
  <si>
    <t>2,966-0,3</t>
  </si>
  <si>
    <t xml:space="preserve">103 : </t>
  </si>
  <si>
    <t>19</t>
  </si>
  <si>
    <t xml:space="preserve">103/104 : </t>
  </si>
  <si>
    <t xml:space="preserve">103/chodba : </t>
  </si>
  <si>
    <t xml:space="preserve">103/107 : </t>
  </si>
  <si>
    <t xml:space="preserve">104/106 : </t>
  </si>
  <si>
    <t xml:space="preserve"> výška stávajícího  obkladu  2m : </t>
  </si>
  <si>
    <t>767581801R00</t>
  </si>
  <si>
    <t xml:space="preserve">Demontáž podhledů </t>
  </si>
  <si>
    <t xml:space="preserve">místnost 103 : </t>
  </si>
  <si>
    <t>767582800R00</t>
  </si>
  <si>
    <t>Demontáž podhledů - roštů</t>
  </si>
  <si>
    <t>9901</t>
  </si>
  <si>
    <t>Částečná demontáž vzduchotechniky</t>
  </si>
  <si>
    <t xml:space="preserve">nezbytně nutná úprava VZT : </t>
  </si>
  <si>
    <t>2,71</t>
  </si>
  <si>
    <t xml:space="preserve">na podlaze104 až 107 : </t>
  </si>
  <si>
    <t>2*1,15*2,1+1*2,1</t>
  </si>
  <si>
    <t>8*0,5</t>
  </si>
  <si>
    <t>1,5</t>
  </si>
  <si>
    <t>0,6</t>
  </si>
  <si>
    <t>2*2</t>
  </si>
  <si>
    <t>6,1+8</t>
  </si>
  <si>
    <t>0,071</t>
  </si>
  <si>
    <t xml:space="preserve">závěs SK v 105 : </t>
  </si>
  <si>
    <t>725330820R00</t>
  </si>
  <si>
    <t xml:space="preserve">Demontáž výlevky </t>
  </si>
  <si>
    <t>725339101R00</t>
  </si>
  <si>
    <t>Montáž výlevky diturvitové, bez nádrže a armatur</t>
  </si>
  <si>
    <t>725825111R00</t>
  </si>
  <si>
    <t xml:space="preserve">Baterie  nástěnná </t>
  </si>
  <si>
    <t xml:space="preserve">výlevka : </t>
  </si>
  <si>
    <t xml:space="preserve">104-um : </t>
  </si>
  <si>
    <t xml:space="preserve">103-um : </t>
  </si>
  <si>
    <t xml:space="preserve">107-výl : </t>
  </si>
  <si>
    <t xml:space="preserve">dvířka u uzávěru vody : </t>
  </si>
  <si>
    <t>0,183</t>
  </si>
  <si>
    <t>Demontáž rozvodů vody</t>
  </si>
  <si>
    <t xml:space="preserve">částečná demontáž : </t>
  </si>
  <si>
    <t>Demontáže šatní lavice s věšáky a zpětné osazení</t>
  </si>
  <si>
    <t>64271101R</t>
  </si>
  <si>
    <t>Výlevka MIRA se sklopnou plastovou mřížkou bílá</t>
  </si>
  <si>
    <t>766411821R00</t>
  </si>
  <si>
    <t>Demontáž obložení stěn palubkami</t>
  </si>
  <si>
    <t xml:space="preserve">obložení stěn  místnosti 103- až do stropu : </t>
  </si>
  <si>
    <t>766411822R00</t>
  </si>
  <si>
    <t>Demontáž podkladových roštů obložení stěn</t>
  </si>
  <si>
    <t xml:space="preserve">rošt obložení stěn  místnosti 103- až do stropu : </t>
  </si>
  <si>
    <t>766661112R00</t>
  </si>
  <si>
    <t>Montáž dveří do zárubně,otevíravých 1kř.do 0,8 m</t>
  </si>
  <si>
    <t xml:space="preserve">pozice 1L : </t>
  </si>
  <si>
    <t xml:space="preserve">pozice 3L : </t>
  </si>
  <si>
    <t xml:space="preserve">pozice 3P : </t>
  </si>
  <si>
    <t>766670021R00</t>
  </si>
  <si>
    <t>Montáž kliky a štítku bez zámku</t>
  </si>
  <si>
    <t>998766102R00</t>
  </si>
  <si>
    <t>Přesun hmot pro truhlářské konstr., výšky do 12 m</t>
  </si>
  <si>
    <t>0,073</t>
  </si>
  <si>
    <t>54914591R</t>
  </si>
  <si>
    <t>Kliky se štítem dveř.  804  klíč/90  hliník</t>
  </si>
  <si>
    <t>61160421R</t>
  </si>
  <si>
    <t>Dveře vnitřní CPL 0,2 KLASIK 1/3 sklo 1kř. 60x197 16 dekorů</t>
  </si>
  <si>
    <t xml:space="preserve">typ dveří upřesní invetor : </t>
  </si>
  <si>
    <t>61160623R</t>
  </si>
  <si>
    <t>Dveře vnitřní CPL 0,2 KLASIK 2/3 sklo 1kř. 80x197 16 dekorů</t>
  </si>
  <si>
    <t>61161803R</t>
  </si>
  <si>
    <t>Dveře vnitřní hladké plné ELEGANT 1kř. 80x197</t>
  </si>
  <si>
    <t xml:space="preserve">viz montáž podlah P01 : </t>
  </si>
  <si>
    <t xml:space="preserve">podlahy : </t>
  </si>
  <si>
    <t>0,584</t>
  </si>
  <si>
    <t>26,7*1,1</t>
  </si>
  <si>
    <t>37,59834</t>
  </si>
  <si>
    <t xml:space="preserve">103-za umyvadlem : </t>
  </si>
  <si>
    <t>(0,755+0,973)*2,1</t>
  </si>
  <si>
    <t>2*(1,95*1,916)*2,1</t>
  </si>
  <si>
    <t>-1*2,1</t>
  </si>
  <si>
    <t>-1,8*2</t>
  </si>
  <si>
    <t>2*1,15*2,1</t>
  </si>
  <si>
    <t>1*2,1+1*0,15</t>
  </si>
  <si>
    <t>2*(0,85+1,15)*2,1+0,85*0,15</t>
  </si>
  <si>
    <t>2*(1,95+0,9)*2,1</t>
  </si>
  <si>
    <t>(0,755+0,973)*2+2*2,1</t>
  </si>
  <si>
    <t>2*(1,95*1,916)+4*2,1</t>
  </si>
  <si>
    <t>2*1,15+1</t>
  </si>
  <si>
    <t>1*1</t>
  </si>
  <si>
    <t>2*(0,85+1,15)+0,85</t>
  </si>
  <si>
    <t>2*(1,95+0,9)</t>
  </si>
  <si>
    <t>0,716</t>
  </si>
  <si>
    <t>38,3784*1,1</t>
  </si>
  <si>
    <t>37,59834*1,1</t>
  </si>
  <si>
    <t xml:space="preserve">radiátory v 103-nové značení-2 ks, cca po 2,5 m2, včetně rozvodů : </t>
  </si>
  <si>
    <t xml:space="preserve">zárubně 80/197 : </t>
  </si>
  <si>
    <t>2*2*2*0,15+2*0,8*0,15</t>
  </si>
  <si>
    <t xml:space="preserve">zárubně 60/197 : </t>
  </si>
  <si>
    <t>2*2*2*0,15+2*0,6*0,15</t>
  </si>
  <si>
    <t>2,5+2,5</t>
  </si>
  <si>
    <t xml:space="preserve">stěny-v místech  nad obklady a za odstraněným dř. obkladem v103 : </t>
  </si>
  <si>
    <t>2*(1,95+1,916)*0,955</t>
  </si>
  <si>
    <t>(1+2*1,3)*0,955</t>
  </si>
  <si>
    <t>2*(0,85+1,3)*0,955</t>
  </si>
  <si>
    <t>2*(1,95+0,9)*0,955</t>
  </si>
  <si>
    <t>96,59192</t>
  </si>
  <si>
    <t>67,603</t>
  </si>
  <si>
    <t>Osazení talíř. ventilů plastových-VZT,napojení flexi trubkou,revize funkčnosti VZT</t>
  </si>
  <si>
    <t xml:space="preserve">Zpětné osazení původních věšáků </t>
  </si>
  <si>
    <t>Modntáž a dodávka držáku na oděv</t>
  </si>
  <si>
    <t>Demontáže svítidel, elktrorozvodů, včetně likvidace</t>
  </si>
  <si>
    <t>Montáž a dodávka nových svítidel, elektrorozvodů a součástí, revize</t>
  </si>
  <si>
    <t>3,276</t>
  </si>
  <si>
    <t>0,0342</t>
  </si>
  <si>
    <t>0,0195</t>
  </si>
  <si>
    <t>0,0377</t>
  </si>
  <si>
    <t>0,0062</t>
  </si>
  <si>
    <t>0,0483</t>
  </si>
  <si>
    <t>3,5219</t>
  </si>
  <si>
    <t>14*3,5219</t>
  </si>
  <si>
    <t xml:space="preserve">205,výšky 2,955 : </t>
  </si>
  <si>
    <t xml:space="preserve">206,výšky 2,955 : </t>
  </si>
  <si>
    <t xml:space="preserve">203-obezdění kanal. stoupačky : </t>
  </si>
  <si>
    <t xml:space="preserve">204-obezdění kanal.stoupačky : </t>
  </si>
  <si>
    <t xml:space="preserve">204 : </t>
  </si>
  <si>
    <t xml:space="preserve">205 : </t>
  </si>
  <si>
    <t xml:space="preserve">206 : </t>
  </si>
  <si>
    <t xml:space="preserve">207 : </t>
  </si>
  <si>
    <t xml:space="preserve">203-207 : </t>
  </si>
  <si>
    <t xml:space="preserve">204-207- nad obklady : </t>
  </si>
  <si>
    <t xml:space="preserve">obezdívka stoupačky v 203 : </t>
  </si>
  <si>
    <t xml:space="preserve">obezdívka stoupečky v 204-nad obklady : </t>
  </si>
  <si>
    <t xml:space="preserve">po očištění stěn, v místě odstr. dřevěného obkladu v 203 : </t>
  </si>
  <si>
    <t xml:space="preserve">očištění stěn, v místě odstr. dřevěného obkladu v 203 : </t>
  </si>
  <si>
    <t xml:space="preserve">opláštění rozvodů vody vedené pod stropem-místnost 203 viz D.1.1.2 : </t>
  </si>
  <si>
    <t xml:space="preserve">203 : </t>
  </si>
  <si>
    <t xml:space="preserve">místnost 203 : </t>
  </si>
  <si>
    <t xml:space="preserve">na podlaze204 až 207 : </t>
  </si>
  <si>
    <t xml:space="preserve">závěs SK v 205 : </t>
  </si>
  <si>
    <t xml:space="preserve">204-um : </t>
  </si>
  <si>
    <t xml:space="preserve">203-um : </t>
  </si>
  <si>
    <t xml:space="preserve">207-výl : </t>
  </si>
  <si>
    <t xml:space="preserve">obložení stěn  místnosti 203- až do stropu : </t>
  </si>
  <si>
    <t xml:space="preserve">rošt obložení stěn  místnosti 203- až do stropu : </t>
  </si>
  <si>
    <t xml:space="preserve">203/207 : </t>
  </si>
  <si>
    <t xml:space="preserve">204/206 : </t>
  </si>
  <si>
    <t xml:space="preserve">203/chodba : </t>
  </si>
  <si>
    <t xml:space="preserve">203/204 : </t>
  </si>
  <si>
    <t xml:space="preserve">203-za umyvadlem : </t>
  </si>
  <si>
    <t xml:space="preserve">radiátory v 203-nové značení-2 ks, cca po 2,5 m2, včetně rozvodů : </t>
  </si>
  <si>
    <t xml:space="preserve">stěny-v místech  nad obklady a za odstraněným dř. obkladem v203 : </t>
  </si>
  <si>
    <t>Montáž a dodávka držáku na oděv</t>
  </si>
  <si>
    <t xml:space="preserve">pozice 1P : </t>
  </si>
  <si>
    <t xml:space="preserve">po očištění a penetraci stěn, v místě odstr. dřevěného obkladu v 203 : </t>
  </si>
  <si>
    <t>317121047RT2</t>
  </si>
  <si>
    <t>Překlad nenosný pórobeton, světlost otv. do 105 cm překlad nenosný NEP 10 P4,4 124 x 24,9 x 10 cm</t>
  </si>
  <si>
    <t xml:space="preserve">108-nad oknem, nade dveřmi : </t>
  </si>
  <si>
    <t>346275113R00</t>
  </si>
  <si>
    <t>Přizdívky z desek Ytong tl. 100 mm</t>
  </si>
  <si>
    <t xml:space="preserve">108,výšky 2,95 : </t>
  </si>
  <si>
    <t>4,87*2,95</t>
  </si>
  <si>
    <t xml:space="preserve">108 : </t>
  </si>
  <si>
    <t>5,74*2,95</t>
  </si>
  <si>
    <t>0,87*2,95</t>
  </si>
  <si>
    <t>10</t>
  </si>
  <si>
    <t xml:space="preserve">viz lepidlo : </t>
  </si>
  <si>
    <t>27,364</t>
  </si>
  <si>
    <t xml:space="preserve">boční stěny : </t>
  </si>
  <si>
    <t>2*1,4*2,95</t>
  </si>
  <si>
    <t>-1,15*1,95</t>
  </si>
  <si>
    <t>2*(1,15+1,95)*0,1</t>
  </si>
  <si>
    <t xml:space="preserve">přizdívka tl. 200 : </t>
  </si>
  <si>
    <t xml:space="preserve">přizdívka u k.l.-nad obklady : </t>
  </si>
  <si>
    <t xml:space="preserve">108 za umyvadlem, výlevkou : </t>
  </si>
  <si>
    <t>(1,47+0,1)*1,1</t>
  </si>
  <si>
    <t xml:space="preserve">108- mezi horní a dolní skřínkou k. l. : </t>
  </si>
  <si>
    <t>1,69*2,35</t>
  </si>
  <si>
    <t xml:space="preserve">108- pod oknem : </t>
  </si>
  <si>
    <t>0,9*(0,85+1,15)</t>
  </si>
  <si>
    <t xml:space="preserve">108-od okna ke dveřím : </t>
  </si>
  <si>
    <t>0,57*(0,85+1,15)</t>
  </si>
  <si>
    <t xml:space="preserve">108-od k,l. ke stěně , přes dveře : </t>
  </si>
  <si>
    <t>1,15*2,95</t>
  </si>
  <si>
    <t xml:space="preserve">108- v místě lepidla -nad obklady : </t>
  </si>
  <si>
    <t xml:space="preserve">vyčištění podlahy před pokládkou PVC : </t>
  </si>
  <si>
    <t xml:space="preserve">očištění stěn, v místě odstr. obkladu : </t>
  </si>
  <si>
    <t>5,74*1,35</t>
  </si>
  <si>
    <t>-0,8*1,35</t>
  </si>
  <si>
    <t>-0,9*0,25</t>
  </si>
  <si>
    <t xml:space="preserve"> výška stávajícího  obkladu  1,35m : </t>
  </si>
  <si>
    <t>5,89</t>
  </si>
  <si>
    <t>7*0,5</t>
  </si>
  <si>
    <t>2,9+5</t>
  </si>
  <si>
    <t>3,5+15,8</t>
  </si>
  <si>
    <t>725823114RT0</t>
  </si>
  <si>
    <t>Baterie dřezová stojánková ruční, bez otvír.odpadu základní</t>
  </si>
  <si>
    <t xml:space="preserve">108-um : </t>
  </si>
  <si>
    <t xml:space="preserve">108-dřez : </t>
  </si>
  <si>
    <t xml:space="preserve">108-výl : </t>
  </si>
  <si>
    <t>0,04</t>
  </si>
  <si>
    <t>766812114R00</t>
  </si>
  <si>
    <t xml:space="preserve">Montáž kuchyňských linek </t>
  </si>
  <si>
    <t xml:space="preserve">zpětná montáž k.l. : </t>
  </si>
  <si>
    <t>766812840R00</t>
  </si>
  <si>
    <t xml:space="preserve">Demontáž kuchyňských linek </t>
  </si>
  <si>
    <t xml:space="preserve">depovat pro zpětnou montáž : </t>
  </si>
  <si>
    <t>775413121R00</t>
  </si>
  <si>
    <t>Podlahové lišty připevněné vruty, DB 6/1,5 cm</t>
  </si>
  <si>
    <t xml:space="preserve">dřevěná lišta 108 : </t>
  </si>
  <si>
    <t>2*(5,74+1,4)</t>
  </si>
  <si>
    <t>-2*0,8</t>
  </si>
  <si>
    <t>776521200RV2</t>
  </si>
  <si>
    <t>Lepení povlakových podlah z dílců PVC a CV (vinyl) včetně vinylové podlahoviny tl. 2,5 mm</t>
  </si>
  <si>
    <t>998776101R00</t>
  </si>
  <si>
    <t>Přesun hmot pro podlahy povlakové, výšky do 6 m</t>
  </si>
  <si>
    <t>0,058</t>
  </si>
  <si>
    <t>4,8765</t>
  </si>
  <si>
    <t>781415013RT1</t>
  </si>
  <si>
    <t>Montáž obkladů stěn, porovin., do tmele, 15x15 cm weberfor profiflex (lep),webercolor comfort (sp)</t>
  </si>
  <si>
    <t xml:space="preserve">dle výkresu D.1.1.2, výšky 1,8,   0,6,   0,95m : </t>
  </si>
  <si>
    <t>(1,47+0,1)*1,8</t>
  </si>
  <si>
    <t>1,69*0,6</t>
  </si>
  <si>
    <t>0,9*0,25</t>
  </si>
  <si>
    <t>3*0,9*0,1</t>
  </si>
  <si>
    <t>0,57*0,95</t>
  </si>
  <si>
    <t>(1,47+0,1)+2*1,8</t>
  </si>
  <si>
    <t>1,69</t>
  </si>
  <si>
    <t>3*0,9</t>
  </si>
  <si>
    <t>0,57+0,95</t>
  </si>
  <si>
    <t>0,085</t>
  </si>
  <si>
    <t>11,08*1,1</t>
  </si>
  <si>
    <t>597813532R</t>
  </si>
  <si>
    <t>Obkládačka 15x15  Color One</t>
  </si>
  <si>
    <t>4,8765*1,1</t>
  </si>
  <si>
    <t xml:space="preserve">radiátor v 108-1 ks, cca po 2,5 m2, včetně rozvodů : </t>
  </si>
  <si>
    <t xml:space="preserve">zárubně 80/197-2ks : </t>
  </si>
  <si>
    <t xml:space="preserve">zárubně 80/197-2 ks : </t>
  </si>
  <si>
    <t xml:space="preserve">odmaštění podlahy-dlažby : </t>
  </si>
  <si>
    <t xml:space="preserve">radiátor cca po 2,5 m2, včetně rozvodů : </t>
  </si>
  <si>
    <t xml:space="preserve">stěny-v místech  nad obklady : </t>
  </si>
  <si>
    <t>5,74*1,6</t>
  </si>
  <si>
    <t>2*1,7*2,95</t>
  </si>
  <si>
    <t>-0,8*0,65</t>
  </si>
  <si>
    <t>-0,9*0,65</t>
  </si>
  <si>
    <t>41,1995</t>
  </si>
  <si>
    <t>32,4015</t>
  </si>
  <si>
    <t xml:space="preserve">strop : </t>
  </si>
  <si>
    <t>0,438</t>
  </si>
  <si>
    <t>0,019</t>
  </si>
  <si>
    <t>0,0015</t>
  </si>
  <si>
    <t>0,02</t>
  </si>
  <si>
    <t>0,6162</t>
  </si>
  <si>
    <t>14*0,06162</t>
  </si>
  <si>
    <t xml:space="preserve">208-nad oknem, nade dveřmi : </t>
  </si>
  <si>
    <t xml:space="preserve">208,výšky 2,95 : </t>
  </si>
  <si>
    <t xml:space="preserve">208 : </t>
  </si>
  <si>
    <t xml:space="preserve">208 za umyvadlem, výlevkou : </t>
  </si>
  <si>
    <t xml:space="preserve">208- mezi horní a dolní skřínkou k. l. : </t>
  </si>
  <si>
    <t xml:space="preserve">208- pod oknem : </t>
  </si>
  <si>
    <t xml:space="preserve">208-od okna ke dveřím : </t>
  </si>
  <si>
    <t xml:space="preserve">208-od k,l. ke stěně , přes dveře : </t>
  </si>
  <si>
    <t xml:space="preserve">208- v místě lepidla -nad obklady : </t>
  </si>
  <si>
    <t xml:space="preserve">208-um : </t>
  </si>
  <si>
    <t xml:space="preserve">208-dřez : </t>
  </si>
  <si>
    <t xml:space="preserve">208-výl : </t>
  </si>
  <si>
    <t xml:space="preserve">dřevěná lišta 208 : </t>
  </si>
  <si>
    <t xml:space="preserve">radiátor v 208-1 ks, cca po 2,5 m2, včetně rozvodů : </t>
  </si>
  <si>
    <t>460680411</t>
  </si>
  <si>
    <t>Vysekání kapes a výklenků ve zdivu betonovém pro krabice 7x7x5 cm</t>
  </si>
  <si>
    <t>URS</t>
  </si>
  <si>
    <t>ÚRS 20 02</t>
  </si>
  <si>
    <t>460680503</t>
  </si>
  <si>
    <t>Vysekání rýh pro montáž trubek a kabelů ve zdivu betonovém hloubky do 3 cm a šířky do 7 cm</t>
  </si>
  <si>
    <t>460710033</t>
  </si>
  <si>
    <t>Vyplnění a omítnutí rýh ve stěnách hloubky do 3 cm a šířky do 7 cm</t>
  </si>
  <si>
    <t>741112061</t>
  </si>
  <si>
    <t>Montáž krabice přístrojová zapuštěná plastová kruhová</t>
  </si>
  <si>
    <t>741122015</t>
  </si>
  <si>
    <t>Montáž kabel Cu bez ukončení uložený pod omítku plný kulatý 3x1,5 mm2 (např. CYKY)</t>
  </si>
  <si>
    <t>741122016</t>
  </si>
  <si>
    <t>Montáž kabel Cu bez ukončení uložený pod omítku plný kulatý 3x2,5 až 6 mm2 (např. CYKY)</t>
  </si>
  <si>
    <t>741310101</t>
  </si>
  <si>
    <t>Montáž vypínač (polo)zapuštěný bezšroubové připojení 1-jednopólový</t>
  </si>
  <si>
    <t>741313004</t>
  </si>
  <si>
    <t>Montáž zásuvka (polo)zapuštěná bezšroubové připojení 2x(2P+PE) dvojnásobná šikmá</t>
  </si>
  <si>
    <t>741321003</t>
  </si>
  <si>
    <t>Montáž proudových chráničů dvoupólových nn do 25 A ve skříni</t>
  </si>
  <si>
    <t>741372062</t>
  </si>
  <si>
    <t>Montáž svítidlo LED bytové přisazené stropní panelové do 0,36 m2</t>
  </si>
  <si>
    <t>741810001</t>
  </si>
  <si>
    <t>Celková prohlídka elektrického rozvodu a zařízení do 100 000,- Kč</t>
  </si>
  <si>
    <t>HZS2221</t>
  </si>
  <si>
    <t>Hodinová zúčtovací sazba elektrikář</t>
  </si>
  <si>
    <t>hod</t>
  </si>
  <si>
    <t>Poznámka k položce:</t>
  </si>
  <si>
    <t>Demontáže</t>
  </si>
  <si>
    <t>HZS2222</t>
  </si>
  <si>
    <t>Hodinová zúčtovací sazba elektrikář odborný</t>
  </si>
  <si>
    <t>Úprava napájecího místa pro osvětlení</t>
  </si>
  <si>
    <t>K013</t>
  </si>
  <si>
    <t>Doplnění a úprava rozvaděče včetně protokolů</t>
  </si>
  <si>
    <t>34111030R</t>
  </si>
  <si>
    <t>kabel silový s Cu jádrem 1kV 3x1,5mm2 (CYKY)</t>
  </si>
  <si>
    <t>POL3_0</t>
  </si>
  <si>
    <t>34111036R</t>
  </si>
  <si>
    <t>kabel silový s Cu jádrem 1kV 3x2,5mm2 (CYKY)</t>
  </si>
  <si>
    <t>34571518R</t>
  </si>
  <si>
    <t>Krabice KU 68-1901</t>
  </si>
  <si>
    <t>KS</t>
  </si>
  <si>
    <t>3558A-A651 B</t>
  </si>
  <si>
    <t>Ovladač TANGO 3558A-A651 B</t>
  </si>
  <si>
    <t>3559-A01345</t>
  </si>
  <si>
    <t>Tělo TANGO 3559-A01345 č.1</t>
  </si>
  <si>
    <t>35889206R</t>
  </si>
  <si>
    <t>Chránič 16B/1/003 s ochranou proti přepětí</t>
  </si>
  <si>
    <t>ks</t>
  </si>
  <si>
    <t>RTS 11/ II</t>
  </si>
  <si>
    <t>3901A-B10 B</t>
  </si>
  <si>
    <t>Rámeček TANGO 3901A-B10B</t>
  </si>
  <si>
    <t>5513A-C02357 B</t>
  </si>
  <si>
    <t>Dvojzásuvka TANGO 5513A-C02357 B</t>
  </si>
  <si>
    <t>B1</t>
  </si>
  <si>
    <t>B1 Svítidlo dle TS</t>
  </si>
  <si>
    <t>B4</t>
  </si>
  <si>
    <t>B4 Svítidlo dle TS</t>
  </si>
  <si>
    <t>RPS</t>
  </si>
  <si>
    <t>Recyklační poplatek</t>
  </si>
  <si>
    <t>00R00</t>
  </si>
  <si>
    <t>Likvidace odpadu, odvoz suti a vybouraných hmot na skládku,</t>
  </si>
  <si>
    <t>013254000</t>
  </si>
  <si>
    <t>Dokumentace skutečného provedení stavby</t>
  </si>
  <si>
    <t>034002000</t>
  </si>
  <si>
    <t>Zabezpečení staveniště</t>
  </si>
  <si>
    <t>065002000</t>
  </si>
  <si>
    <t>Mimostaveništní doprava materiálů</t>
  </si>
  <si>
    <t>071103000</t>
  </si>
  <si>
    <t>Provoz investora</t>
  </si>
  <si>
    <t>141R00</t>
  </si>
  <si>
    <t>Přirážka za podružný materiál</t>
  </si>
  <si>
    <t>201      R00</t>
  </si>
  <si>
    <t>Podíl přidružených výkonů</t>
  </si>
  <si>
    <t>Montážní přirážka</t>
  </si>
  <si>
    <t>POL9_</t>
  </si>
  <si>
    <t>202      R00</t>
  </si>
  <si>
    <t>Zednické výpomoci</t>
  </si>
  <si>
    <t>311271175R00</t>
  </si>
  <si>
    <t>Zdivo z tvárnic Ytong hladkých tl. 20 cm</t>
  </si>
  <si>
    <t xml:space="preserve">snížení průchodu do HP z 2,84 na 2,1m ( překlad výšky 0,24 cm : </t>
  </si>
  <si>
    <t xml:space="preserve">2,84-2,1-0,24=0,5cm : </t>
  </si>
  <si>
    <t>1,75*0,5</t>
  </si>
  <si>
    <t>317121049RT2</t>
  </si>
  <si>
    <t>Překlad nenosný pórobeton, světlost otv. do 375 cm překlad nenosný NEP 10 P4,4 250 x 24,9 x 10 cm</t>
  </si>
  <si>
    <t xml:space="preserve">201-obezdívka dvou ks kanal. stoupaček : </t>
  </si>
  <si>
    <t>2*0,4*3+0,3*3</t>
  </si>
  <si>
    <t>2*0,5*3+0,3*3</t>
  </si>
  <si>
    <t xml:space="preserve">přizdívka podoknem-na výšku parapetu : </t>
  </si>
  <si>
    <t>3,47*0,8</t>
  </si>
  <si>
    <t xml:space="preserve">přizdívka u stoupaček za vstupem, na celou výšku chodby : </t>
  </si>
  <si>
    <t>1,21*3</t>
  </si>
  <si>
    <t xml:space="preserve">viz lepidlo s výzt. sítkou : </t>
  </si>
  <si>
    <t>17,247</t>
  </si>
  <si>
    <t xml:space="preserve">snížení průchodu do HP z 2,84 na 2,1m ( překlad výšky 0,24 cm) : </t>
  </si>
  <si>
    <t>2*1,75*0,79</t>
  </si>
  <si>
    <t>2*0,79*0,2+1,75*0,2</t>
  </si>
  <si>
    <t xml:space="preserve">přizdívka pod oknem-na výšku parapetu : </t>
  </si>
  <si>
    <t>3,32*0,8</t>
  </si>
  <si>
    <t>1,21*3-0,15*0,8</t>
  </si>
  <si>
    <t>0,15*3</t>
  </si>
  <si>
    <t>648991113RT4</t>
  </si>
  <si>
    <t>Osazení parapet.desek plast. a lamin. š.nad 20cm včetně dodávky plastové parapetní desky š. 350 mm</t>
  </si>
  <si>
    <t xml:space="preserve">parapet u přizdívky okenního parapetu : </t>
  </si>
  <si>
    <t>Montáž oken   plastových</t>
  </si>
  <si>
    <t xml:space="preserve">osazení nového křídla do původního rámu : </t>
  </si>
  <si>
    <t>Okno plastové 1150 x 1700, iz.  trojsklo , pozice A parametry - výplně otvorů</t>
  </si>
  <si>
    <t>10095</t>
  </si>
  <si>
    <t>Dveře  hliníkové 1750 x 2100 ,pozice 4L parametry- výplně otvorů</t>
  </si>
  <si>
    <t>766711021R00</t>
  </si>
  <si>
    <t>Montáž vstupních dveří s vypěněním hliníkových</t>
  </si>
  <si>
    <t>Montáž plastových dveří včetně dodávky a montáže PU pěny.</t>
  </si>
  <si>
    <t xml:space="preserve">hliníkové dvoukřídlové dveře-pozice 4L : </t>
  </si>
  <si>
    <t>2*(1,75+2,1)</t>
  </si>
  <si>
    <t xml:space="preserve">201, cca 50m2 : </t>
  </si>
  <si>
    <t>50</t>
  </si>
  <si>
    <t>67,3</t>
  </si>
  <si>
    <t>968061113R00</t>
  </si>
  <si>
    <t>Vyvěšení  okenních křídel pl. nad 1,5 m2</t>
  </si>
  <si>
    <t xml:space="preserve">pozice A-rám ponechat : </t>
  </si>
  <si>
    <t>968071126R00</t>
  </si>
  <si>
    <t>Vyvěšení, zavěšení kovových křídel dveří nad 2 m2</t>
  </si>
  <si>
    <t xml:space="preserve">demotáž dvoukřídlých hliníkových dveří 1750 x 2840 : </t>
  </si>
  <si>
    <t>968072456R00</t>
  </si>
  <si>
    <t>Vybourání kovových dveřních zárubní pl. nad 2 m2</t>
  </si>
  <si>
    <t xml:space="preserve">demotáž rámu dvoukřídlých hliníkových dveří 1750 x 2840 : </t>
  </si>
  <si>
    <t>1,75*2,84</t>
  </si>
  <si>
    <t>973031335R00</t>
  </si>
  <si>
    <t>Vysekání kapes zeď cih. MVC pl. 0,16 m2, hl. 30 cm</t>
  </si>
  <si>
    <t>Včetně pomocného lešení o výšce podlahy do 1900 mm a pro zatížení do 1,5 kPa  (150 kg/m2).</t>
  </si>
  <si>
    <t xml:space="preserve">kapsy pro osazení překladu nade dveřmi 4L : </t>
  </si>
  <si>
    <t>1,922</t>
  </si>
  <si>
    <t>73301</t>
  </si>
  <si>
    <t xml:space="preserve">Potrubí Cu polotvrdé 15 x 1				</t>
  </si>
  <si>
    <t>73302</t>
  </si>
  <si>
    <t>Potrubí Cu polotvrdé 18 x 1</t>
  </si>
  <si>
    <t>73303</t>
  </si>
  <si>
    <t>Potrubí Cu tvrdé 35 x 15</t>
  </si>
  <si>
    <t>120</t>
  </si>
  <si>
    <t>73304</t>
  </si>
  <si>
    <t xml:space="preserve">Tlaková zkouška			</t>
  </si>
  <si>
    <t>150</t>
  </si>
  <si>
    <t>73305</t>
  </si>
  <si>
    <t xml:space="preserve">Návleková izolace	18/13		</t>
  </si>
  <si>
    <t>73306</t>
  </si>
  <si>
    <t xml:space="preserve">Návleková izolace	35/13		</t>
  </si>
  <si>
    <t>73307</t>
  </si>
  <si>
    <t xml:space="preserve">Pásky spojky , lepidlo			</t>
  </si>
  <si>
    <t>73401</t>
  </si>
  <si>
    <t xml:space="preserve">Automatický odvzdušnovací ventil se zpětnou klapkou DN15					</t>
  </si>
  <si>
    <t>73402</t>
  </si>
  <si>
    <t xml:space="preserve">Sestava termostatického ventilu a radiátorového šroubení pro VK						 G1/2" - rohová - připojení 16x2	</t>
  </si>
  <si>
    <t>73501</t>
  </si>
  <si>
    <t xml:space="preserve">Desková otopná tělesa  VENTIL KOMPAKT 21VK-600/800					</t>
  </si>
  <si>
    <t>735101</t>
  </si>
  <si>
    <t xml:space="preserve">Vnitrostaveništní přemístění			</t>
  </si>
  <si>
    <t>0,3</t>
  </si>
  <si>
    <t>735102</t>
  </si>
  <si>
    <t xml:space="preserve">Demontáž stávajícího potrubí včetně konzolí, objímek atd					</t>
  </si>
  <si>
    <t>735103</t>
  </si>
  <si>
    <t xml:space="preserve">Demontáž stávající otopných těles			</t>
  </si>
  <si>
    <t>735104</t>
  </si>
  <si>
    <t xml:space="preserve">Demontáž radiátorových ventilů			</t>
  </si>
  <si>
    <t>735105</t>
  </si>
  <si>
    <t xml:space="preserve"> Napojení na stávající ocelové rozvody			</t>
  </si>
  <si>
    <t>735106</t>
  </si>
  <si>
    <t xml:space="preserve">Zákryty deskových otopných tělesa			</t>
  </si>
  <si>
    <t>735107</t>
  </si>
  <si>
    <t xml:space="preserve">Zaregulování a topná zkouška			</t>
  </si>
  <si>
    <t>735108</t>
  </si>
  <si>
    <t xml:space="preserve">Dobné stavební úravy, prostup soklem, zazdění soklu atd					</t>
  </si>
  <si>
    <t>735109</t>
  </si>
  <si>
    <t xml:space="preserve">Technický dozor na stavbě			</t>
  </si>
  <si>
    <t>767584512R00</t>
  </si>
  <si>
    <t>Montáž podhledů kazetových do zdiva 60x60 cm</t>
  </si>
  <si>
    <t xml:space="preserve">typ podhledu upřesní investor : </t>
  </si>
  <si>
    <t xml:space="preserve">výměra- viz legenda mítností : </t>
  </si>
  <si>
    <t xml:space="preserve">čela výškových rozdílů : </t>
  </si>
  <si>
    <t>1,33*0,6</t>
  </si>
  <si>
    <t>3*0,6</t>
  </si>
  <si>
    <t>767586101RU1</t>
  </si>
  <si>
    <t>Nosný rošt podhledu  modul 60 x 60 cm,  antikorozní profily</t>
  </si>
  <si>
    <t>Dodávka a montáž hlavního profilu, příčných profilů, obvodového profilu a zavěšovacího prvku.</t>
  </si>
  <si>
    <t xml:space="preserve">montáž a dodávka : </t>
  </si>
  <si>
    <t xml:space="preserve">rošt pro kazetový podhled-v různých úrovních(+ 5,55 a +6,15) : </t>
  </si>
  <si>
    <t>998767101R00</t>
  </si>
  <si>
    <t>Přesun hmot pro zámečnické konstr., výšky do 6 m</t>
  </si>
  <si>
    <t>0,461</t>
  </si>
  <si>
    <t>595960000R</t>
  </si>
  <si>
    <t>Ecomin Antaris C SK, 600x600x13 mm</t>
  </si>
  <si>
    <t>67,3*1,05</t>
  </si>
  <si>
    <t>1,33*0,6*1,05</t>
  </si>
  <si>
    <t>3*0,6*1,05</t>
  </si>
  <si>
    <t xml:space="preserve">dle TZ bude pouze omytí ploch : </t>
  </si>
  <si>
    <t xml:space="preserve">stěny : </t>
  </si>
  <si>
    <t>2*(15,505+3)*3</t>
  </si>
  <si>
    <t>2*(5,61+3,62)*3</t>
  </si>
  <si>
    <t xml:space="preserve">sloupy : </t>
  </si>
  <si>
    <t>8*1,6*3</t>
  </si>
  <si>
    <t xml:space="preserve">zúžený průchod : </t>
  </si>
  <si>
    <t>2*0,4*3+1,33*0,4</t>
  </si>
  <si>
    <t xml:space="preserve">viz omytí ploch, před montáží podhledu : </t>
  </si>
  <si>
    <t xml:space="preserve">štuk : </t>
  </si>
  <si>
    <t xml:space="preserve">obezdívka dvou ks kanal. stoupaček : </t>
  </si>
  <si>
    <t xml:space="preserve">viz penetrace : </t>
  </si>
  <si>
    <t>218,373</t>
  </si>
  <si>
    <t>210280712</t>
  </si>
  <si>
    <t>Měření intenzity osvětlení na pracovišti do 50 svítidel</t>
  </si>
  <si>
    <t>210813011</t>
  </si>
  <si>
    <t>Montáž kabel Cu plný kulatý do 1 kV 3x1,5 až 6 mm2 uložený pevně (např. CYKY)</t>
  </si>
  <si>
    <t>741310122</t>
  </si>
  <si>
    <t>Montáž přepínač (polo)zapuštěný bezšroubové připojení 6-střídavý</t>
  </si>
  <si>
    <t>741310126</t>
  </si>
  <si>
    <t>Montáž přepínač (polo)zapuštěný bezšroubové připojení 7-křížový</t>
  </si>
  <si>
    <t>741372112</t>
  </si>
  <si>
    <t>Montáž svítidlo LED bytové vestavné podhledové čtvercové do 0,36 m2</t>
  </si>
  <si>
    <t>Úprava napájecího místa</t>
  </si>
  <si>
    <t>34111030J</t>
  </si>
  <si>
    <t>34111030O</t>
  </si>
  <si>
    <t>3559-A06345</t>
  </si>
  <si>
    <t>Tělo TANGO 3559-A06345</t>
  </si>
  <si>
    <t>3559-A07345</t>
  </si>
  <si>
    <t>Tělo TANGO 3559-A07345 č.7</t>
  </si>
  <si>
    <t>E2</t>
  </si>
  <si>
    <t>Svítidlo E2 dle TS</t>
  </si>
  <si>
    <t>0,437</t>
  </si>
  <si>
    <t>14*0,437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</si>
</sst>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00"/>
  <sheetViews>
    <sheetView showGridLines="0" tabSelected="1" topLeftCell="B3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SUMIF(F65:F96,A16,I65:I96)+SUMIF(F65:F96,"PSU",I65:I96)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SUMIF(F65:F96,A17,I65:I96)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SUMIF(F65:F96,A18,I65:I96)</f>
        <v>0</v>
      </c>
      <c r="J18" s="85"/>
    </row>
    <row r="19" spans="1:10" ht="23.25" customHeight="1">
      <c r="A19" s="196" t="s">
        <v>141</v>
      </c>
      <c r="B19" s="38" t="s">
        <v>29</v>
      </c>
      <c r="C19" s="62"/>
      <c r="D19" s="63"/>
      <c r="E19" s="83"/>
      <c r="F19" s="84"/>
      <c r="G19" s="83"/>
      <c r="H19" s="84"/>
      <c r="I19" s="83">
        <f>SUMIF(F65:F96,A19,I65:I96)</f>
        <v>0</v>
      </c>
      <c r="J19" s="85"/>
    </row>
    <row r="20" spans="1:10" ht="23.25" customHeight="1">
      <c r="A20" s="196" t="s">
        <v>144</v>
      </c>
      <c r="B20" s="38" t="s">
        <v>30</v>
      </c>
      <c r="C20" s="62"/>
      <c r="D20" s="63"/>
      <c r="E20" s="83"/>
      <c r="F20" s="84"/>
      <c r="G20" s="83"/>
      <c r="H20" s="84"/>
      <c r="I20" s="83">
        <f>SUMIF(F65:F96,A20,I65:I96)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82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53</v>
      </c>
      <c r="C39" s="148"/>
      <c r="D39" s="148"/>
      <c r="E39" s="148"/>
      <c r="F39" s="149">
        <f>'SO 01 1 Pol'!AE469+'SO 01 2 Pol'!AE468+'SO 01 3 Pol'!AE469+'SO 01 4 Pol'!AE468+'SO 02 1 Pol'!AE531+'SO 02 2 Pol'!AE531+'SO 02 3 Pol'!AE531+'SO 02 4 Pol'!AE531+'SO 03 1 Pol'!AE304+'SO 03 2 Pol'!AE304+'SO 03 3 Pol'!AE304+'SO 03 4 Pol'!AE304+'SO 03 5 Pol'!AE48+'SO 04 1 Pol'!AE247</f>
        <v>0</v>
      </c>
      <c r="G39" s="150">
        <f>'SO 01 1 Pol'!AF469+'SO 01 2 Pol'!AF468+'SO 01 3 Pol'!AF469+'SO 01 4 Pol'!AF468+'SO 02 1 Pol'!AF531+'SO 02 2 Pol'!AF531+'SO 02 3 Pol'!AF531+'SO 02 4 Pol'!AF531+'SO 03 1 Pol'!AF304+'SO 03 2 Pol'!AF304+'SO 03 3 Pol'!AF304+'SO 03 4 Pol'!AF304+'SO 03 5 Pol'!AF48+'SO 04 1 Pol'!AF247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 t="s">
        <v>54</v>
      </c>
      <c r="C40" s="154" t="s">
        <v>55</v>
      </c>
      <c r="D40" s="154"/>
      <c r="E40" s="154"/>
      <c r="F40" s="155">
        <f>'SO 01 1 Pol'!AE469+'SO 01 2 Pol'!AE468+'SO 01 3 Pol'!AE469+'SO 01 4 Pol'!AE468</f>
        <v>0</v>
      </c>
      <c r="G40" s="156">
        <f>'SO 01 1 Pol'!AF469+'SO 01 2 Pol'!AF468+'SO 01 3 Pol'!AF469+'SO 01 4 Pol'!AF468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7">
        <v>3</v>
      </c>
      <c r="B41" s="158" t="s">
        <v>56</v>
      </c>
      <c r="C41" s="148" t="s">
        <v>57</v>
      </c>
      <c r="D41" s="148"/>
      <c r="E41" s="148"/>
      <c r="F41" s="159">
        <f>'SO 01 1 Pol'!AE469</f>
        <v>0</v>
      </c>
      <c r="G41" s="151">
        <f>'SO 01 1 Pol'!AF469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>
      <c r="A42" s="137">
        <v>3</v>
      </c>
      <c r="B42" s="158" t="s">
        <v>58</v>
      </c>
      <c r="C42" s="148" t="s">
        <v>59</v>
      </c>
      <c r="D42" s="148"/>
      <c r="E42" s="148"/>
      <c r="F42" s="159">
        <f>'SO 01 2 Pol'!AE468</f>
        <v>0</v>
      </c>
      <c r="G42" s="151">
        <f>'SO 01 2 Pol'!AF468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>
      <c r="A43" s="137">
        <v>3</v>
      </c>
      <c r="B43" s="158" t="s">
        <v>60</v>
      </c>
      <c r="C43" s="148" t="s">
        <v>61</v>
      </c>
      <c r="D43" s="148"/>
      <c r="E43" s="148"/>
      <c r="F43" s="159">
        <f>'SO 01 3 Pol'!AE469</f>
        <v>0</v>
      </c>
      <c r="G43" s="151">
        <f>'SO 01 3 Pol'!AF469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>
      <c r="A44" s="137">
        <v>3</v>
      </c>
      <c r="B44" s="158" t="s">
        <v>62</v>
      </c>
      <c r="C44" s="148" t="s">
        <v>63</v>
      </c>
      <c r="D44" s="148"/>
      <c r="E44" s="148"/>
      <c r="F44" s="159">
        <f>'SO 01 4 Pol'!AE468</f>
        <v>0</v>
      </c>
      <c r="G44" s="151">
        <f>'SO 01 4 Pol'!AF468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>
      <c r="A45" s="137">
        <v>2</v>
      </c>
      <c r="B45" s="153" t="s">
        <v>64</v>
      </c>
      <c r="C45" s="154" t="s">
        <v>65</v>
      </c>
      <c r="D45" s="154"/>
      <c r="E45" s="154"/>
      <c r="F45" s="155">
        <f>'SO 02 1 Pol'!AE531+'SO 02 2 Pol'!AE531+'SO 02 3 Pol'!AE531+'SO 02 4 Pol'!AE531</f>
        <v>0</v>
      </c>
      <c r="G45" s="156">
        <f>'SO 02 1 Pol'!AF531+'SO 02 2 Pol'!AF531+'SO 02 3 Pol'!AF531+'SO 02 4 Pol'!AF531</f>
        <v>0</v>
      </c>
      <c r="H45" s="156">
        <f>(F45*SazbaDPH1/100)+(G45*SazbaDPH2/100)</f>
        <v>0</v>
      </c>
      <c r="I45" s="156">
        <f>F45+G45+H45</f>
        <v>0</v>
      </c>
      <c r="J45" s="157" t="str">
        <f>IF(CenaCelkemVypocet=0,"",I45/CenaCelkemVypocet*100)</f>
        <v/>
      </c>
    </row>
    <row r="46" spans="1:10" ht="25.5" customHeight="1">
      <c r="A46" s="137">
        <v>3</v>
      </c>
      <c r="B46" s="158" t="s">
        <v>56</v>
      </c>
      <c r="C46" s="148" t="s">
        <v>66</v>
      </c>
      <c r="D46" s="148"/>
      <c r="E46" s="148"/>
      <c r="F46" s="159">
        <f>'SO 02 1 Pol'!AE531</f>
        <v>0</v>
      </c>
      <c r="G46" s="151">
        <f>'SO 02 1 Pol'!AF531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>
      <c r="A47" s="137">
        <v>3</v>
      </c>
      <c r="B47" s="158" t="s">
        <v>58</v>
      </c>
      <c r="C47" s="148" t="s">
        <v>67</v>
      </c>
      <c r="D47" s="148"/>
      <c r="E47" s="148"/>
      <c r="F47" s="159">
        <f>'SO 02 2 Pol'!AE531</f>
        <v>0</v>
      </c>
      <c r="G47" s="151">
        <f>'SO 02 2 Pol'!AF531</f>
        <v>0</v>
      </c>
      <c r="H47" s="151">
        <f>(F47*SazbaDPH1/100)+(G47*SazbaDPH2/100)</f>
        <v>0</v>
      </c>
      <c r="I47" s="151">
        <f>F47+G47+H47</f>
        <v>0</v>
      </c>
      <c r="J47" s="152" t="str">
        <f>IF(CenaCelkemVypocet=0,"",I47/CenaCelkemVypocet*100)</f>
        <v/>
      </c>
    </row>
    <row r="48" spans="1:10" ht="25.5" customHeight="1">
      <c r="A48" s="137">
        <v>3</v>
      </c>
      <c r="B48" s="158" t="s">
        <v>60</v>
      </c>
      <c r="C48" s="148" t="s">
        <v>68</v>
      </c>
      <c r="D48" s="148"/>
      <c r="E48" s="148"/>
      <c r="F48" s="159">
        <f>'SO 02 3 Pol'!AE531</f>
        <v>0</v>
      </c>
      <c r="G48" s="151">
        <f>'SO 02 3 Pol'!AF531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>
      <c r="A49" s="137">
        <v>3</v>
      </c>
      <c r="B49" s="158" t="s">
        <v>62</v>
      </c>
      <c r="C49" s="148" t="s">
        <v>69</v>
      </c>
      <c r="D49" s="148"/>
      <c r="E49" s="148"/>
      <c r="F49" s="159">
        <f>'SO 02 4 Pol'!AE531</f>
        <v>0</v>
      </c>
      <c r="G49" s="151">
        <f>'SO 02 4 Pol'!AF531</f>
        <v>0</v>
      </c>
      <c r="H49" s="151">
        <f>(F49*SazbaDPH1/100)+(G49*SazbaDPH2/100)</f>
        <v>0</v>
      </c>
      <c r="I49" s="151">
        <f>F49+G49+H49</f>
        <v>0</v>
      </c>
      <c r="J49" s="152" t="str">
        <f>IF(CenaCelkemVypocet=0,"",I49/CenaCelkemVypocet*100)</f>
        <v/>
      </c>
    </row>
    <row r="50" spans="1:10" ht="25.5" customHeight="1">
      <c r="A50" s="137">
        <v>2</v>
      </c>
      <c r="B50" s="153" t="s">
        <v>70</v>
      </c>
      <c r="C50" s="154" t="s">
        <v>71</v>
      </c>
      <c r="D50" s="154"/>
      <c r="E50" s="154"/>
      <c r="F50" s="155">
        <f>'SO 03 1 Pol'!AE304+'SO 03 2 Pol'!AE304+'SO 03 3 Pol'!AE304+'SO 03 4 Pol'!AE304+'SO 03 5 Pol'!AE48</f>
        <v>0</v>
      </c>
      <c r="G50" s="156">
        <f>'SO 03 1 Pol'!AF304+'SO 03 2 Pol'!AF304+'SO 03 3 Pol'!AF304+'SO 03 4 Pol'!AF304+'SO 03 5 Pol'!AF48</f>
        <v>0</v>
      </c>
      <c r="H50" s="156">
        <f>(F50*SazbaDPH1/100)+(G50*SazbaDPH2/100)</f>
        <v>0</v>
      </c>
      <c r="I50" s="156">
        <f>F50+G50+H50</f>
        <v>0</v>
      </c>
      <c r="J50" s="157" t="str">
        <f>IF(CenaCelkemVypocet=0,"",I50/CenaCelkemVypocet*100)</f>
        <v/>
      </c>
    </row>
    <row r="51" spans="1:10" ht="25.5" customHeight="1">
      <c r="A51" s="137">
        <v>3</v>
      </c>
      <c r="B51" s="158" t="s">
        <v>56</v>
      </c>
      <c r="C51" s="148" t="s">
        <v>72</v>
      </c>
      <c r="D51" s="148"/>
      <c r="E51" s="148"/>
      <c r="F51" s="159">
        <f>'SO 03 1 Pol'!AE304</f>
        <v>0</v>
      </c>
      <c r="G51" s="151">
        <f>'SO 03 1 Pol'!AF304</f>
        <v>0</v>
      </c>
      <c r="H51" s="151">
        <f>(F51*SazbaDPH1/100)+(G51*SazbaDPH2/100)</f>
        <v>0</v>
      </c>
      <c r="I51" s="151">
        <f>F51+G51+H51</f>
        <v>0</v>
      </c>
      <c r="J51" s="152" t="str">
        <f>IF(CenaCelkemVypocet=0,"",I51/CenaCelkemVypocet*100)</f>
        <v/>
      </c>
    </row>
    <row r="52" spans="1:10" ht="25.5" customHeight="1">
      <c r="A52" s="137">
        <v>3</v>
      </c>
      <c r="B52" s="158" t="s">
        <v>58</v>
      </c>
      <c r="C52" s="148" t="s">
        <v>73</v>
      </c>
      <c r="D52" s="148"/>
      <c r="E52" s="148"/>
      <c r="F52" s="159">
        <f>'SO 03 2 Pol'!AE304</f>
        <v>0</v>
      </c>
      <c r="G52" s="151">
        <f>'SO 03 2 Pol'!AF304</f>
        <v>0</v>
      </c>
      <c r="H52" s="151">
        <f>(F52*SazbaDPH1/100)+(G52*SazbaDPH2/100)</f>
        <v>0</v>
      </c>
      <c r="I52" s="151">
        <f>F52+G52+H52</f>
        <v>0</v>
      </c>
      <c r="J52" s="152" t="str">
        <f>IF(CenaCelkemVypocet=0,"",I52/CenaCelkemVypocet*100)</f>
        <v/>
      </c>
    </row>
    <row r="53" spans="1:10" ht="25.5" customHeight="1">
      <c r="A53" s="137">
        <v>3</v>
      </c>
      <c r="B53" s="158" t="s">
        <v>60</v>
      </c>
      <c r="C53" s="148" t="s">
        <v>74</v>
      </c>
      <c r="D53" s="148"/>
      <c r="E53" s="148"/>
      <c r="F53" s="159">
        <f>'SO 03 3 Pol'!AE304</f>
        <v>0</v>
      </c>
      <c r="G53" s="151">
        <f>'SO 03 3 Pol'!AF304</f>
        <v>0</v>
      </c>
      <c r="H53" s="151">
        <f>(F53*SazbaDPH1/100)+(G53*SazbaDPH2/100)</f>
        <v>0</v>
      </c>
      <c r="I53" s="151">
        <f>F53+G53+H53</f>
        <v>0</v>
      </c>
      <c r="J53" s="152" t="str">
        <f>IF(CenaCelkemVypocet=0,"",I53/CenaCelkemVypocet*100)</f>
        <v/>
      </c>
    </row>
    <row r="54" spans="1:10" ht="25.5" customHeight="1">
      <c r="A54" s="137">
        <v>3</v>
      </c>
      <c r="B54" s="158" t="s">
        <v>62</v>
      </c>
      <c r="C54" s="148" t="s">
        <v>75</v>
      </c>
      <c r="D54" s="148"/>
      <c r="E54" s="148"/>
      <c r="F54" s="159">
        <f>'SO 03 4 Pol'!AE304</f>
        <v>0</v>
      </c>
      <c r="G54" s="151">
        <f>'SO 03 4 Pol'!AF304</f>
        <v>0</v>
      </c>
      <c r="H54" s="151">
        <f>(F54*SazbaDPH1/100)+(G54*SazbaDPH2/100)</f>
        <v>0</v>
      </c>
      <c r="I54" s="151">
        <f>F54+G54+H54</f>
        <v>0</v>
      </c>
      <c r="J54" s="152" t="str">
        <f>IF(CenaCelkemVypocet=0,"",I54/CenaCelkemVypocet*100)</f>
        <v/>
      </c>
    </row>
    <row r="55" spans="1:10" ht="25.5" customHeight="1">
      <c r="A55" s="137">
        <v>3</v>
      </c>
      <c r="B55" s="158" t="s">
        <v>76</v>
      </c>
      <c r="C55" s="148" t="s">
        <v>77</v>
      </c>
      <c r="D55" s="148"/>
      <c r="E55" s="148"/>
      <c r="F55" s="159">
        <f>'SO 03 5 Pol'!AE48</f>
        <v>0</v>
      </c>
      <c r="G55" s="151">
        <f>'SO 03 5 Pol'!AF48</f>
        <v>0</v>
      </c>
      <c r="H55" s="151">
        <f>(F55*SazbaDPH1/100)+(G55*SazbaDPH2/100)</f>
        <v>0</v>
      </c>
      <c r="I55" s="151">
        <f>F55+G55+H55</f>
        <v>0</v>
      </c>
      <c r="J55" s="152" t="str">
        <f>IF(CenaCelkemVypocet=0,"",I55/CenaCelkemVypocet*100)</f>
        <v/>
      </c>
    </row>
    <row r="56" spans="1:10" ht="25.5" customHeight="1">
      <c r="A56" s="137">
        <v>2</v>
      </c>
      <c r="B56" s="153" t="s">
        <v>78</v>
      </c>
      <c r="C56" s="154" t="s">
        <v>79</v>
      </c>
      <c r="D56" s="154"/>
      <c r="E56" s="154"/>
      <c r="F56" s="155">
        <f>'SO 04 1 Pol'!AE247</f>
        <v>0</v>
      </c>
      <c r="G56" s="156">
        <f>'SO 04 1 Pol'!AF247</f>
        <v>0</v>
      </c>
      <c r="H56" s="156">
        <f>(F56*SazbaDPH1/100)+(G56*SazbaDPH2/100)</f>
        <v>0</v>
      </c>
      <c r="I56" s="156">
        <f>F56+G56+H56</f>
        <v>0</v>
      </c>
      <c r="J56" s="157" t="str">
        <f>IF(CenaCelkemVypocet=0,"",I56/CenaCelkemVypocet*100)</f>
        <v/>
      </c>
    </row>
    <row r="57" spans="1:10" ht="25.5" customHeight="1">
      <c r="A57" s="137">
        <v>3</v>
      </c>
      <c r="B57" s="158" t="s">
        <v>56</v>
      </c>
      <c r="C57" s="148" t="s">
        <v>80</v>
      </c>
      <c r="D57" s="148"/>
      <c r="E57" s="148"/>
      <c r="F57" s="159">
        <f>'SO 04 1 Pol'!AE247</f>
        <v>0</v>
      </c>
      <c r="G57" s="151">
        <f>'SO 04 1 Pol'!AF247</f>
        <v>0</v>
      </c>
      <c r="H57" s="151">
        <f>(F57*SazbaDPH1/100)+(G57*SazbaDPH2/100)</f>
        <v>0</v>
      </c>
      <c r="I57" s="151">
        <f>F57+G57+H57</f>
        <v>0</v>
      </c>
      <c r="J57" s="152" t="str">
        <f>IF(CenaCelkemVypocet=0,"",I57/CenaCelkemVypocet*100)</f>
        <v/>
      </c>
    </row>
    <row r="58" spans="1:10" ht="25.5" customHeight="1">
      <c r="A58" s="137"/>
      <c r="B58" s="160" t="s">
        <v>81</v>
      </c>
      <c r="C58" s="161"/>
      <c r="D58" s="161"/>
      <c r="E58" s="162"/>
      <c r="F58" s="163">
        <f>SUMIF(A39:A57,"=1",F39:F57)</f>
        <v>0</v>
      </c>
      <c r="G58" s="164">
        <f>SUMIF(A39:A57,"=1",G39:G57)</f>
        <v>0</v>
      </c>
      <c r="H58" s="164">
        <f>SUMIF(A39:A57,"=1",H39:H57)</f>
        <v>0</v>
      </c>
      <c r="I58" s="164">
        <f>SUMIF(A39:A57,"=1",I39:I57)</f>
        <v>0</v>
      </c>
      <c r="J58" s="165">
        <f>SUMIF(A39:A57,"=1",J39:J57)</f>
        <v>0</v>
      </c>
    </row>
    <row r="62" spans="1:10" ht="15.75">
      <c r="B62" s="176" t="s">
        <v>83</v>
      </c>
    </row>
    <row r="64" spans="1:10" ht="25.5" customHeight="1">
      <c r="A64" s="178"/>
      <c r="B64" s="181" t="s">
        <v>18</v>
      </c>
      <c r="C64" s="181" t="s">
        <v>6</v>
      </c>
      <c r="D64" s="182"/>
      <c r="E64" s="182"/>
      <c r="F64" s="183" t="s">
        <v>84</v>
      </c>
      <c r="G64" s="183"/>
      <c r="H64" s="183"/>
      <c r="I64" s="183" t="s">
        <v>31</v>
      </c>
      <c r="J64" s="183" t="s">
        <v>0</v>
      </c>
    </row>
    <row r="65" spans="1:10" ht="36.75" customHeight="1">
      <c r="A65" s="179"/>
      <c r="B65" s="184" t="s">
        <v>60</v>
      </c>
      <c r="C65" s="185" t="s">
        <v>85</v>
      </c>
      <c r="D65" s="186"/>
      <c r="E65" s="186"/>
      <c r="F65" s="192" t="s">
        <v>26</v>
      </c>
      <c r="G65" s="193"/>
      <c r="H65" s="193"/>
      <c r="I65" s="193">
        <f>'SO 01 1 Pol'!G8+'SO 01 2 Pol'!G8+'SO 01 3 Pol'!G8+'SO 01 4 Pol'!G8+'SO 02 1 Pol'!G8+'SO 02 2 Pol'!G8+'SO 02 3 Pol'!G8+'SO 02 4 Pol'!G8+'SO 03 1 Pol'!G8+'SO 03 2 Pol'!G8+'SO 03 3 Pol'!G8+'SO 03 4 Pol'!G8+'SO 04 1 Pol'!G8</f>
        <v>0</v>
      </c>
      <c r="J65" s="190" t="str">
        <f>IF(I97=0,"",I65/I97*100)</f>
        <v/>
      </c>
    </row>
    <row r="66" spans="1:10" ht="36.75" customHeight="1">
      <c r="A66" s="179"/>
      <c r="B66" s="184" t="s">
        <v>62</v>
      </c>
      <c r="C66" s="185" t="s">
        <v>86</v>
      </c>
      <c r="D66" s="186"/>
      <c r="E66" s="186"/>
      <c r="F66" s="192" t="s">
        <v>26</v>
      </c>
      <c r="G66" s="193"/>
      <c r="H66" s="193"/>
      <c r="I66" s="193">
        <f>'SO 02 1 Pol'!G19+'SO 02 2 Pol'!G19+'SO 02 3 Pol'!G19+'SO 02 4 Pol'!G19</f>
        <v>0</v>
      </c>
      <c r="J66" s="190" t="str">
        <f>IF(I97=0,"",I66/I97*100)</f>
        <v/>
      </c>
    </row>
    <row r="67" spans="1:10" ht="36.75" customHeight="1">
      <c r="A67" s="179"/>
      <c r="B67" s="184" t="s">
        <v>87</v>
      </c>
      <c r="C67" s="185" t="s">
        <v>88</v>
      </c>
      <c r="D67" s="186"/>
      <c r="E67" s="186"/>
      <c r="F67" s="192" t="s">
        <v>26</v>
      </c>
      <c r="G67" s="193"/>
      <c r="H67" s="193"/>
      <c r="I67" s="193">
        <f>'SO 01 1 Pol'!G29+'SO 01 2 Pol'!G29+'SO 01 3 Pol'!G29+'SO 01 4 Pol'!G29+'SO 02 1 Pol'!G30+'SO 02 2 Pol'!G30+'SO 02 3 Pol'!G30+'SO 02 4 Pol'!G30+'SO 03 1 Pol'!G21+'SO 03 2 Pol'!G21+'SO 03 3 Pol'!G21+'SO 03 4 Pol'!G21+'SO 04 1 Pol'!G25</f>
        <v>0</v>
      </c>
      <c r="J67" s="190" t="str">
        <f>IF(I97=0,"",I67/I97*100)</f>
        <v/>
      </c>
    </row>
    <row r="68" spans="1:10" ht="36.75" customHeight="1">
      <c r="A68" s="179"/>
      <c r="B68" s="184" t="s">
        <v>89</v>
      </c>
      <c r="C68" s="185" t="s">
        <v>90</v>
      </c>
      <c r="D68" s="186"/>
      <c r="E68" s="186"/>
      <c r="F68" s="192" t="s">
        <v>26</v>
      </c>
      <c r="G68" s="193"/>
      <c r="H68" s="193"/>
      <c r="I68" s="193">
        <f>'SO 02 1 Pol'!G73+'SO 02 2 Pol'!G73+'SO 02 3 Pol'!G73+'SO 02 4 Pol'!G73+'SO 03 1 Pol'!G51+'SO 03 2 Pol'!G51+'SO 03 3 Pol'!G51+'SO 03 4 Pol'!G51</f>
        <v>0</v>
      </c>
      <c r="J68" s="190" t="str">
        <f>IF(I97=0,"",I68/I97*100)</f>
        <v/>
      </c>
    </row>
    <row r="69" spans="1:10" ht="36.75" customHeight="1">
      <c r="A69" s="179"/>
      <c r="B69" s="184" t="s">
        <v>91</v>
      </c>
      <c r="C69" s="185" t="s">
        <v>92</v>
      </c>
      <c r="D69" s="186"/>
      <c r="E69" s="186"/>
      <c r="F69" s="192" t="s">
        <v>26</v>
      </c>
      <c r="G69" s="193"/>
      <c r="H69" s="193"/>
      <c r="I69" s="193">
        <f>'SO 01 1 Pol'!G71+'SO 01 2 Pol'!G70+'SO 01 3 Pol'!G71+'SO 01 4 Pol'!G70+'SO 02 1 Pol'!G81+'SO 02 2 Pol'!G81+'SO 02 3 Pol'!G81+'SO 02 4 Pol'!G81+'SO 03 1 Pol'!G55+'SO 03 2 Pol'!G55+'SO 03 3 Pol'!G55+'SO 03 4 Pol'!G55</f>
        <v>0</v>
      </c>
      <c r="J69" s="190" t="str">
        <f>IF(I97=0,"",I69/I97*100)</f>
        <v/>
      </c>
    </row>
    <row r="70" spans="1:10" ht="36.75" customHeight="1">
      <c r="A70" s="179"/>
      <c r="B70" s="184" t="s">
        <v>93</v>
      </c>
      <c r="C70" s="185" t="s">
        <v>94</v>
      </c>
      <c r="D70" s="186"/>
      <c r="E70" s="186"/>
      <c r="F70" s="192" t="s">
        <v>26</v>
      </c>
      <c r="G70" s="193"/>
      <c r="H70" s="193"/>
      <c r="I70" s="193">
        <f>'SO 01 1 Pol'!G75+'SO 01 2 Pol'!G74+'SO 01 3 Pol'!G75+'SO 01 4 Pol'!G74+'SO 04 1 Pol'!G42</f>
        <v>0</v>
      </c>
      <c r="J70" s="190" t="str">
        <f>IF(I97=0,"",I70/I97*100)</f>
        <v/>
      </c>
    </row>
    <row r="71" spans="1:10" ht="36.75" customHeight="1">
      <c r="A71" s="179"/>
      <c r="B71" s="184" t="s">
        <v>95</v>
      </c>
      <c r="C71" s="185" t="s">
        <v>96</v>
      </c>
      <c r="D71" s="186"/>
      <c r="E71" s="186"/>
      <c r="F71" s="192" t="s">
        <v>26</v>
      </c>
      <c r="G71" s="193"/>
      <c r="H71" s="193"/>
      <c r="I71" s="193">
        <f>'SO 01 1 Pol'!G82+'SO 01 2 Pol'!G81+'SO 01 3 Pol'!G82+'SO 01 4 Pol'!G81+'SO 02 1 Pol'!G86+'SO 02 2 Pol'!G86+'SO 02 3 Pol'!G86+'SO 02 4 Pol'!G86+'SO 03 1 Pol'!G60+'SO 03 2 Pol'!G60+'SO 03 3 Pol'!G60+'SO 03 4 Pol'!G60</f>
        <v>0</v>
      </c>
      <c r="J71" s="190" t="str">
        <f>IF(I97=0,"",I71/I97*100)</f>
        <v/>
      </c>
    </row>
    <row r="72" spans="1:10" ht="36.75" customHeight="1">
      <c r="A72" s="179"/>
      <c r="B72" s="184" t="s">
        <v>97</v>
      </c>
      <c r="C72" s="185" t="s">
        <v>98</v>
      </c>
      <c r="D72" s="186"/>
      <c r="E72" s="186"/>
      <c r="F72" s="192" t="s">
        <v>26</v>
      </c>
      <c r="G72" s="193"/>
      <c r="H72" s="193"/>
      <c r="I72" s="193">
        <f>'SO 01 1 Pol'!G86+'SO 01 2 Pol'!G85+'SO 01 3 Pol'!G86+'SO 01 4 Pol'!G85+'SO 02 1 Pol'!G97+'SO 02 2 Pol'!G97+'SO 02 3 Pol'!G97+'SO 02 4 Pol'!G97+'SO 04 1 Pol'!G58</f>
        <v>0</v>
      </c>
      <c r="J72" s="190" t="str">
        <f>IF(I97=0,"",I72/I97*100)</f>
        <v/>
      </c>
    </row>
    <row r="73" spans="1:10" ht="36.75" customHeight="1">
      <c r="A73" s="179"/>
      <c r="B73" s="184" t="s">
        <v>99</v>
      </c>
      <c r="C73" s="185" t="s">
        <v>100</v>
      </c>
      <c r="D73" s="186"/>
      <c r="E73" s="186"/>
      <c r="F73" s="192" t="s">
        <v>26</v>
      </c>
      <c r="G73" s="193"/>
      <c r="H73" s="193"/>
      <c r="I73" s="193">
        <f>'SO 01 1 Pol'!G90+'SO 01 2 Pol'!G89+'SO 01 3 Pol'!G90+'SO 01 4 Pol'!G89+'SO 02 1 Pol'!G101+'SO 02 2 Pol'!G101+'SO 02 3 Pol'!G101+'SO 02 4 Pol'!G101+'SO 03 1 Pol'!G70+'SO 03 2 Pol'!G70+'SO 03 3 Pol'!G70+'SO 03 4 Pol'!G70+'SO 04 1 Pol'!G62</f>
        <v>0</v>
      </c>
      <c r="J73" s="190" t="str">
        <f>IF(I97=0,"",I73/I97*100)</f>
        <v/>
      </c>
    </row>
    <row r="74" spans="1:10" ht="36.75" customHeight="1">
      <c r="A74" s="179"/>
      <c r="B74" s="184" t="s">
        <v>101</v>
      </c>
      <c r="C74" s="185" t="s">
        <v>102</v>
      </c>
      <c r="D74" s="186"/>
      <c r="E74" s="186"/>
      <c r="F74" s="192" t="s">
        <v>26</v>
      </c>
      <c r="G74" s="193"/>
      <c r="H74" s="193"/>
      <c r="I74" s="193">
        <f>'SO 01 1 Pol'!G101+'SO 01 2 Pol'!G100+'SO 01 3 Pol'!G101+'SO 01 4 Pol'!G100+'SO 02 1 Pol'!G112+'SO 02 2 Pol'!G112+'SO 02 3 Pol'!G112+'SO 02 4 Pol'!G112+'SO 03 1 Pol'!G74+'SO 03 2 Pol'!G74+'SO 03 3 Pol'!G74+'SO 03 4 Pol'!G74+'SO 04 1 Pol'!G66</f>
        <v>0</v>
      </c>
      <c r="J74" s="190" t="str">
        <f>IF(I97=0,"",I74/I97*100)</f>
        <v/>
      </c>
    </row>
    <row r="75" spans="1:10" ht="36.75" customHeight="1">
      <c r="A75" s="179"/>
      <c r="B75" s="184" t="s">
        <v>103</v>
      </c>
      <c r="C75" s="185" t="s">
        <v>104</v>
      </c>
      <c r="D75" s="186"/>
      <c r="E75" s="186"/>
      <c r="F75" s="192" t="s">
        <v>26</v>
      </c>
      <c r="G75" s="193"/>
      <c r="H75" s="193"/>
      <c r="I75" s="193">
        <f>'SO 01 1 Pol'!G161+'SO 01 2 Pol'!G160+'SO 01 3 Pol'!G161+'SO 01 4 Pol'!G160+'SO 02 1 Pol'!G170+'SO 02 2 Pol'!G170+'SO 02 3 Pol'!G170+'SO 02 4 Pol'!G170+'SO 03 1 Pol'!G81+'SO 03 2 Pol'!G81+'SO 03 3 Pol'!G81+'SO 03 4 Pol'!G81+'SO 04 1 Pol'!G80</f>
        <v>0</v>
      </c>
      <c r="J75" s="190" t="str">
        <f>IF(I97=0,"",I75/I97*100)</f>
        <v/>
      </c>
    </row>
    <row r="76" spans="1:10" ht="36.75" customHeight="1">
      <c r="A76" s="179"/>
      <c r="B76" s="184" t="s">
        <v>105</v>
      </c>
      <c r="C76" s="185" t="s">
        <v>106</v>
      </c>
      <c r="D76" s="186"/>
      <c r="E76" s="186"/>
      <c r="F76" s="192" t="s">
        <v>27</v>
      </c>
      <c r="G76" s="193"/>
      <c r="H76" s="193"/>
      <c r="I76" s="193">
        <f>'SO 01 1 Pol'!G167+'SO 01 2 Pol'!G166+'SO 01 3 Pol'!G167+'SO 01 4 Pol'!G166+'SO 02 1 Pol'!G176+'SO 02 2 Pol'!G176+'SO 02 3 Pol'!G176+'SO 02 4 Pol'!G176</f>
        <v>0</v>
      </c>
      <c r="J76" s="190" t="str">
        <f>IF(I97=0,"",I76/I97*100)</f>
        <v/>
      </c>
    </row>
    <row r="77" spans="1:10" ht="36.75" customHeight="1">
      <c r="A77" s="179"/>
      <c r="B77" s="184" t="s">
        <v>107</v>
      </c>
      <c r="C77" s="185" t="s">
        <v>108</v>
      </c>
      <c r="D77" s="186"/>
      <c r="E77" s="186"/>
      <c r="F77" s="192" t="s">
        <v>27</v>
      </c>
      <c r="G77" s="193"/>
      <c r="H77" s="193"/>
      <c r="I77" s="193">
        <f>'SO 01 1 Pol'!G174+'SO 01 2 Pol'!G173+'SO 01 3 Pol'!G174+'SO 01 4 Pol'!G173</f>
        <v>0</v>
      </c>
      <c r="J77" s="190" t="str">
        <f>IF(I97=0,"",I77/I97*100)</f>
        <v/>
      </c>
    </row>
    <row r="78" spans="1:10" ht="36.75" customHeight="1">
      <c r="A78" s="179"/>
      <c r="B78" s="184" t="s">
        <v>109</v>
      </c>
      <c r="C78" s="185" t="s">
        <v>110</v>
      </c>
      <c r="D78" s="186"/>
      <c r="E78" s="186"/>
      <c r="F78" s="192" t="s">
        <v>27</v>
      </c>
      <c r="G78" s="193"/>
      <c r="H78" s="193"/>
      <c r="I78" s="193">
        <f>'SO 01 1 Pol'!G206+'SO 01 2 Pol'!G205+'SO 01 3 Pol'!G206+'SO 01 4 Pol'!G205+'SO 02 1 Pol'!G183+'SO 02 2 Pol'!G183+'SO 02 3 Pol'!G183+'SO 02 4 Pol'!G183+'SO 03 1 Pol'!G87+'SO 03 2 Pol'!G87+'SO 03 3 Pol'!G87+'SO 03 4 Pol'!G87</f>
        <v>0</v>
      </c>
      <c r="J78" s="190" t="str">
        <f>IF(I97=0,"",I78/I97*100)</f>
        <v/>
      </c>
    </row>
    <row r="79" spans="1:10" ht="36.75" customHeight="1">
      <c r="A79" s="179"/>
      <c r="B79" s="184" t="s">
        <v>111</v>
      </c>
      <c r="C79" s="185" t="s">
        <v>112</v>
      </c>
      <c r="D79" s="186"/>
      <c r="E79" s="186"/>
      <c r="F79" s="192" t="s">
        <v>27</v>
      </c>
      <c r="G79" s="193"/>
      <c r="H79" s="193"/>
      <c r="I79" s="193">
        <f>'SO 01 1 Pol'!G252+'SO 01 2 Pol'!G251+'SO 01 3 Pol'!G252+'SO 01 4 Pol'!G251+'SO 02 1 Pol'!G225+'SO 02 2 Pol'!G225+'SO 02 3 Pol'!G225+'SO 02 4 Pol'!G225+'SO 03 1 Pol'!G125+'SO 03 2 Pol'!G125+'SO 03 3 Pol'!G125+'SO 03 4 Pol'!G125</f>
        <v>0</v>
      </c>
      <c r="J79" s="190" t="str">
        <f>IF(I97=0,"",I79/I97*100)</f>
        <v/>
      </c>
    </row>
    <row r="80" spans="1:10" ht="36.75" customHeight="1">
      <c r="A80" s="179"/>
      <c r="B80" s="184" t="s">
        <v>113</v>
      </c>
      <c r="C80" s="185" t="s">
        <v>114</v>
      </c>
      <c r="D80" s="186"/>
      <c r="E80" s="186"/>
      <c r="F80" s="192" t="s">
        <v>27</v>
      </c>
      <c r="G80" s="193"/>
      <c r="H80" s="193"/>
      <c r="I80" s="193">
        <f>'SO 04 1 Pol'!G86</f>
        <v>0</v>
      </c>
      <c r="J80" s="190" t="str">
        <f>IF(I97=0,"",I80/I97*100)</f>
        <v/>
      </c>
    </row>
    <row r="81" spans="1:10" ht="36.75" customHeight="1">
      <c r="A81" s="179"/>
      <c r="B81" s="184" t="s">
        <v>115</v>
      </c>
      <c r="C81" s="185" t="s">
        <v>116</v>
      </c>
      <c r="D81" s="186"/>
      <c r="E81" s="186"/>
      <c r="F81" s="192" t="s">
        <v>27</v>
      </c>
      <c r="G81" s="193"/>
      <c r="H81" s="193"/>
      <c r="I81" s="193">
        <f>'SO 04 1 Pol'!G101</f>
        <v>0</v>
      </c>
      <c r="J81" s="190" t="str">
        <f>IF(I97=0,"",I81/I97*100)</f>
        <v/>
      </c>
    </row>
    <row r="82" spans="1:10" ht="36.75" customHeight="1">
      <c r="A82" s="179"/>
      <c r="B82" s="184" t="s">
        <v>117</v>
      </c>
      <c r="C82" s="185" t="s">
        <v>118</v>
      </c>
      <c r="D82" s="186"/>
      <c r="E82" s="186"/>
      <c r="F82" s="192" t="s">
        <v>27</v>
      </c>
      <c r="G82" s="193"/>
      <c r="H82" s="193"/>
      <c r="I82" s="193">
        <f>'SO 04 1 Pol'!G106</f>
        <v>0</v>
      </c>
      <c r="J82" s="190" t="str">
        <f>IF(I97=0,"",I82/I97*100)</f>
        <v/>
      </c>
    </row>
    <row r="83" spans="1:10" ht="36.75" customHeight="1">
      <c r="A83" s="179"/>
      <c r="B83" s="184" t="s">
        <v>119</v>
      </c>
      <c r="C83" s="185" t="s">
        <v>120</v>
      </c>
      <c r="D83" s="186"/>
      <c r="E83" s="186"/>
      <c r="F83" s="192" t="s">
        <v>27</v>
      </c>
      <c r="G83" s="193"/>
      <c r="H83" s="193"/>
      <c r="I83" s="193">
        <f>'SO 04 1 Pol'!G109</f>
        <v>0</v>
      </c>
      <c r="J83" s="190" t="str">
        <f>IF(I97=0,"",I83/I97*100)</f>
        <v/>
      </c>
    </row>
    <row r="84" spans="1:10" ht="36.75" customHeight="1">
      <c r="A84" s="179"/>
      <c r="B84" s="184" t="s">
        <v>121</v>
      </c>
      <c r="C84" s="185" t="s">
        <v>122</v>
      </c>
      <c r="D84" s="186"/>
      <c r="E84" s="186"/>
      <c r="F84" s="192" t="s">
        <v>27</v>
      </c>
      <c r="G84" s="193"/>
      <c r="H84" s="193"/>
      <c r="I84" s="193">
        <f>'SO 02 1 Pol'!G293+'SO 02 2 Pol'!G293+'SO 02 3 Pol'!G293+'SO 02 4 Pol'!G293+'SO 03 1 Pol'!G165+'SO 03 2 Pol'!G165+'SO 03 3 Pol'!G165+'SO 03 4 Pol'!G165</f>
        <v>0</v>
      </c>
      <c r="J84" s="190" t="str">
        <f>IF(I97=0,"",I84/I97*100)</f>
        <v/>
      </c>
    </row>
    <row r="85" spans="1:10" ht="36.75" customHeight="1">
      <c r="A85" s="179"/>
      <c r="B85" s="184" t="s">
        <v>123</v>
      </c>
      <c r="C85" s="185" t="s">
        <v>124</v>
      </c>
      <c r="D85" s="186"/>
      <c r="E85" s="186"/>
      <c r="F85" s="192" t="s">
        <v>27</v>
      </c>
      <c r="G85" s="193"/>
      <c r="H85" s="193"/>
      <c r="I85" s="193">
        <f>'SO 04 1 Pol'!G128</f>
        <v>0</v>
      </c>
      <c r="J85" s="190" t="str">
        <f>IF(I97=0,"",I85/I97*100)</f>
        <v/>
      </c>
    </row>
    <row r="86" spans="1:10" ht="36.75" customHeight="1">
      <c r="A86" s="179"/>
      <c r="B86" s="184" t="s">
        <v>125</v>
      </c>
      <c r="C86" s="185" t="s">
        <v>126</v>
      </c>
      <c r="D86" s="186"/>
      <c r="E86" s="186"/>
      <c r="F86" s="192" t="s">
        <v>27</v>
      </c>
      <c r="G86" s="193"/>
      <c r="H86" s="193"/>
      <c r="I86" s="193">
        <f>'SO 01 1 Pol'!G320+'SO 01 2 Pol'!G319+'SO 01 3 Pol'!G320+'SO 01 4 Pol'!G319+'SO 02 1 Pol'!G341+'SO 02 2 Pol'!G341+'SO 02 3 Pol'!G341+'SO 02 4 Pol'!G341</f>
        <v>0</v>
      </c>
      <c r="J86" s="190" t="str">
        <f>IF(I97=0,"",I86/I97*100)</f>
        <v/>
      </c>
    </row>
    <row r="87" spans="1:10" ht="36.75" customHeight="1">
      <c r="A87" s="179"/>
      <c r="B87" s="184" t="s">
        <v>127</v>
      </c>
      <c r="C87" s="185" t="s">
        <v>128</v>
      </c>
      <c r="D87" s="186"/>
      <c r="E87" s="186"/>
      <c r="F87" s="192" t="s">
        <v>27</v>
      </c>
      <c r="G87" s="193"/>
      <c r="H87" s="193"/>
      <c r="I87" s="193">
        <f>'SO 03 1 Pol'!G172+'SO 03 2 Pol'!G172+'SO 03 3 Pol'!G172+'SO 03 4 Pol'!G172</f>
        <v>0</v>
      </c>
      <c r="J87" s="190" t="str">
        <f>IF(I97=0,"",I87/I97*100)</f>
        <v/>
      </c>
    </row>
    <row r="88" spans="1:10" ht="36.75" customHeight="1">
      <c r="A88" s="179"/>
      <c r="B88" s="184" t="s">
        <v>129</v>
      </c>
      <c r="C88" s="185" t="s">
        <v>130</v>
      </c>
      <c r="D88" s="186"/>
      <c r="E88" s="186"/>
      <c r="F88" s="192" t="s">
        <v>27</v>
      </c>
      <c r="G88" s="193"/>
      <c r="H88" s="193"/>
      <c r="I88" s="193">
        <f>'SO 01 1 Pol'!G335+'SO 01 2 Pol'!G334+'SO 01 3 Pol'!G335+'SO 01 4 Pol'!G334+'SO 02 1 Pol'!G365+'SO 02 2 Pol'!G365+'SO 02 3 Pol'!G365+'SO 02 4 Pol'!G365+'SO 03 1 Pol'!G182+'SO 03 2 Pol'!G182+'SO 03 3 Pol'!G182+'SO 03 4 Pol'!G182</f>
        <v>0</v>
      </c>
      <c r="J88" s="190" t="str">
        <f>IF(I97=0,"",I88/I97*100)</f>
        <v/>
      </c>
    </row>
    <row r="89" spans="1:10" ht="36.75" customHeight="1">
      <c r="A89" s="179"/>
      <c r="B89" s="184" t="s">
        <v>131</v>
      </c>
      <c r="C89" s="185" t="s">
        <v>132</v>
      </c>
      <c r="D89" s="186"/>
      <c r="E89" s="186"/>
      <c r="F89" s="192" t="s">
        <v>27</v>
      </c>
      <c r="G89" s="193"/>
      <c r="H89" s="193"/>
      <c r="I89" s="193">
        <f>'SO 01 1 Pol'!G360+'SO 01 2 Pol'!G359+'SO 01 3 Pol'!G360+'SO 01 4 Pol'!G359+'SO 02 1 Pol'!G412+'SO 02 2 Pol'!G412+'SO 02 3 Pol'!G412+'SO 02 4 Pol'!G412+'SO 03 1 Pol'!G219+'SO 03 2 Pol'!G219+'SO 03 3 Pol'!G219+'SO 03 4 Pol'!G219</f>
        <v>0</v>
      </c>
      <c r="J89" s="190" t="str">
        <f>IF(I97=0,"",I89/I97*100)</f>
        <v/>
      </c>
    </row>
    <row r="90" spans="1:10" ht="36.75" customHeight="1">
      <c r="A90" s="179"/>
      <c r="B90" s="184" t="s">
        <v>133</v>
      </c>
      <c r="C90" s="185" t="s">
        <v>134</v>
      </c>
      <c r="D90" s="186"/>
      <c r="E90" s="186"/>
      <c r="F90" s="192" t="s">
        <v>27</v>
      </c>
      <c r="G90" s="193"/>
      <c r="H90" s="193"/>
      <c r="I90" s="193">
        <f>'SO 01 1 Pol'!G377+'SO 01 2 Pol'!G376+'SO 01 3 Pol'!G377+'SO 01 4 Pol'!G376+'SO 02 1 Pol'!G431+'SO 02 2 Pol'!G431+'SO 02 3 Pol'!G431+'SO 02 4 Pol'!G431+'SO 03 1 Pol'!G236+'SO 03 2 Pol'!G236+'SO 03 3 Pol'!G236+'SO 03 4 Pol'!G236+'SO 04 1 Pol'!G151</f>
        <v>0</v>
      </c>
      <c r="J90" s="190" t="str">
        <f>IF(I97=0,"",I90/I97*100)</f>
        <v/>
      </c>
    </row>
    <row r="91" spans="1:10" ht="36.75" customHeight="1">
      <c r="A91" s="179"/>
      <c r="B91" s="184" t="s">
        <v>135</v>
      </c>
      <c r="C91" s="185" t="s">
        <v>120</v>
      </c>
      <c r="D91" s="186"/>
      <c r="E91" s="186"/>
      <c r="F91" s="192" t="s">
        <v>27</v>
      </c>
      <c r="G91" s="193"/>
      <c r="H91" s="193"/>
      <c r="I91" s="193">
        <f>'SO 01 1 Pol'!G415+'SO 01 2 Pol'!G414+'SO 01 3 Pol'!G415+'SO 01 4 Pol'!G414+'SO 02 1 Pol'!G475+'SO 02 2 Pol'!G475+'SO 02 3 Pol'!G475+'SO 02 4 Pol'!G475</f>
        <v>0</v>
      </c>
      <c r="J91" s="190" t="str">
        <f>IF(I97=0,"",I91/I97*100)</f>
        <v/>
      </c>
    </row>
    <row r="92" spans="1:10" ht="36.75" customHeight="1">
      <c r="A92" s="179"/>
      <c r="B92" s="184" t="s">
        <v>136</v>
      </c>
      <c r="C92" s="185" t="s">
        <v>137</v>
      </c>
      <c r="D92" s="186"/>
      <c r="E92" s="186"/>
      <c r="F92" s="192" t="s">
        <v>28</v>
      </c>
      <c r="G92" s="193"/>
      <c r="H92" s="193"/>
      <c r="I92" s="193">
        <f>'SO 01 1 Pol'!G425+'SO 01 2 Pol'!G424+'SO 01 3 Pol'!G425+'SO 01 4 Pol'!G424+'SO 02 1 Pol'!G487+'SO 02 2 Pol'!G487+'SO 02 3 Pol'!G487+'SO 02 4 Pol'!G487+'SO 03 5 Pol'!G8+'SO 04 1 Pol'!G187</f>
        <v>0</v>
      </c>
      <c r="J92" s="190" t="str">
        <f>IF(I97=0,"",I92/I97*100)</f>
        <v/>
      </c>
    </row>
    <row r="93" spans="1:10" ht="36.75" customHeight="1">
      <c r="A93" s="179"/>
      <c r="B93" s="184" t="s">
        <v>138</v>
      </c>
      <c r="C93" s="185" t="s">
        <v>139</v>
      </c>
      <c r="D93" s="186"/>
      <c r="E93" s="186"/>
      <c r="F93" s="192" t="s">
        <v>140</v>
      </c>
      <c r="G93" s="193"/>
      <c r="H93" s="193"/>
      <c r="I93" s="193">
        <f>'SO 01 1 Pol'!G430+'SO 01 2 Pol'!G429+'SO 01 3 Pol'!G430+'SO 01 4 Pol'!G429+'SO 02 1 Pol'!G492+'SO 02 2 Pol'!G492+'SO 02 3 Pol'!G492+'SO 02 4 Pol'!G492+'SO 03 1 Pol'!G267+'SO 03 2 Pol'!G267+'SO 03 3 Pol'!G267+'SO 03 4 Pol'!G267+'SO 04 1 Pol'!G211</f>
        <v>0</v>
      </c>
      <c r="J93" s="190" t="str">
        <f>IF(I97=0,"",I93/I97*100)</f>
        <v/>
      </c>
    </row>
    <row r="94" spans="1:10" ht="36.75" customHeight="1">
      <c r="A94" s="179"/>
      <c r="B94" s="184" t="s">
        <v>141</v>
      </c>
      <c r="C94" s="185" t="s">
        <v>29</v>
      </c>
      <c r="D94" s="186"/>
      <c r="E94" s="186"/>
      <c r="F94" s="192" t="s">
        <v>141</v>
      </c>
      <c r="G94" s="193"/>
      <c r="H94" s="193"/>
      <c r="I94" s="193">
        <f>'SO 01 1 Pol'!G463+'SO 01 2 Pol'!G462+'SO 01 3 Pol'!G463+'SO 01 4 Pol'!G462+'SO 02 1 Pol'!G525+'SO 02 2 Pol'!G525+'SO 02 3 Pol'!G525+'SO 02 4 Pol'!G525+'SO 03 1 Pol'!G298+'SO 03 2 Pol'!G298+'SO 03 3 Pol'!G298+'SO 03 4 Pol'!G298+'SO 04 1 Pol'!G232</f>
        <v>0</v>
      </c>
      <c r="J94" s="190" t="str">
        <f>IF(I97=0,"",I94/I97*100)</f>
        <v/>
      </c>
    </row>
    <row r="95" spans="1:10" ht="36.75" customHeight="1">
      <c r="A95" s="179"/>
      <c r="B95" s="184" t="s">
        <v>142</v>
      </c>
      <c r="C95" s="185" t="s">
        <v>143</v>
      </c>
      <c r="D95" s="186"/>
      <c r="E95" s="186"/>
      <c r="F95" s="192" t="s">
        <v>141</v>
      </c>
      <c r="G95" s="193"/>
      <c r="H95" s="193"/>
      <c r="I95" s="193">
        <f>'SO 03 5 Pol'!G38</f>
        <v>0</v>
      </c>
      <c r="J95" s="190" t="str">
        <f>IF(I97=0,"",I95/I97*100)</f>
        <v/>
      </c>
    </row>
    <row r="96" spans="1:10" ht="36.75" customHeight="1">
      <c r="A96" s="179"/>
      <c r="B96" s="184" t="s">
        <v>144</v>
      </c>
      <c r="C96" s="185" t="s">
        <v>30</v>
      </c>
      <c r="D96" s="186"/>
      <c r="E96" s="186"/>
      <c r="F96" s="192" t="s">
        <v>144</v>
      </c>
      <c r="G96" s="193"/>
      <c r="H96" s="193"/>
      <c r="I96" s="193">
        <f>'SO 04 1 Pol'!G241</f>
        <v>0</v>
      </c>
      <c r="J96" s="190" t="str">
        <f>IF(I97=0,"",I96/I97*100)</f>
        <v/>
      </c>
    </row>
    <row r="97" spans="1:10" ht="25.5" customHeight="1">
      <c r="A97" s="180"/>
      <c r="B97" s="187" t="s">
        <v>1</v>
      </c>
      <c r="C97" s="188"/>
      <c r="D97" s="189"/>
      <c r="E97" s="189"/>
      <c r="F97" s="194"/>
      <c r="G97" s="195"/>
      <c r="H97" s="195"/>
      <c r="I97" s="195">
        <f>SUM(I65:I96)</f>
        <v>0</v>
      </c>
      <c r="J97" s="191">
        <f>SUM(J65:J96)</f>
        <v>0</v>
      </c>
    </row>
    <row r="98" spans="1:10">
      <c r="F98" s="135"/>
      <c r="G98" s="135"/>
      <c r="H98" s="135"/>
      <c r="I98" s="135"/>
      <c r="J98" s="136"/>
    </row>
    <row r="99" spans="1:10">
      <c r="F99" s="135"/>
      <c r="G99" s="135"/>
      <c r="H99" s="135"/>
      <c r="I99" s="135"/>
      <c r="J99" s="136"/>
    </row>
    <row r="100" spans="1:10">
      <c r="F100" s="135"/>
      <c r="G100" s="135"/>
      <c r="H100" s="135"/>
      <c r="I100" s="135"/>
      <c r="J100" s="136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C95:E95"/>
    <mergeCell ref="C96:E96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56</v>
      </c>
      <c r="C4" s="204" t="s">
        <v>57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SUMIF(AG9:AG28,"&lt;&gt;NOR",G9:G28)</f>
        <v>0</v>
      </c>
      <c r="H8" s="239"/>
      <c r="I8" s="239">
        <f>SUM(I9:I28)</f>
        <v>0</v>
      </c>
      <c r="J8" s="239"/>
      <c r="K8" s="239">
        <f>SUM(K9:K28)</f>
        <v>0</v>
      </c>
      <c r="L8" s="239"/>
      <c r="M8" s="239">
        <f>SUM(M9:M28)</f>
        <v>0</v>
      </c>
      <c r="N8" s="239"/>
      <c r="O8" s="239">
        <f>SUM(O9:O28)</f>
        <v>4.59</v>
      </c>
      <c r="P8" s="239"/>
      <c r="Q8" s="239">
        <f>SUM(Q9:Q28)</f>
        <v>0</v>
      </c>
      <c r="R8" s="239"/>
      <c r="S8" s="239"/>
      <c r="T8" s="240"/>
      <c r="U8" s="234"/>
      <c r="V8" s="234">
        <f>SUM(V9:V28)</f>
        <v>21.430000000000003</v>
      </c>
      <c r="W8" s="234"/>
      <c r="X8" s="234"/>
      <c r="AG8" t="s">
        <v>171</v>
      </c>
    </row>
    <row r="9" spans="1:60" outlineLevel="1">
      <c r="A9" s="241">
        <v>1</v>
      </c>
      <c r="B9" s="242" t="s">
        <v>172</v>
      </c>
      <c r="C9" s="253" t="s">
        <v>173</v>
      </c>
      <c r="D9" s="243" t="s">
        <v>174</v>
      </c>
      <c r="E9" s="244">
        <v>2.9550000000000001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4.6460000000000001E-2</v>
      </c>
      <c r="O9" s="246">
        <f>ROUND(E9*N9,2)</f>
        <v>0.14000000000000001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0.51744999999999997</v>
      </c>
      <c r="V9" s="231">
        <f>ROUND(E9*U9,2)</f>
        <v>1.53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178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180</v>
      </c>
      <c r="D11" s="232"/>
      <c r="E11" s="233">
        <v>2.9550000000000001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181</v>
      </c>
      <c r="C12" s="253" t="s">
        <v>182</v>
      </c>
      <c r="D12" s="243" t="s">
        <v>174</v>
      </c>
      <c r="E12" s="244">
        <v>4.82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7.4709999999999999E-2</v>
      </c>
      <c r="O12" s="246">
        <f>ROUND(E12*N12,2)</f>
        <v>0.36</v>
      </c>
      <c r="P12" s="246">
        <v>0</v>
      </c>
      <c r="Q12" s="246">
        <f>ROUND(E12*P12,2)</f>
        <v>0</v>
      </c>
      <c r="R12" s="246"/>
      <c r="S12" s="246" t="s">
        <v>175</v>
      </c>
      <c r="T12" s="247" t="s">
        <v>175</v>
      </c>
      <c r="U12" s="231">
        <v>0.53</v>
      </c>
      <c r="V12" s="231">
        <f>ROUND(E12*U12,2)</f>
        <v>2.5499999999999998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183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184</v>
      </c>
      <c r="D14" s="232"/>
      <c r="E14" s="233">
        <v>1.62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185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186</v>
      </c>
      <c r="D16" s="232"/>
      <c r="E16" s="233">
        <v>3.2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187</v>
      </c>
      <c r="C17" s="253" t="s">
        <v>188</v>
      </c>
      <c r="D17" s="243" t="s">
        <v>174</v>
      </c>
      <c r="E17" s="244">
        <v>18.09225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0.15931000000000001</v>
      </c>
      <c r="O17" s="246">
        <f>ROUND(E17*N17,2)</f>
        <v>2.88</v>
      </c>
      <c r="P17" s="246">
        <v>0</v>
      </c>
      <c r="Q17" s="246">
        <f>ROUND(E17*P17,2)</f>
        <v>0</v>
      </c>
      <c r="R17" s="246"/>
      <c r="S17" s="246" t="s">
        <v>175</v>
      </c>
      <c r="T17" s="247" t="s">
        <v>175</v>
      </c>
      <c r="U17" s="231">
        <v>0.7</v>
      </c>
      <c r="V17" s="231">
        <f>ROUND(E17*U17,2)</f>
        <v>12.66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189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190</v>
      </c>
      <c r="D19" s="232"/>
      <c r="E19" s="233">
        <v>9.1319999999999997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191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192</v>
      </c>
      <c r="D21" s="232"/>
      <c r="E21" s="233">
        <v>4.0185000000000004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193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194</v>
      </c>
      <c r="D23" s="232"/>
      <c r="E23" s="233">
        <v>4.9417499999999999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1">
        <v>4</v>
      </c>
      <c r="B24" s="242" t="s">
        <v>195</v>
      </c>
      <c r="C24" s="253" t="s">
        <v>196</v>
      </c>
      <c r="D24" s="243" t="s">
        <v>174</v>
      </c>
      <c r="E24" s="244">
        <v>6.1759500000000003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0.19575000000000001</v>
      </c>
      <c r="O24" s="246">
        <f>ROUND(E24*N24,2)</f>
        <v>1.21</v>
      </c>
      <c r="P24" s="246">
        <v>0</v>
      </c>
      <c r="Q24" s="246">
        <f>ROUND(E24*P24,2)</f>
        <v>0</v>
      </c>
      <c r="R24" s="246"/>
      <c r="S24" s="246" t="s">
        <v>175</v>
      </c>
      <c r="T24" s="247" t="s">
        <v>175</v>
      </c>
      <c r="U24" s="231">
        <v>0.76</v>
      </c>
      <c r="V24" s="231">
        <f>ROUND(E24*U24,2)</f>
        <v>4.6900000000000004</v>
      </c>
      <c r="W24" s="231"/>
      <c r="X24" s="231" t="s">
        <v>176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197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198</v>
      </c>
      <c r="D26" s="232"/>
      <c r="E26" s="233">
        <v>3.2505000000000002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199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200</v>
      </c>
      <c r="D28" s="232"/>
      <c r="E28" s="233">
        <v>2.9254500000000001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>
      <c r="A29" s="235" t="s">
        <v>170</v>
      </c>
      <c r="B29" s="236" t="s">
        <v>87</v>
      </c>
      <c r="C29" s="252" t="s">
        <v>88</v>
      </c>
      <c r="D29" s="237"/>
      <c r="E29" s="238"/>
      <c r="F29" s="239"/>
      <c r="G29" s="239">
        <f>SUMIF(AG30:AG70,"&lt;&gt;NOR",G30:G70)</f>
        <v>0</v>
      </c>
      <c r="H29" s="239"/>
      <c r="I29" s="239">
        <f>SUM(I30:I70)</f>
        <v>0</v>
      </c>
      <c r="J29" s="239"/>
      <c r="K29" s="239">
        <f>SUM(K30:K70)</f>
        <v>0</v>
      </c>
      <c r="L29" s="239"/>
      <c r="M29" s="239">
        <f>SUM(M30:M70)</f>
        <v>0</v>
      </c>
      <c r="N29" s="239"/>
      <c r="O29" s="239">
        <f>SUM(O30:O70)</f>
        <v>0.37000000000000005</v>
      </c>
      <c r="P29" s="239"/>
      <c r="Q29" s="239">
        <f>SUM(Q30:Q70)</f>
        <v>0</v>
      </c>
      <c r="R29" s="239"/>
      <c r="S29" s="239"/>
      <c r="T29" s="240"/>
      <c r="U29" s="234"/>
      <c r="V29" s="234">
        <f>SUM(V30:V70)</f>
        <v>22.11</v>
      </c>
      <c r="W29" s="234"/>
      <c r="X29" s="234"/>
      <c r="AG29" t="s">
        <v>171</v>
      </c>
    </row>
    <row r="30" spans="1:60" outlineLevel="1">
      <c r="A30" s="241">
        <v>5</v>
      </c>
      <c r="B30" s="242" t="s">
        <v>201</v>
      </c>
      <c r="C30" s="253" t="s">
        <v>202</v>
      </c>
      <c r="D30" s="243" t="s">
        <v>174</v>
      </c>
      <c r="E30" s="244">
        <v>17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7.6800000000000002E-3</v>
      </c>
      <c r="O30" s="246">
        <f>ROUND(E30*N30,2)</f>
        <v>0.13</v>
      </c>
      <c r="P30" s="246">
        <v>0</v>
      </c>
      <c r="Q30" s="246">
        <f>ROUND(E30*P30,2)</f>
        <v>0</v>
      </c>
      <c r="R30" s="246"/>
      <c r="S30" s="246" t="s">
        <v>175</v>
      </c>
      <c r="T30" s="247" t="s">
        <v>175</v>
      </c>
      <c r="U30" s="231">
        <v>0.38100000000000001</v>
      </c>
      <c r="V30" s="231">
        <f>ROUND(E30*U30,2)</f>
        <v>6.48</v>
      </c>
      <c r="W30" s="231"/>
      <c r="X30" s="231" t="s">
        <v>176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177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203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204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205</v>
      </c>
      <c r="D33" s="232"/>
      <c r="E33" s="233">
        <v>17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1">
        <v>6</v>
      </c>
      <c r="B34" s="242" t="s">
        <v>206</v>
      </c>
      <c r="C34" s="253" t="s">
        <v>207</v>
      </c>
      <c r="D34" s="243" t="s">
        <v>174</v>
      </c>
      <c r="E34" s="244">
        <v>26.263190000000002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6.3499999999999997E-3</v>
      </c>
      <c r="O34" s="246">
        <f>ROUND(E34*N34,2)</f>
        <v>0.17</v>
      </c>
      <c r="P34" s="246">
        <v>0</v>
      </c>
      <c r="Q34" s="246">
        <f>ROUND(E34*P34,2)</f>
        <v>0</v>
      </c>
      <c r="R34" s="246"/>
      <c r="S34" s="246" t="s">
        <v>175</v>
      </c>
      <c r="T34" s="247" t="s">
        <v>175</v>
      </c>
      <c r="U34" s="231">
        <v>0.32</v>
      </c>
      <c r="V34" s="231">
        <f>ROUND(E34*U34,2)</f>
        <v>8.4</v>
      </c>
      <c r="W34" s="231"/>
      <c r="X34" s="231" t="s">
        <v>176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177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208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209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179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186</v>
      </c>
      <c r="D37" s="232"/>
      <c r="E37" s="233">
        <v>3.2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210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184</v>
      </c>
      <c r="D39" s="232"/>
      <c r="E39" s="233">
        <v>1.62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211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212</v>
      </c>
      <c r="D41" s="232"/>
      <c r="E41" s="233">
        <v>3.0788600000000002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213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214</v>
      </c>
      <c r="D43" s="232"/>
      <c r="E43" s="233">
        <v>1.1114999999999999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>
      <c r="A44" s="229"/>
      <c r="B44" s="230"/>
      <c r="C44" s="254" t="s">
        <v>215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216</v>
      </c>
      <c r="D45" s="232"/>
      <c r="E45" s="233">
        <v>0.73529999999999995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217</v>
      </c>
      <c r="D46" s="232"/>
      <c r="E46" s="233">
        <v>4.54155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218</v>
      </c>
      <c r="D47" s="232"/>
      <c r="E47" s="233">
        <v>2.9326500000000002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219</v>
      </c>
      <c r="D48" s="232"/>
      <c r="E48" s="233">
        <v>1.54755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220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221</v>
      </c>
      <c r="D50" s="232"/>
      <c r="E50" s="233">
        <v>5.2052399999999999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222</v>
      </c>
      <c r="D51" s="232"/>
      <c r="E51" s="233">
        <v>2.2905500000000001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223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179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>
      <c r="A53" s="241">
        <v>7</v>
      </c>
      <c r="B53" s="242" t="s">
        <v>224</v>
      </c>
      <c r="C53" s="253" t="s">
        <v>225</v>
      </c>
      <c r="D53" s="243" t="s">
        <v>174</v>
      </c>
      <c r="E53" s="244">
        <v>20.079350000000002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3.6700000000000001E-3</v>
      </c>
      <c r="O53" s="246">
        <f>ROUND(E53*N53,2)</f>
        <v>7.0000000000000007E-2</v>
      </c>
      <c r="P53" s="246">
        <v>0</v>
      </c>
      <c r="Q53" s="246">
        <f>ROUND(E53*P53,2)</f>
        <v>0</v>
      </c>
      <c r="R53" s="246"/>
      <c r="S53" s="246" t="s">
        <v>175</v>
      </c>
      <c r="T53" s="247" t="s">
        <v>175</v>
      </c>
      <c r="U53" s="231">
        <v>0.36</v>
      </c>
      <c r="V53" s="231">
        <f>ROUND(E53*U53,2)</f>
        <v>7.23</v>
      </c>
      <c r="W53" s="231"/>
      <c r="X53" s="231" t="s">
        <v>176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177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33.75" outlineLevel="1">
      <c r="A54" s="229"/>
      <c r="B54" s="230"/>
      <c r="C54" s="254" t="s">
        <v>226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227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209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186</v>
      </c>
      <c r="D57" s="232"/>
      <c r="E57" s="233">
        <v>3.2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210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184</v>
      </c>
      <c r="D59" s="232"/>
      <c r="E59" s="233">
        <v>1.62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211</v>
      </c>
      <c r="D60" s="232"/>
      <c r="E60" s="233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212</v>
      </c>
      <c r="D61" s="232"/>
      <c r="E61" s="233">
        <v>3.0788600000000002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228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214</v>
      </c>
      <c r="D63" s="232"/>
      <c r="E63" s="233">
        <v>1.1114999999999999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229</v>
      </c>
      <c r="D64" s="232"/>
      <c r="E64" s="233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230</v>
      </c>
      <c r="D65" s="232"/>
      <c r="E65" s="233">
        <v>1.5049999999999999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231</v>
      </c>
      <c r="D66" s="232"/>
      <c r="E66" s="233">
        <v>0.45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232</v>
      </c>
      <c r="D67" s="232"/>
      <c r="E67" s="233">
        <v>4.45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233</v>
      </c>
      <c r="D68" s="232"/>
      <c r="E68" s="233">
        <v>2.02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234</v>
      </c>
      <c r="D69" s="232"/>
      <c r="E69" s="233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235</v>
      </c>
      <c r="D70" s="232"/>
      <c r="E70" s="233">
        <v>2.6440000000000001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179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>
      <c r="A71" s="235" t="s">
        <v>170</v>
      </c>
      <c r="B71" s="236" t="s">
        <v>91</v>
      </c>
      <c r="C71" s="252" t="s">
        <v>92</v>
      </c>
      <c r="D71" s="237"/>
      <c r="E71" s="238"/>
      <c r="F71" s="239"/>
      <c r="G71" s="239">
        <f>SUMIF(AG72:AG74,"&lt;&gt;NOR",G72:G74)</f>
        <v>0</v>
      </c>
      <c r="H71" s="239"/>
      <c r="I71" s="239">
        <f>SUM(I72:I74)</f>
        <v>0</v>
      </c>
      <c r="J71" s="239"/>
      <c r="K71" s="239">
        <f>SUM(K72:K74)</f>
        <v>0</v>
      </c>
      <c r="L71" s="239"/>
      <c r="M71" s="239">
        <f>SUM(M72:M74)</f>
        <v>0</v>
      </c>
      <c r="N71" s="239"/>
      <c r="O71" s="239">
        <f>SUM(O72:O74)</f>
        <v>0.3</v>
      </c>
      <c r="P71" s="239"/>
      <c r="Q71" s="239">
        <f>SUM(Q72:Q74)</f>
        <v>0</v>
      </c>
      <c r="R71" s="239"/>
      <c r="S71" s="239"/>
      <c r="T71" s="240"/>
      <c r="U71" s="234"/>
      <c r="V71" s="234">
        <f>SUM(V72:V74)</f>
        <v>4.76</v>
      </c>
      <c r="W71" s="234"/>
      <c r="X71" s="234"/>
      <c r="AG71" t="s">
        <v>171</v>
      </c>
    </row>
    <row r="72" spans="1:60" outlineLevel="1">
      <c r="A72" s="241">
        <v>8</v>
      </c>
      <c r="B72" s="242" t="s">
        <v>236</v>
      </c>
      <c r="C72" s="253" t="s">
        <v>237</v>
      </c>
      <c r="D72" s="243" t="s">
        <v>174</v>
      </c>
      <c r="E72" s="244">
        <v>17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1.7850000000000001E-2</v>
      </c>
      <c r="O72" s="246">
        <f>ROUND(E72*N72,2)</f>
        <v>0.3</v>
      </c>
      <c r="P72" s="246">
        <v>0</v>
      </c>
      <c r="Q72" s="246">
        <f>ROUND(E72*P72,2)</f>
        <v>0</v>
      </c>
      <c r="R72" s="246"/>
      <c r="S72" s="246" t="s">
        <v>175</v>
      </c>
      <c r="T72" s="247" t="s">
        <v>175</v>
      </c>
      <c r="U72" s="231">
        <v>0.28000000000000003</v>
      </c>
      <c r="V72" s="231">
        <f>ROUND(E72*U72,2)</f>
        <v>4.76</v>
      </c>
      <c r="W72" s="231"/>
      <c r="X72" s="231" t="s">
        <v>176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177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238</v>
      </c>
      <c r="D73" s="232"/>
      <c r="E73" s="233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205</v>
      </c>
      <c r="D74" s="232"/>
      <c r="E74" s="233">
        <v>17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179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>
      <c r="A75" s="235" t="s">
        <v>170</v>
      </c>
      <c r="B75" s="236" t="s">
        <v>93</v>
      </c>
      <c r="C75" s="252" t="s">
        <v>94</v>
      </c>
      <c r="D75" s="237"/>
      <c r="E75" s="238"/>
      <c r="F75" s="239"/>
      <c r="G75" s="239">
        <f>SUMIF(AG76:AG81,"&lt;&gt;NOR",G76:G81)</f>
        <v>0</v>
      </c>
      <c r="H75" s="239"/>
      <c r="I75" s="239">
        <f>SUM(I76:I81)</f>
        <v>0</v>
      </c>
      <c r="J75" s="239"/>
      <c r="K75" s="239">
        <f>SUM(K76:K81)</f>
        <v>0</v>
      </c>
      <c r="L75" s="239"/>
      <c r="M75" s="239">
        <f>SUM(M76:M81)</f>
        <v>0</v>
      </c>
      <c r="N75" s="239"/>
      <c r="O75" s="239">
        <f>SUM(O76:O81)</f>
        <v>0.01</v>
      </c>
      <c r="P75" s="239"/>
      <c r="Q75" s="239">
        <f>SUM(Q76:Q81)</f>
        <v>0</v>
      </c>
      <c r="R75" s="239"/>
      <c r="S75" s="239"/>
      <c r="T75" s="240"/>
      <c r="U75" s="234"/>
      <c r="V75" s="234">
        <f>SUM(V76:V81)</f>
        <v>1.69</v>
      </c>
      <c r="W75" s="234"/>
      <c r="X75" s="234"/>
      <c r="AG75" t="s">
        <v>171</v>
      </c>
    </row>
    <row r="76" spans="1:60" outlineLevel="1">
      <c r="A76" s="241">
        <v>9</v>
      </c>
      <c r="B76" s="242" t="s">
        <v>239</v>
      </c>
      <c r="C76" s="253" t="s">
        <v>240</v>
      </c>
      <c r="D76" s="243" t="s">
        <v>241</v>
      </c>
      <c r="E76" s="244">
        <v>3.6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2.0000000000000002E-5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175</v>
      </c>
      <c r="T76" s="247" t="s">
        <v>175</v>
      </c>
      <c r="U76" s="231">
        <v>0.47</v>
      </c>
      <c r="V76" s="231">
        <f>ROUND(E76*U76,2)</f>
        <v>1.69</v>
      </c>
      <c r="W76" s="231"/>
      <c r="X76" s="231" t="s">
        <v>176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5" t="s">
        <v>243</v>
      </c>
      <c r="D77" s="248"/>
      <c r="E77" s="248"/>
      <c r="F77" s="248"/>
      <c r="G77" s="248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244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245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246</v>
      </c>
      <c r="D79" s="232"/>
      <c r="E79" s="233">
        <v>3.6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>
      <c r="A80" s="241">
        <v>10</v>
      </c>
      <c r="B80" s="242" t="s">
        <v>247</v>
      </c>
      <c r="C80" s="253" t="s">
        <v>248</v>
      </c>
      <c r="D80" s="243" t="s">
        <v>249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0.01</v>
      </c>
      <c r="O80" s="246">
        <f>ROUND(E80*N80,2)</f>
        <v>0.01</v>
      </c>
      <c r="P80" s="246">
        <v>0</v>
      </c>
      <c r="Q80" s="246">
        <f>ROUND(E80*P80,2)</f>
        <v>0</v>
      </c>
      <c r="R80" s="246"/>
      <c r="S80" s="246" t="s">
        <v>250</v>
      </c>
      <c r="T80" s="247" t="s">
        <v>251</v>
      </c>
      <c r="U80" s="231">
        <v>0</v>
      </c>
      <c r="V80" s="231">
        <f>ROUND(E80*U80,2)</f>
        <v>0</v>
      </c>
      <c r="W80" s="231"/>
      <c r="X80" s="231" t="s">
        <v>176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177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56</v>
      </c>
      <c r="D81" s="232"/>
      <c r="E81" s="233">
        <v>1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179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>
      <c r="A82" s="235" t="s">
        <v>170</v>
      </c>
      <c r="B82" s="236" t="s">
        <v>95</v>
      </c>
      <c r="C82" s="252" t="s">
        <v>96</v>
      </c>
      <c r="D82" s="237"/>
      <c r="E82" s="238"/>
      <c r="F82" s="239"/>
      <c r="G82" s="239">
        <f>SUMIF(AG83:AG85,"&lt;&gt;NOR",G83:G85)</f>
        <v>0</v>
      </c>
      <c r="H82" s="239"/>
      <c r="I82" s="239">
        <f>SUM(I83:I85)</f>
        <v>0</v>
      </c>
      <c r="J82" s="239"/>
      <c r="K82" s="239">
        <f>SUM(K83:K85)</f>
        <v>0</v>
      </c>
      <c r="L82" s="239"/>
      <c r="M82" s="239">
        <f>SUM(M83:M85)</f>
        <v>0</v>
      </c>
      <c r="N82" s="239"/>
      <c r="O82" s="239">
        <f>SUM(O83:O85)</f>
        <v>0</v>
      </c>
      <c r="P82" s="239"/>
      <c r="Q82" s="239">
        <f>SUM(Q83:Q85)</f>
        <v>0</v>
      </c>
      <c r="R82" s="239"/>
      <c r="S82" s="239"/>
      <c r="T82" s="240"/>
      <c r="U82" s="234"/>
      <c r="V82" s="234">
        <f>SUM(V83:V85)</f>
        <v>3.57</v>
      </c>
      <c r="W82" s="234"/>
      <c r="X82" s="234"/>
      <c r="AG82" t="s">
        <v>171</v>
      </c>
    </row>
    <row r="83" spans="1:60" outlineLevel="1">
      <c r="A83" s="241">
        <v>11</v>
      </c>
      <c r="B83" s="242" t="s">
        <v>252</v>
      </c>
      <c r="C83" s="253" t="s">
        <v>253</v>
      </c>
      <c r="D83" s="243" t="s">
        <v>174</v>
      </c>
      <c r="E83" s="244">
        <v>17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175</v>
      </c>
      <c r="T83" s="247" t="s">
        <v>175</v>
      </c>
      <c r="U83" s="231">
        <v>0.21</v>
      </c>
      <c r="V83" s="231">
        <f>ROUND(E83*U83,2)</f>
        <v>3.57</v>
      </c>
      <c r="W83" s="231"/>
      <c r="X83" s="231" t="s">
        <v>176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177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254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205</v>
      </c>
      <c r="D85" s="232"/>
      <c r="E85" s="233">
        <v>17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>
      <c r="A86" s="235" t="s">
        <v>170</v>
      </c>
      <c r="B86" s="236" t="s">
        <v>97</v>
      </c>
      <c r="C86" s="252" t="s">
        <v>98</v>
      </c>
      <c r="D86" s="237"/>
      <c r="E86" s="238"/>
      <c r="F86" s="239"/>
      <c r="G86" s="239">
        <f>SUMIF(AG87:AG89,"&lt;&gt;NOR",G87:G89)</f>
        <v>0</v>
      </c>
      <c r="H86" s="239"/>
      <c r="I86" s="239">
        <f>SUM(I87:I89)</f>
        <v>0</v>
      </c>
      <c r="J86" s="239"/>
      <c r="K86" s="239">
        <f>SUM(K87:K89)</f>
        <v>0</v>
      </c>
      <c r="L86" s="239"/>
      <c r="M86" s="239">
        <f>SUM(M87:M89)</f>
        <v>0</v>
      </c>
      <c r="N86" s="239"/>
      <c r="O86" s="239">
        <f>SUM(O87:O89)</f>
        <v>0.02</v>
      </c>
      <c r="P86" s="239"/>
      <c r="Q86" s="239">
        <f>SUM(Q87:Q89)</f>
        <v>0</v>
      </c>
      <c r="R86" s="239"/>
      <c r="S86" s="239"/>
      <c r="T86" s="240"/>
      <c r="U86" s="234"/>
      <c r="V86" s="234">
        <f>SUM(V87:V89)</f>
        <v>2.7</v>
      </c>
      <c r="W86" s="234"/>
      <c r="X86" s="234"/>
      <c r="AG86" t="s">
        <v>171</v>
      </c>
    </row>
    <row r="87" spans="1:60" outlineLevel="1">
      <c r="A87" s="241">
        <v>12</v>
      </c>
      <c r="B87" s="242" t="s">
        <v>255</v>
      </c>
      <c r="C87" s="253" t="s">
        <v>256</v>
      </c>
      <c r="D87" s="243" t="s">
        <v>174</v>
      </c>
      <c r="E87" s="244">
        <v>15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1.2099999999999999E-3</v>
      </c>
      <c r="O87" s="246">
        <f>ROUND(E87*N87,2)</f>
        <v>0.02</v>
      </c>
      <c r="P87" s="246">
        <v>0</v>
      </c>
      <c r="Q87" s="246">
        <f>ROUND(E87*P87,2)</f>
        <v>0</v>
      </c>
      <c r="R87" s="246"/>
      <c r="S87" s="246" t="s">
        <v>175</v>
      </c>
      <c r="T87" s="247" t="s">
        <v>175</v>
      </c>
      <c r="U87" s="231">
        <v>0.18</v>
      </c>
      <c r="V87" s="231">
        <f>ROUND(E87*U87,2)</f>
        <v>2.7</v>
      </c>
      <c r="W87" s="231"/>
      <c r="X87" s="231" t="s">
        <v>176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257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258</v>
      </c>
      <c r="D89" s="232"/>
      <c r="E89" s="233">
        <v>15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179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5.5">
      <c r="A90" s="235" t="s">
        <v>170</v>
      </c>
      <c r="B90" s="236" t="s">
        <v>99</v>
      </c>
      <c r="C90" s="252" t="s">
        <v>100</v>
      </c>
      <c r="D90" s="237"/>
      <c r="E90" s="238"/>
      <c r="F90" s="239"/>
      <c r="G90" s="239">
        <f>SUMIF(AG91:AG100,"&lt;&gt;NOR",G91:G100)</f>
        <v>0</v>
      </c>
      <c r="H90" s="239"/>
      <c r="I90" s="239">
        <f>SUM(I91:I100)</f>
        <v>0</v>
      </c>
      <c r="J90" s="239"/>
      <c r="K90" s="239">
        <f>SUM(K91:K100)</f>
        <v>0</v>
      </c>
      <c r="L90" s="239"/>
      <c r="M90" s="239">
        <f>SUM(M91:M100)</f>
        <v>0</v>
      </c>
      <c r="N90" s="239"/>
      <c r="O90" s="239">
        <f>SUM(O91:O100)</f>
        <v>0.03</v>
      </c>
      <c r="P90" s="239"/>
      <c r="Q90" s="239">
        <f>SUM(Q91:Q100)</f>
        <v>0</v>
      </c>
      <c r="R90" s="239"/>
      <c r="S90" s="239"/>
      <c r="T90" s="240"/>
      <c r="U90" s="234"/>
      <c r="V90" s="234">
        <f>SUM(V91:V100)</f>
        <v>7.35</v>
      </c>
      <c r="W90" s="234"/>
      <c r="X90" s="234"/>
      <c r="AG90" t="s">
        <v>171</v>
      </c>
    </row>
    <row r="91" spans="1:60" outlineLevel="1">
      <c r="A91" s="241">
        <v>13</v>
      </c>
      <c r="B91" s="242" t="s">
        <v>259</v>
      </c>
      <c r="C91" s="253" t="s">
        <v>260</v>
      </c>
      <c r="D91" s="243" t="s">
        <v>174</v>
      </c>
      <c r="E91" s="244">
        <v>17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4.0000000000000003E-5</v>
      </c>
      <c r="O91" s="246">
        <f>ROUND(E91*N91,2)</f>
        <v>0</v>
      </c>
      <c r="P91" s="246">
        <v>0</v>
      </c>
      <c r="Q91" s="246">
        <f>ROUND(E91*P91,2)</f>
        <v>0</v>
      </c>
      <c r="R91" s="246"/>
      <c r="S91" s="246" t="s">
        <v>175</v>
      </c>
      <c r="T91" s="247" t="s">
        <v>175</v>
      </c>
      <c r="U91" s="231">
        <v>0.31</v>
      </c>
      <c r="V91" s="231">
        <f>ROUND(E91*U91,2)</f>
        <v>5.27</v>
      </c>
      <c r="W91" s="231"/>
      <c r="X91" s="231" t="s">
        <v>176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177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261</v>
      </c>
      <c r="D92" s="232"/>
      <c r="E92" s="233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205</v>
      </c>
      <c r="D93" s="232"/>
      <c r="E93" s="233">
        <v>17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179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41">
        <v>14</v>
      </c>
      <c r="B94" s="242" t="s">
        <v>262</v>
      </c>
      <c r="C94" s="253" t="s">
        <v>263</v>
      </c>
      <c r="D94" s="243" t="s">
        <v>241</v>
      </c>
      <c r="E94" s="244">
        <v>4.96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5.9199999999999999E-3</v>
      </c>
      <c r="O94" s="246">
        <f>ROUND(E94*N94,2)</f>
        <v>0.03</v>
      </c>
      <c r="P94" s="246">
        <v>0</v>
      </c>
      <c r="Q94" s="246">
        <f>ROUND(E94*P94,2)</f>
        <v>0</v>
      </c>
      <c r="R94" s="246"/>
      <c r="S94" s="246" t="s">
        <v>175</v>
      </c>
      <c r="T94" s="247" t="s">
        <v>175</v>
      </c>
      <c r="U94" s="231">
        <v>0.42</v>
      </c>
      <c r="V94" s="231">
        <f>ROUND(E94*U94,2)</f>
        <v>2.08</v>
      </c>
      <c r="W94" s="231"/>
      <c r="X94" s="231" t="s">
        <v>176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177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5" t="s">
        <v>606</v>
      </c>
      <c r="D95" s="248"/>
      <c r="E95" s="248"/>
      <c r="F95" s="248"/>
      <c r="G95" s="248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244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6" t="s">
        <v>264</v>
      </c>
      <c r="D96" s="249"/>
      <c r="E96" s="249"/>
      <c r="F96" s="249"/>
      <c r="G96" s="249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244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6" t="s">
        <v>265</v>
      </c>
      <c r="D97" s="249"/>
      <c r="E97" s="249"/>
      <c r="F97" s="249"/>
      <c r="G97" s="249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244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>
      <c r="A98" s="229"/>
      <c r="B98" s="230"/>
      <c r="C98" s="256" t="s">
        <v>266</v>
      </c>
      <c r="D98" s="249"/>
      <c r="E98" s="249"/>
      <c r="F98" s="249"/>
      <c r="G98" s="249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244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50" t="str">
        <f>C98</f>
        <v>- standardního tmelení Q2, to je: základní tmelení Q1+ dodatečné tmelení (tmelení najemno) a případné přebroušení.</v>
      </c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29"/>
      <c r="B99" s="230"/>
      <c r="C99" s="254" t="s">
        <v>267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268</v>
      </c>
      <c r="D100" s="232"/>
      <c r="E100" s="233">
        <v>4.96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>
      <c r="A101" s="235" t="s">
        <v>170</v>
      </c>
      <c r="B101" s="236" t="s">
        <v>101</v>
      </c>
      <c r="C101" s="252" t="s">
        <v>102</v>
      </c>
      <c r="D101" s="237"/>
      <c r="E101" s="238"/>
      <c r="F101" s="239"/>
      <c r="G101" s="239">
        <f>SUMIF(AG102:AG160,"&lt;&gt;NOR",G102:G160)</f>
        <v>0</v>
      </c>
      <c r="H101" s="239"/>
      <c r="I101" s="239">
        <f>SUM(I102:I160)</f>
        <v>0</v>
      </c>
      <c r="J101" s="239"/>
      <c r="K101" s="239">
        <f>SUM(K102:K160)</f>
        <v>0</v>
      </c>
      <c r="L101" s="239"/>
      <c r="M101" s="239">
        <f>SUM(M102:M160)</f>
        <v>0</v>
      </c>
      <c r="N101" s="239"/>
      <c r="O101" s="239">
        <f>SUM(O102:O160)</f>
        <v>0.02</v>
      </c>
      <c r="P101" s="239"/>
      <c r="Q101" s="239">
        <f>SUM(Q102:Q160)</f>
        <v>5.73</v>
      </c>
      <c r="R101" s="239"/>
      <c r="S101" s="239"/>
      <c r="T101" s="240"/>
      <c r="U101" s="234"/>
      <c r="V101" s="234">
        <f>SUM(V102:V160)</f>
        <v>24.34</v>
      </c>
      <c r="W101" s="234"/>
      <c r="X101" s="234"/>
      <c r="AG101" t="s">
        <v>171</v>
      </c>
    </row>
    <row r="102" spans="1:60" outlineLevel="1">
      <c r="A102" s="241">
        <v>15</v>
      </c>
      <c r="B102" s="242" t="s">
        <v>269</v>
      </c>
      <c r="C102" s="253" t="s">
        <v>270</v>
      </c>
      <c r="D102" s="243" t="s">
        <v>174</v>
      </c>
      <c r="E102" s="244">
        <v>8.3442500000000006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6.7000000000000002E-4</v>
      </c>
      <c r="O102" s="246">
        <f>ROUND(E102*N102,2)</f>
        <v>0.01</v>
      </c>
      <c r="P102" s="246">
        <v>0.31900000000000001</v>
      </c>
      <c r="Q102" s="246">
        <f>ROUND(E102*P102,2)</f>
        <v>2.66</v>
      </c>
      <c r="R102" s="246"/>
      <c r="S102" s="246" t="s">
        <v>175</v>
      </c>
      <c r="T102" s="247" t="s">
        <v>175</v>
      </c>
      <c r="U102" s="231">
        <v>0.32</v>
      </c>
      <c r="V102" s="231">
        <f>ROUND(E102*U102,2)</f>
        <v>2.67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271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272</v>
      </c>
      <c r="D104" s="232"/>
      <c r="E104" s="233">
        <v>6.9442500000000003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273</v>
      </c>
      <c r="D105" s="232"/>
      <c r="E105" s="233">
        <v>-1.6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274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275</v>
      </c>
      <c r="D107" s="232"/>
      <c r="E107" s="233">
        <v>3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179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16</v>
      </c>
      <c r="B108" s="242" t="s">
        <v>276</v>
      </c>
      <c r="C108" s="253" t="s">
        <v>277</v>
      </c>
      <c r="D108" s="243" t="s">
        <v>174</v>
      </c>
      <c r="E108" s="244">
        <v>18.5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1.75E-3</v>
      </c>
      <c r="Q108" s="246">
        <f>ROUND(E108*P108,2)</f>
        <v>0.03</v>
      </c>
      <c r="R108" s="246"/>
      <c r="S108" s="246" t="s">
        <v>175</v>
      </c>
      <c r="T108" s="247" t="s">
        <v>175</v>
      </c>
      <c r="U108" s="231">
        <v>0.17</v>
      </c>
      <c r="V108" s="231">
        <f>ROUND(E108*U108,2)</f>
        <v>3.15</v>
      </c>
      <c r="W108" s="231"/>
      <c r="X108" s="231" t="s">
        <v>176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177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278</v>
      </c>
      <c r="D109" s="232"/>
      <c r="E109" s="233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261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279</v>
      </c>
      <c r="D111" s="232"/>
      <c r="E111" s="233">
        <v>11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280</v>
      </c>
      <c r="D112" s="232"/>
      <c r="E112" s="233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179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281</v>
      </c>
      <c r="D113" s="232"/>
      <c r="E113" s="233">
        <v>7.5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17</v>
      </c>
      <c r="B114" s="242" t="s">
        <v>282</v>
      </c>
      <c r="C114" s="253" t="s">
        <v>283</v>
      </c>
      <c r="D114" s="243" t="s">
        <v>174</v>
      </c>
      <c r="E114" s="244">
        <v>18.5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0.02</v>
      </c>
      <c r="Q114" s="246">
        <f>ROUND(E114*P114,2)</f>
        <v>0.37</v>
      </c>
      <c r="R114" s="246"/>
      <c r="S114" s="246" t="s">
        <v>175</v>
      </c>
      <c r="T114" s="247" t="s">
        <v>175</v>
      </c>
      <c r="U114" s="231">
        <v>0.15</v>
      </c>
      <c r="V114" s="231">
        <f>ROUND(E114*U114,2)</f>
        <v>2.78</v>
      </c>
      <c r="W114" s="231"/>
      <c r="X114" s="231" t="s">
        <v>176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>
      <c r="A115" s="229"/>
      <c r="B115" s="230"/>
      <c r="C115" s="254" t="s">
        <v>284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261</v>
      </c>
      <c r="D116" s="232"/>
      <c r="E116" s="233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279</v>
      </c>
      <c r="D117" s="232"/>
      <c r="E117" s="233">
        <v>11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280</v>
      </c>
      <c r="D118" s="232"/>
      <c r="E118" s="233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281</v>
      </c>
      <c r="D119" s="232"/>
      <c r="E119" s="233">
        <v>7.5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18</v>
      </c>
      <c r="B120" s="242" t="s">
        <v>285</v>
      </c>
      <c r="C120" s="253" t="s">
        <v>286</v>
      </c>
      <c r="D120" s="243" t="s">
        <v>249</v>
      </c>
      <c r="E120" s="244">
        <v>3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175</v>
      </c>
      <c r="T120" s="247" t="s">
        <v>175</v>
      </c>
      <c r="U120" s="231">
        <v>0.03</v>
      </c>
      <c r="V120" s="231">
        <f>ROUND(E120*U120,2)</f>
        <v>0.09</v>
      </c>
      <c r="W120" s="231"/>
      <c r="X120" s="231" t="s">
        <v>176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287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288</v>
      </c>
      <c r="D122" s="232"/>
      <c r="E122" s="233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56</v>
      </c>
      <c r="D123" s="232"/>
      <c r="E123" s="233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289</v>
      </c>
      <c r="D124" s="232"/>
      <c r="E124" s="233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58</v>
      </c>
      <c r="D125" s="232"/>
      <c r="E125" s="233">
        <v>2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1">
        <v>19</v>
      </c>
      <c r="B126" s="242" t="s">
        <v>290</v>
      </c>
      <c r="C126" s="253" t="s">
        <v>291</v>
      </c>
      <c r="D126" s="243" t="s">
        <v>249</v>
      </c>
      <c r="E126" s="244">
        <v>3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175</v>
      </c>
      <c r="T126" s="247" t="s">
        <v>175</v>
      </c>
      <c r="U126" s="231">
        <v>0.05</v>
      </c>
      <c r="V126" s="231">
        <f>ROUND(E126*U126,2)</f>
        <v>0.15</v>
      </c>
      <c r="W126" s="231"/>
      <c r="X126" s="231" t="s">
        <v>176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288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292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56</v>
      </c>
      <c r="D130" s="232"/>
      <c r="E130" s="233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293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56</v>
      </c>
      <c r="D132" s="232"/>
      <c r="E132" s="233"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41">
        <v>20</v>
      </c>
      <c r="B133" s="242" t="s">
        <v>294</v>
      </c>
      <c r="C133" s="253" t="s">
        <v>295</v>
      </c>
      <c r="D133" s="243" t="s">
        <v>174</v>
      </c>
      <c r="E133" s="244">
        <v>2.4300000000000002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6">
        <v>1E-3</v>
      </c>
      <c r="O133" s="246">
        <f>ROUND(E133*N133,2)</f>
        <v>0</v>
      </c>
      <c r="P133" s="246">
        <v>6.2E-2</v>
      </c>
      <c r="Q133" s="246">
        <f>ROUND(E133*P133,2)</f>
        <v>0.15</v>
      </c>
      <c r="R133" s="246"/>
      <c r="S133" s="246" t="s">
        <v>175</v>
      </c>
      <c r="T133" s="247" t="s">
        <v>175</v>
      </c>
      <c r="U133" s="231">
        <v>0.61</v>
      </c>
      <c r="V133" s="231">
        <f>ROUND(E133*U133,2)</f>
        <v>1.48</v>
      </c>
      <c r="W133" s="231"/>
      <c r="X133" s="231" t="s">
        <v>176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177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296</v>
      </c>
      <c r="D134" s="232"/>
      <c r="E134" s="233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288</v>
      </c>
      <c r="D135" s="232"/>
      <c r="E135" s="233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297</v>
      </c>
      <c r="D136" s="232"/>
      <c r="E136" s="233">
        <v>0.81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289</v>
      </c>
      <c r="D137" s="232"/>
      <c r="E137" s="233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184</v>
      </c>
      <c r="D138" s="232"/>
      <c r="E138" s="233">
        <v>1.62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1">
        <v>21</v>
      </c>
      <c r="B139" s="242" t="s">
        <v>298</v>
      </c>
      <c r="C139" s="253" t="s">
        <v>299</v>
      </c>
      <c r="D139" s="243" t="s">
        <v>174</v>
      </c>
      <c r="E139" s="244">
        <v>4.8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1.17E-3</v>
      </c>
      <c r="O139" s="246">
        <f>ROUND(E139*N139,2)</f>
        <v>0.01</v>
      </c>
      <c r="P139" s="246">
        <v>7.5999999999999998E-2</v>
      </c>
      <c r="Q139" s="246">
        <f>ROUND(E139*P139,2)</f>
        <v>0.36</v>
      </c>
      <c r="R139" s="246"/>
      <c r="S139" s="246" t="s">
        <v>175</v>
      </c>
      <c r="T139" s="247" t="s">
        <v>175</v>
      </c>
      <c r="U139" s="231">
        <v>0.94</v>
      </c>
      <c r="V139" s="231">
        <f>ROUND(E139*U139,2)</f>
        <v>4.51</v>
      </c>
      <c r="W139" s="231"/>
      <c r="X139" s="231" t="s">
        <v>176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177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288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300</v>
      </c>
      <c r="D141" s="232"/>
      <c r="E141" s="233">
        <v>1.6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292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300</v>
      </c>
      <c r="D143" s="232"/>
      <c r="E143" s="233">
        <v>1.6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293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300</v>
      </c>
      <c r="D145" s="232"/>
      <c r="E145" s="233">
        <v>1.6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22</v>
      </c>
      <c r="B146" s="242" t="s">
        <v>301</v>
      </c>
      <c r="C146" s="253" t="s">
        <v>302</v>
      </c>
      <c r="D146" s="243" t="s">
        <v>174</v>
      </c>
      <c r="E146" s="244">
        <v>31.707699999999999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6.8000000000000005E-2</v>
      </c>
      <c r="Q146" s="246">
        <f>ROUND(E146*P146,2)</f>
        <v>2.16</v>
      </c>
      <c r="R146" s="246"/>
      <c r="S146" s="246" t="s">
        <v>175</v>
      </c>
      <c r="T146" s="247" t="s">
        <v>175</v>
      </c>
      <c r="U146" s="231">
        <v>0.3</v>
      </c>
      <c r="V146" s="231">
        <f>ROUND(E146*U146,2)</f>
        <v>9.51</v>
      </c>
      <c r="W146" s="231"/>
      <c r="X146" s="231" t="s">
        <v>176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303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>
      <c r="A148" s="229"/>
      <c r="B148" s="230"/>
      <c r="C148" s="254" t="s">
        <v>304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>
      <c r="A149" s="229"/>
      <c r="B149" s="230"/>
      <c r="C149" s="254" t="s">
        <v>305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306</v>
      </c>
      <c r="D150" s="232"/>
      <c r="E150" s="233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307</v>
      </c>
      <c r="D151" s="232"/>
      <c r="E151" s="233">
        <v>24.36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308</v>
      </c>
      <c r="D152" s="232"/>
      <c r="E152" s="233">
        <v>7.24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309</v>
      </c>
      <c r="D153" s="232"/>
      <c r="E153" s="233">
        <v>-5.835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310</v>
      </c>
      <c r="D154" s="232"/>
      <c r="E154" s="233">
        <v>-5.5220000000000002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280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>
      <c r="A156" s="229"/>
      <c r="B156" s="230"/>
      <c r="C156" s="254" t="s">
        <v>305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311</v>
      </c>
      <c r="D157" s="232"/>
      <c r="E157" s="233">
        <v>4.4325000000000001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312</v>
      </c>
      <c r="D158" s="232"/>
      <c r="E158" s="233">
        <v>8.1869999999999994</v>
      </c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313</v>
      </c>
      <c r="D159" s="232"/>
      <c r="E159" s="233">
        <v>-0.69479999999999997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314</v>
      </c>
      <c r="D160" s="232"/>
      <c r="E160" s="233">
        <v>-0.46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>
      <c r="A161" s="235" t="s">
        <v>170</v>
      </c>
      <c r="B161" s="236" t="s">
        <v>103</v>
      </c>
      <c r="C161" s="252" t="s">
        <v>104</v>
      </c>
      <c r="D161" s="237"/>
      <c r="E161" s="238"/>
      <c r="F161" s="239"/>
      <c r="G161" s="239">
        <f>SUMIF(AG162:AG166,"&lt;&gt;NOR",G162:G166)</f>
        <v>0</v>
      </c>
      <c r="H161" s="239"/>
      <c r="I161" s="239">
        <f>SUM(I162:I166)</f>
        <v>0</v>
      </c>
      <c r="J161" s="239"/>
      <c r="K161" s="239">
        <f>SUM(K162:K166)</f>
        <v>0</v>
      </c>
      <c r="L161" s="239"/>
      <c r="M161" s="239">
        <f>SUM(M162:M166)</f>
        <v>0</v>
      </c>
      <c r="N161" s="239"/>
      <c r="O161" s="239">
        <f>SUM(O162:O166)</f>
        <v>0</v>
      </c>
      <c r="P161" s="239"/>
      <c r="Q161" s="239">
        <f>SUM(Q162:Q166)</f>
        <v>0</v>
      </c>
      <c r="R161" s="239"/>
      <c r="S161" s="239"/>
      <c r="T161" s="240"/>
      <c r="U161" s="234"/>
      <c r="V161" s="234">
        <f>SUM(V162:V166)</f>
        <v>9.5300000000000011</v>
      </c>
      <c r="W161" s="234"/>
      <c r="X161" s="234"/>
      <c r="AG161" t="s">
        <v>171</v>
      </c>
    </row>
    <row r="162" spans="1:60" outlineLevel="1">
      <c r="A162" s="241">
        <v>23</v>
      </c>
      <c r="B162" s="242" t="s">
        <v>315</v>
      </c>
      <c r="C162" s="253" t="s">
        <v>316</v>
      </c>
      <c r="D162" s="243" t="s">
        <v>317</v>
      </c>
      <c r="E162" s="244">
        <v>5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6"/>
      <c r="S162" s="246" t="s">
        <v>175</v>
      </c>
      <c r="T162" s="247" t="s">
        <v>175</v>
      </c>
      <c r="U162" s="231">
        <v>1</v>
      </c>
      <c r="V162" s="231">
        <f>ROUND(E162*U162,2)</f>
        <v>5</v>
      </c>
      <c r="W162" s="231"/>
      <c r="X162" s="231" t="s">
        <v>176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318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319</v>
      </c>
      <c r="D163" s="232"/>
      <c r="E163" s="233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76</v>
      </c>
      <c r="D164" s="232"/>
      <c r="E164" s="233">
        <v>5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179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41">
        <v>24</v>
      </c>
      <c r="B165" s="242" t="s">
        <v>320</v>
      </c>
      <c r="C165" s="253" t="s">
        <v>321</v>
      </c>
      <c r="D165" s="243" t="s">
        <v>322</v>
      </c>
      <c r="E165" s="244">
        <v>5.3346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0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175</v>
      </c>
      <c r="T165" s="247" t="s">
        <v>175</v>
      </c>
      <c r="U165" s="231">
        <v>0.85</v>
      </c>
      <c r="V165" s="231">
        <f>ROUND(E165*U165,2)</f>
        <v>4.53</v>
      </c>
      <c r="W165" s="231"/>
      <c r="X165" s="231" t="s">
        <v>176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177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323</v>
      </c>
      <c r="D166" s="232"/>
      <c r="E166" s="233">
        <v>5.3346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>
      <c r="A167" s="235" t="s">
        <v>170</v>
      </c>
      <c r="B167" s="236" t="s">
        <v>105</v>
      </c>
      <c r="C167" s="252" t="s">
        <v>106</v>
      </c>
      <c r="D167" s="237"/>
      <c r="E167" s="238"/>
      <c r="F167" s="239"/>
      <c r="G167" s="239">
        <f>SUMIF(AG168:AG173,"&lt;&gt;NOR",G168:G173)</f>
        <v>0</v>
      </c>
      <c r="H167" s="239"/>
      <c r="I167" s="239">
        <f>SUM(I168:I173)</f>
        <v>0</v>
      </c>
      <c r="J167" s="239"/>
      <c r="K167" s="239">
        <f>SUM(K168:K173)</f>
        <v>0</v>
      </c>
      <c r="L167" s="239"/>
      <c r="M167" s="239">
        <f>SUM(M168:M173)</f>
        <v>0</v>
      </c>
      <c r="N167" s="239"/>
      <c r="O167" s="239">
        <f>SUM(O168:O173)</f>
        <v>0.03</v>
      </c>
      <c r="P167" s="239"/>
      <c r="Q167" s="239">
        <f>SUM(Q168:Q173)</f>
        <v>0</v>
      </c>
      <c r="R167" s="239"/>
      <c r="S167" s="239"/>
      <c r="T167" s="240"/>
      <c r="U167" s="234"/>
      <c r="V167" s="234">
        <f>SUM(V168:V173)</f>
        <v>4.99</v>
      </c>
      <c r="W167" s="234"/>
      <c r="X167" s="234"/>
      <c r="AG167" t="s">
        <v>171</v>
      </c>
    </row>
    <row r="168" spans="1:60" ht="22.5" outlineLevel="1">
      <c r="A168" s="241">
        <v>25</v>
      </c>
      <c r="B168" s="242" t="s">
        <v>324</v>
      </c>
      <c r="C168" s="253" t="s">
        <v>325</v>
      </c>
      <c r="D168" s="243" t="s">
        <v>174</v>
      </c>
      <c r="E168" s="244">
        <v>20.78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1.2600000000000001E-3</v>
      </c>
      <c r="O168" s="246">
        <f>ROUND(E168*N168,2)</f>
        <v>0.03</v>
      </c>
      <c r="P168" s="246">
        <v>0</v>
      </c>
      <c r="Q168" s="246">
        <f>ROUND(E168*P168,2)</f>
        <v>0</v>
      </c>
      <c r="R168" s="246"/>
      <c r="S168" s="246" t="s">
        <v>175</v>
      </c>
      <c r="T168" s="247" t="s">
        <v>175</v>
      </c>
      <c r="U168" s="231">
        <v>0.24</v>
      </c>
      <c r="V168" s="231">
        <f>ROUND(E168*U168,2)</f>
        <v>4.99</v>
      </c>
      <c r="W168" s="231"/>
      <c r="X168" s="231" t="s">
        <v>176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177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326</v>
      </c>
      <c r="D169" s="232"/>
      <c r="E169" s="233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327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205</v>
      </c>
      <c r="D171" s="232"/>
      <c r="E171" s="233">
        <v>17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328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329</v>
      </c>
      <c r="D173" s="232"/>
      <c r="E173" s="233">
        <v>3.78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>
      <c r="A174" s="235" t="s">
        <v>170</v>
      </c>
      <c r="B174" s="236" t="s">
        <v>107</v>
      </c>
      <c r="C174" s="252" t="s">
        <v>108</v>
      </c>
      <c r="D174" s="237"/>
      <c r="E174" s="238"/>
      <c r="F174" s="239"/>
      <c r="G174" s="239">
        <f>SUMIF(AG175:AG205,"&lt;&gt;NOR",G175:G205)</f>
        <v>0</v>
      </c>
      <c r="H174" s="239"/>
      <c r="I174" s="239">
        <f>SUM(I175:I205)</f>
        <v>0</v>
      </c>
      <c r="J174" s="239"/>
      <c r="K174" s="239">
        <f>SUM(K175:K205)</f>
        <v>0</v>
      </c>
      <c r="L174" s="239"/>
      <c r="M174" s="239">
        <f>SUM(M175:M205)</f>
        <v>0</v>
      </c>
      <c r="N174" s="239"/>
      <c r="O174" s="239">
        <f>SUM(O175:O205)</f>
        <v>0.03</v>
      </c>
      <c r="P174" s="239"/>
      <c r="Q174" s="239">
        <f>SUM(Q175:Q205)</f>
        <v>0</v>
      </c>
      <c r="R174" s="239"/>
      <c r="S174" s="239"/>
      <c r="T174" s="240"/>
      <c r="U174" s="234"/>
      <c r="V174" s="234">
        <f>SUM(V175:V205)</f>
        <v>22.220000000000006</v>
      </c>
      <c r="W174" s="234"/>
      <c r="X174" s="234"/>
      <c r="AG174" t="s">
        <v>171</v>
      </c>
    </row>
    <row r="175" spans="1:60" outlineLevel="1">
      <c r="A175" s="241">
        <v>26</v>
      </c>
      <c r="B175" s="242" t="s">
        <v>330</v>
      </c>
      <c r="C175" s="253" t="s">
        <v>331</v>
      </c>
      <c r="D175" s="243" t="s">
        <v>241</v>
      </c>
      <c r="E175" s="244">
        <v>7.4359999999999999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3.8000000000000002E-4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 t="s">
        <v>175</v>
      </c>
      <c r="T175" s="247" t="s">
        <v>175</v>
      </c>
      <c r="U175" s="231">
        <v>0.32</v>
      </c>
      <c r="V175" s="231">
        <f>ROUND(E175*U175,2)</f>
        <v>2.38</v>
      </c>
      <c r="W175" s="231"/>
      <c r="X175" s="231" t="s">
        <v>176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177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5" t="s">
        <v>332</v>
      </c>
      <c r="D176" s="248"/>
      <c r="E176" s="248"/>
      <c r="F176" s="248"/>
      <c r="G176" s="248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244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333</v>
      </c>
      <c r="D177" s="232"/>
      <c r="E177" s="233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334</v>
      </c>
      <c r="D178" s="232"/>
      <c r="E178" s="233">
        <v>7.1360000000000001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335</v>
      </c>
      <c r="D179" s="232"/>
      <c r="E179" s="233">
        <v>0.3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41">
        <v>27</v>
      </c>
      <c r="B180" s="242" t="s">
        <v>336</v>
      </c>
      <c r="C180" s="253" t="s">
        <v>337</v>
      </c>
      <c r="D180" s="243" t="s">
        <v>241</v>
      </c>
      <c r="E180" s="244">
        <v>7.2389999999999999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1.5200000000000001E-3</v>
      </c>
      <c r="O180" s="246">
        <f>ROUND(E180*N180,2)</f>
        <v>0.01</v>
      </c>
      <c r="P180" s="246">
        <v>0</v>
      </c>
      <c r="Q180" s="246">
        <f>ROUND(E180*P180,2)</f>
        <v>0</v>
      </c>
      <c r="R180" s="246"/>
      <c r="S180" s="246" t="s">
        <v>175</v>
      </c>
      <c r="T180" s="247" t="s">
        <v>175</v>
      </c>
      <c r="U180" s="231">
        <v>1.17</v>
      </c>
      <c r="V180" s="231">
        <f>ROUND(E180*U180,2)</f>
        <v>8.4700000000000006</v>
      </c>
      <c r="W180" s="231"/>
      <c r="X180" s="231" t="s">
        <v>176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177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5" t="s">
        <v>332</v>
      </c>
      <c r="D181" s="248"/>
      <c r="E181" s="248"/>
      <c r="F181" s="248"/>
      <c r="G181" s="248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244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333</v>
      </c>
      <c r="D182" s="232"/>
      <c r="E182" s="233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338</v>
      </c>
      <c r="D183" s="232"/>
      <c r="E183" s="233">
        <v>4.43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179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339</v>
      </c>
      <c r="D184" s="232"/>
      <c r="E184" s="233">
        <v>2.8090000000000002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179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41">
        <v>28</v>
      </c>
      <c r="B185" s="242" t="s">
        <v>340</v>
      </c>
      <c r="C185" s="253" t="s">
        <v>341</v>
      </c>
      <c r="D185" s="243" t="s">
        <v>241</v>
      </c>
      <c r="E185" s="244">
        <v>3.2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7.7999999999999999E-4</v>
      </c>
      <c r="O185" s="246">
        <f>ROUND(E185*N185,2)</f>
        <v>0</v>
      </c>
      <c r="P185" s="246">
        <v>0</v>
      </c>
      <c r="Q185" s="246">
        <f>ROUND(E185*P185,2)</f>
        <v>0</v>
      </c>
      <c r="R185" s="246"/>
      <c r="S185" s="246" t="s">
        <v>175</v>
      </c>
      <c r="T185" s="247" t="s">
        <v>175</v>
      </c>
      <c r="U185" s="231">
        <v>0.81899999999999995</v>
      </c>
      <c r="V185" s="231">
        <f>ROUND(E185*U185,2)</f>
        <v>2.62</v>
      </c>
      <c r="W185" s="231"/>
      <c r="X185" s="231" t="s">
        <v>176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177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5" t="s">
        <v>342</v>
      </c>
      <c r="D186" s="248"/>
      <c r="E186" s="248"/>
      <c r="F186" s="248"/>
      <c r="G186" s="248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6" t="s">
        <v>343</v>
      </c>
      <c r="D187" s="249"/>
      <c r="E187" s="249"/>
      <c r="F187" s="249"/>
      <c r="G187" s="249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244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344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345</v>
      </c>
      <c r="D189" s="232"/>
      <c r="E189" s="233">
        <v>3.2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1">
        <v>29</v>
      </c>
      <c r="B190" s="242" t="s">
        <v>346</v>
      </c>
      <c r="C190" s="253" t="s">
        <v>347</v>
      </c>
      <c r="D190" s="243" t="s">
        <v>241</v>
      </c>
      <c r="E190" s="244">
        <v>6.4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1.6100000000000001E-3</v>
      </c>
      <c r="O190" s="246">
        <f>ROUND(E190*N190,2)</f>
        <v>0.01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0.73899999999999999</v>
      </c>
      <c r="V190" s="231">
        <f>ROUND(E190*U190,2)</f>
        <v>4.7300000000000004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177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5" t="s">
        <v>342</v>
      </c>
      <c r="D191" s="248"/>
      <c r="E191" s="248"/>
      <c r="F191" s="248"/>
      <c r="G191" s="248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6" t="s">
        <v>343</v>
      </c>
      <c r="D192" s="249"/>
      <c r="E192" s="249"/>
      <c r="F192" s="249"/>
      <c r="G192" s="249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244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348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349</v>
      </c>
      <c r="D194" s="232"/>
      <c r="E194" s="233">
        <v>6.4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41">
        <v>30</v>
      </c>
      <c r="B195" s="242" t="s">
        <v>350</v>
      </c>
      <c r="C195" s="253" t="s">
        <v>351</v>
      </c>
      <c r="D195" s="243" t="s">
        <v>249</v>
      </c>
      <c r="E195" s="244">
        <v>7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 t="s">
        <v>175</v>
      </c>
      <c r="T195" s="247" t="s">
        <v>175</v>
      </c>
      <c r="U195" s="231">
        <v>0.16</v>
      </c>
      <c r="V195" s="231">
        <f>ROUND(E195*U195,2)</f>
        <v>1.1200000000000001</v>
      </c>
      <c r="W195" s="231"/>
      <c r="X195" s="231" t="s">
        <v>176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177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352</v>
      </c>
      <c r="D196" s="232"/>
      <c r="E196" s="233">
        <v>7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41">
        <v>31</v>
      </c>
      <c r="B197" s="242" t="s">
        <v>353</v>
      </c>
      <c r="C197" s="253" t="s">
        <v>354</v>
      </c>
      <c r="D197" s="243" t="s">
        <v>249</v>
      </c>
      <c r="E197" s="244">
        <v>5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175</v>
      </c>
      <c r="T197" s="247" t="s">
        <v>175</v>
      </c>
      <c r="U197" s="231">
        <v>0.26</v>
      </c>
      <c r="V197" s="231">
        <f>ROUND(E197*U197,2)</f>
        <v>1.3</v>
      </c>
      <c r="W197" s="231"/>
      <c r="X197" s="231" t="s">
        <v>176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177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355</v>
      </c>
      <c r="D198" s="232"/>
      <c r="E198" s="233">
        <v>5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1">
        <v>32</v>
      </c>
      <c r="B199" s="242" t="s">
        <v>356</v>
      </c>
      <c r="C199" s="253" t="s">
        <v>357</v>
      </c>
      <c r="D199" s="243" t="s">
        <v>249</v>
      </c>
      <c r="E199" s="244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5.7000000000000002E-3</v>
      </c>
      <c r="O199" s="246">
        <f>ROUND(E199*N199,2)</f>
        <v>0.01</v>
      </c>
      <c r="P199" s="246">
        <v>0</v>
      </c>
      <c r="Q199" s="246">
        <f>ROUND(E199*P199,2)</f>
        <v>0</v>
      </c>
      <c r="R199" s="246"/>
      <c r="S199" s="246" t="s">
        <v>175</v>
      </c>
      <c r="T199" s="247" t="s">
        <v>175</v>
      </c>
      <c r="U199" s="231">
        <v>0.35</v>
      </c>
      <c r="V199" s="231">
        <f>ROUND(E199*U199,2)</f>
        <v>0.35</v>
      </c>
      <c r="W199" s="231"/>
      <c r="X199" s="231" t="s">
        <v>176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177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358</v>
      </c>
      <c r="D200" s="232"/>
      <c r="E200" s="233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56</v>
      </c>
      <c r="D201" s="232"/>
      <c r="E201" s="233">
        <v>1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41">
        <v>33</v>
      </c>
      <c r="B202" s="242" t="s">
        <v>359</v>
      </c>
      <c r="C202" s="253" t="s">
        <v>360</v>
      </c>
      <c r="D202" s="243" t="s">
        <v>241</v>
      </c>
      <c r="E202" s="244">
        <v>24.274999999999999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175</v>
      </c>
      <c r="T202" s="247" t="s">
        <v>175</v>
      </c>
      <c r="U202" s="231">
        <v>0.05</v>
      </c>
      <c r="V202" s="231">
        <f>ROUND(E202*U202,2)</f>
        <v>1.21</v>
      </c>
      <c r="W202" s="231"/>
      <c r="X202" s="231" t="s">
        <v>176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177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361</v>
      </c>
      <c r="D203" s="232"/>
      <c r="E203" s="233">
        <v>24.274999999999999</v>
      </c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179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41">
        <v>34</v>
      </c>
      <c r="B204" s="242" t="s">
        <v>362</v>
      </c>
      <c r="C204" s="253" t="s">
        <v>363</v>
      </c>
      <c r="D204" s="243" t="s">
        <v>322</v>
      </c>
      <c r="E204" s="244">
        <v>3.0200000000000001E-2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6">
        <v>0</v>
      </c>
      <c r="O204" s="246">
        <f>ROUND(E204*N204,2)</f>
        <v>0</v>
      </c>
      <c r="P204" s="246">
        <v>0</v>
      </c>
      <c r="Q204" s="246">
        <f>ROUND(E204*P204,2)</f>
        <v>0</v>
      </c>
      <c r="R204" s="246"/>
      <c r="S204" s="246" t="s">
        <v>175</v>
      </c>
      <c r="T204" s="247" t="s">
        <v>175</v>
      </c>
      <c r="U204" s="231">
        <v>1.47</v>
      </c>
      <c r="V204" s="231">
        <f>ROUND(E204*U204,2)</f>
        <v>0.04</v>
      </c>
      <c r="W204" s="231"/>
      <c r="X204" s="231" t="s">
        <v>176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177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364</v>
      </c>
      <c r="D205" s="232"/>
      <c r="E205" s="233">
        <v>3.0200000000000001E-2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>
      <c r="A206" s="235" t="s">
        <v>170</v>
      </c>
      <c r="B206" s="236" t="s">
        <v>109</v>
      </c>
      <c r="C206" s="252" t="s">
        <v>110</v>
      </c>
      <c r="D206" s="237"/>
      <c r="E206" s="238"/>
      <c r="F206" s="239"/>
      <c r="G206" s="239">
        <f>SUMIF(AG207:AG251,"&lt;&gt;NOR",G207:G251)</f>
        <v>0</v>
      </c>
      <c r="H206" s="239"/>
      <c r="I206" s="239">
        <f>SUM(I207:I251)</f>
        <v>0</v>
      </c>
      <c r="J206" s="239"/>
      <c r="K206" s="239">
        <f>SUM(K207:K251)</f>
        <v>0</v>
      </c>
      <c r="L206" s="239"/>
      <c r="M206" s="239">
        <f>SUM(M207:M251)</f>
        <v>0</v>
      </c>
      <c r="N206" s="239"/>
      <c r="O206" s="239">
        <f>SUM(O207:O251)</f>
        <v>0.3</v>
      </c>
      <c r="P206" s="239"/>
      <c r="Q206" s="239">
        <f>SUM(Q207:Q251)</f>
        <v>0</v>
      </c>
      <c r="R206" s="239"/>
      <c r="S206" s="239"/>
      <c r="T206" s="240"/>
      <c r="U206" s="234"/>
      <c r="V206" s="234">
        <f>SUM(V207:V251)</f>
        <v>53.03</v>
      </c>
      <c r="W206" s="234"/>
      <c r="X206" s="234"/>
      <c r="AG206" t="s">
        <v>171</v>
      </c>
    </row>
    <row r="207" spans="1:60" outlineLevel="1">
      <c r="A207" s="241">
        <v>35</v>
      </c>
      <c r="B207" s="242" t="s">
        <v>365</v>
      </c>
      <c r="C207" s="253" t="s">
        <v>366</v>
      </c>
      <c r="D207" s="243" t="s">
        <v>241</v>
      </c>
      <c r="E207" s="244">
        <v>9.5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6">
        <v>3.9899999999999996E-3</v>
      </c>
      <c r="O207" s="246">
        <f>ROUND(E207*N207,2)</f>
        <v>0.04</v>
      </c>
      <c r="P207" s="246">
        <v>0</v>
      </c>
      <c r="Q207" s="246">
        <f>ROUND(E207*P207,2)</f>
        <v>0</v>
      </c>
      <c r="R207" s="246"/>
      <c r="S207" s="246" t="s">
        <v>175</v>
      </c>
      <c r="T207" s="247" t="s">
        <v>175</v>
      </c>
      <c r="U207" s="231">
        <v>0.54</v>
      </c>
      <c r="V207" s="231">
        <f>ROUND(E207*U207,2)</f>
        <v>5.13</v>
      </c>
      <c r="W207" s="231"/>
      <c r="X207" s="231" t="s">
        <v>176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177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5" t="s">
        <v>367</v>
      </c>
      <c r="D208" s="248"/>
      <c r="E208" s="248"/>
      <c r="F208" s="248"/>
      <c r="G208" s="248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244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6" t="s">
        <v>368</v>
      </c>
      <c r="D209" s="249"/>
      <c r="E209" s="249"/>
      <c r="F209" s="249"/>
      <c r="G209" s="249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244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369</v>
      </c>
      <c r="D210" s="232"/>
      <c r="E210" s="233">
        <v>5.5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370</v>
      </c>
      <c r="D211" s="232"/>
      <c r="E211" s="233">
        <v>3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371</v>
      </c>
      <c r="D212" s="232"/>
      <c r="E212" s="233">
        <v>1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179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36</v>
      </c>
      <c r="B213" s="242" t="s">
        <v>372</v>
      </c>
      <c r="C213" s="253" t="s">
        <v>373</v>
      </c>
      <c r="D213" s="243" t="s">
        <v>241</v>
      </c>
      <c r="E213" s="244">
        <v>48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5.1799999999999997E-3</v>
      </c>
      <c r="O213" s="246">
        <f>ROUND(E213*N213,2)</f>
        <v>0.25</v>
      </c>
      <c r="P213" s="246">
        <v>0</v>
      </c>
      <c r="Q213" s="246">
        <f>ROUND(E213*P213,2)</f>
        <v>0</v>
      </c>
      <c r="R213" s="246"/>
      <c r="S213" s="246" t="s">
        <v>175</v>
      </c>
      <c r="T213" s="247" t="s">
        <v>175</v>
      </c>
      <c r="U213" s="231">
        <v>0.63</v>
      </c>
      <c r="V213" s="231">
        <f>ROUND(E213*U213,2)</f>
        <v>30.24</v>
      </c>
      <c r="W213" s="231"/>
      <c r="X213" s="231" t="s">
        <v>176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177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5" t="s">
        <v>367</v>
      </c>
      <c r="D214" s="248"/>
      <c r="E214" s="248"/>
      <c r="F214" s="248"/>
      <c r="G214" s="248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244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6" t="s">
        <v>368</v>
      </c>
      <c r="D215" s="249"/>
      <c r="E215" s="249"/>
      <c r="F215" s="249"/>
      <c r="G215" s="249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244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374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375</v>
      </c>
      <c r="D217" s="232"/>
      <c r="E217" s="233">
        <v>20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376</v>
      </c>
      <c r="D218" s="232"/>
      <c r="E218" s="233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375</v>
      </c>
      <c r="D219" s="232"/>
      <c r="E219" s="233">
        <v>20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377</v>
      </c>
      <c r="D220" s="232"/>
      <c r="E220" s="233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179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378</v>
      </c>
      <c r="D221" s="232"/>
      <c r="E221" s="233">
        <v>8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2.5" outlineLevel="1">
      <c r="A222" s="241">
        <v>37</v>
      </c>
      <c r="B222" s="242" t="s">
        <v>379</v>
      </c>
      <c r="C222" s="253" t="s">
        <v>380</v>
      </c>
      <c r="D222" s="243" t="s">
        <v>241</v>
      </c>
      <c r="E222" s="244">
        <v>9.5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3.0000000000000001E-5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175</v>
      </c>
      <c r="T222" s="247" t="s">
        <v>175</v>
      </c>
      <c r="U222" s="231">
        <v>0.13</v>
      </c>
      <c r="V222" s="231">
        <f>ROUND(E222*U222,2)</f>
        <v>1.24</v>
      </c>
      <c r="W222" s="231"/>
      <c r="X222" s="231" t="s">
        <v>176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177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5" t="s">
        <v>381</v>
      </c>
      <c r="D223" s="248"/>
      <c r="E223" s="248"/>
      <c r="F223" s="248"/>
      <c r="G223" s="248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244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369</v>
      </c>
      <c r="D224" s="232"/>
      <c r="E224" s="233">
        <v>5.5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370</v>
      </c>
      <c r="D225" s="232"/>
      <c r="E225" s="233">
        <v>3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179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371</v>
      </c>
      <c r="D226" s="232"/>
      <c r="E226" s="233">
        <v>1</v>
      </c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179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>
      <c r="A227" s="241">
        <v>38</v>
      </c>
      <c r="B227" s="242" t="s">
        <v>382</v>
      </c>
      <c r="C227" s="253" t="s">
        <v>383</v>
      </c>
      <c r="D227" s="243" t="s">
        <v>241</v>
      </c>
      <c r="E227" s="244">
        <v>48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6">
        <v>6.0000000000000002E-5</v>
      </c>
      <c r="O227" s="246">
        <f>ROUND(E227*N227,2)</f>
        <v>0</v>
      </c>
      <c r="P227" s="246">
        <v>0</v>
      </c>
      <c r="Q227" s="246">
        <f>ROUND(E227*P227,2)</f>
        <v>0</v>
      </c>
      <c r="R227" s="246"/>
      <c r="S227" s="246" t="s">
        <v>175</v>
      </c>
      <c r="T227" s="247" t="s">
        <v>175</v>
      </c>
      <c r="U227" s="231">
        <v>0.13</v>
      </c>
      <c r="V227" s="231">
        <f>ROUND(E227*U227,2)</f>
        <v>6.24</v>
      </c>
      <c r="W227" s="231"/>
      <c r="X227" s="231" t="s">
        <v>176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177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5" t="s">
        <v>381</v>
      </c>
      <c r="D228" s="248"/>
      <c r="E228" s="248"/>
      <c r="F228" s="248"/>
      <c r="G228" s="248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244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374</v>
      </c>
      <c r="D229" s="232"/>
      <c r="E229" s="233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375</v>
      </c>
      <c r="D230" s="232"/>
      <c r="E230" s="233">
        <v>20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376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375</v>
      </c>
      <c r="D232" s="232"/>
      <c r="E232" s="233">
        <v>20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377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378</v>
      </c>
      <c r="D234" s="232"/>
      <c r="E234" s="233">
        <v>8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41">
        <v>39</v>
      </c>
      <c r="B235" s="242" t="s">
        <v>384</v>
      </c>
      <c r="C235" s="253" t="s">
        <v>385</v>
      </c>
      <c r="D235" s="243" t="s">
        <v>386</v>
      </c>
      <c r="E235" s="244">
        <v>12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7.5000000000000002E-4</v>
      </c>
      <c r="O235" s="246">
        <f>ROUND(E235*N235,2)</f>
        <v>0.01</v>
      </c>
      <c r="P235" s="246">
        <v>0</v>
      </c>
      <c r="Q235" s="246">
        <f>ROUND(E235*P235,2)</f>
        <v>0</v>
      </c>
      <c r="R235" s="246"/>
      <c r="S235" s="246" t="s">
        <v>175</v>
      </c>
      <c r="T235" s="247" t="s">
        <v>175</v>
      </c>
      <c r="U235" s="231">
        <v>0.11</v>
      </c>
      <c r="V235" s="231">
        <f>ROUND(E235*U235,2)</f>
        <v>1.32</v>
      </c>
      <c r="W235" s="231"/>
      <c r="X235" s="231" t="s">
        <v>176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177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387</v>
      </c>
      <c r="D236" s="232"/>
      <c r="E236" s="233">
        <v>12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179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22.5" outlineLevel="1">
      <c r="A237" s="241">
        <v>40</v>
      </c>
      <c r="B237" s="242" t="s">
        <v>388</v>
      </c>
      <c r="C237" s="253" t="s">
        <v>389</v>
      </c>
      <c r="D237" s="243" t="s">
        <v>249</v>
      </c>
      <c r="E237" s="244">
        <v>12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1.7000000000000001E-4</v>
      </c>
      <c r="O237" s="246">
        <f>ROUND(E237*N237,2)</f>
        <v>0</v>
      </c>
      <c r="P237" s="246">
        <v>0</v>
      </c>
      <c r="Q237" s="246">
        <f>ROUND(E237*P237,2)</f>
        <v>0</v>
      </c>
      <c r="R237" s="246"/>
      <c r="S237" s="246" t="s">
        <v>175</v>
      </c>
      <c r="T237" s="247" t="s">
        <v>175</v>
      </c>
      <c r="U237" s="231">
        <v>0.19</v>
      </c>
      <c r="V237" s="231">
        <f>ROUND(E237*U237,2)</f>
        <v>2.2799999999999998</v>
      </c>
      <c r="W237" s="231"/>
      <c r="X237" s="231" t="s">
        <v>176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177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387</v>
      </c>
      <c r="D238" s="232"/>
      <c r="E238" s="233">
        <v>12</v>
      </c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179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41">
        <v>41</v>
      </c>
      <c r="B239" s="242" t="s">
        <v>390</v>
      </c>
      <c r="C239" s="253" t="s">
        <v>391</v>
      </c>
      <c r="D239" s="243" t="s">
        <v>249</v>
      </c>
      <c r="E239" s="244">
        <v>5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2.4000000000000001E-4</v>
      </c>
      <c r="O239" s="246">
        <f>ROUND(E239*N239,2)</f>
        <v>0</v>
      </c>
      <c r="P239" s="246">
        <v>0</v>
      </c>
      <c r="Q239" s="246">
        <f>ROUND(E239*P239,2)</f>
        <v>0</v>
      </c>
      <c r="R239" s="246"/>
      <c r="S239" s="246" t="s">
        <v>175</v>
      </c>
      <c r="T239" s="247" t="s">
        <v>175</v>
      </c>
      <c r="U239" s="231">
        <v>0.2</v>
      </c>
      <c r="V239" s="231">
        <f>ROUND(E239*U239,2)</f>
        <v>1</v>
      </c>
      <c r="W239" s="231"/>
      <c r="X239" s="231" t="s">
        <v>176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177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76</v>
      </c>
      <c r="D240" s="232"/>
      <c r="E240" s="233">
        <v>5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179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41">
        <v>42</v>
      </c>
      <c r="B241" s="242" t="s">
        <v>392</v>
      </c>
      <c r="C241" s="253" t="s">
        <v>393</v>
      </c>
      <c r="D241" s="243" t="s">
        <v>241</v>
      </c>
      <c r="E241" s="244">
        <v>57.5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6">
        <v>0</v>
      </c>
      <c r="O241" s="246">
        <f>ROUND(E241*N241,2)</f>
        <v>0</v>
      </c>
      <c r="P241" s="246">
        <v>0</v>
      </c>
      <c r="Q241" s="246">
        <f>ROUND(E241*P241,2)</f>
        <v>0</v>
      </c>
      <c r="R241" s="246"/>
      <c r="S241" s="246" t="s">
        <v>175</v>
      </c>
      <c r="T241" s="247" t="s">
        <v>175</v>
      </c>
      <c r="U241" s="231">
        <v>0.03</v>
      </c>
      <c r="V241" s="231">
        <f>ROUND(E241*U241,2)</f>
        <v>1.73</v>
      </c>
      <c r="W241" s="231"/>
      <c r="X241" s="231" t="s">
        <v>176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177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5" t="s">
        <v>394</v>
      </c>
      <c r="D242" s="248"/>
      <c r="E242" s="248"/>
      <c r="F242" s="248"/>
      <c r="G242" s="248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244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395</v>
      </c>
      <c r="D243" s="232"/>
      <c r="E243" s="233">
        <v>57.5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43</v>
      </c>
      <c r="B244" s="242" t="s">
        <v>396</v>
      </c>
      <c r="C244" s="253" t="s">
        <v>397</v>
      </c>
      <c r="D244" s="243" t="s">
        <v>241</v>
      </c>
      <c r="E244" s="244">
        <v>57.5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1.0000000000000001E-5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175</v>
      </c>
      <c r="T244" s="247" t="s">
        <v>175</v>
      </c>
      <c r="U244" s="231">
        <v>0.06</v>
      </c>
      <c r="V244" s="231">
        <f>ROUND(E244*U244,2)</f>
        <v>3.45</v>
      </c>
      <c r="W244" s="231"/>
      <c r="X244" s="231" t="s">
        <v>176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177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5" t="s">
        <v>398</v>
      </c>
      <c r="D245" s="248"/>
      <c r="E245" s="248"/>
      <c r="F245" s="248"/>
      <c r="G245" s="248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244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395</v>
      </c>
      <c r="D246" s="232"/>
      <c r="E246" s="233">
        <v>57.5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179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41">
        <v>44</v>
      </c>
      <c r="B247" s="242" t="s">
        <v>399</v>
      </c>
      <c r="C247" s="253" t="s">
        <v>400</v>
      </c>
      <c r="D247" s="243" t="s">
        <v>322</v>
      </c>
      <c r="E247" s="244">
        <v>0.30199999999999999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6"/>
      <c r="S247" s="246" t="s">
        <v>175</v>
      </c>
      <c r="T247" s="247" t="s">
        <v>175</v>
      </c>
      <c r="U247" s="231">
        <v>1.33</v>
      </c>
      <c r="V247" s="231">
        <f>ROUND(E247*U247,2)</f>
        <v>0.4</v>
      </c>
      <c r="W247" s="231"/>
      <c r="X247" s="231" t="s">
        <v>176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177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401</v>
      </c>
      <c r="D248" s="232"/>
      <c r="E248" s="233">
        <v>0.30199999999999999</v>
      </c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179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41">
        <v>45</v>
      </c>
      <c r="B249" s="242" t="s">
        <v>402</v>
      </c>
      <c r="C249" s="253" t="s">
        <v>403</v>
      </c>
      <c r="D249" s="243" t="s">
        <v>404</v>
      </c>
      <c r="E249" s="244">
        <v>1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6">
        <v>0</v>
      </c>
      <c r="O249" s="246">
        <f>ROUND(E249*N249,2)</f>
        <v>0</v>
      </c>
      <c r="P249" s="246">
        <v>0</v>
      </c>
      <c r="Q249" s="246">
        <f>ROUND(E249*P249,2)</f>
        <v>0</v>
      </c>
      <c r="R249" s="246"/>
      <c r="S249" s="246" t="s">
        <v>250</v>
      </c>
      <c r="T249" s="247" t="s">
        <v>251</v>
      </c>
      <c r="U249" s="231">
        <v>0</v>
      </c>
      <c r="V249" s="231">
        <f>ROUND(E249*U249,2)</f>
        <v>0</v>
      </c>
      <c r="W249" s="231"/>
      <c r="X249" s="231" t="s">
        <v>176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177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>
      <c r="A250" s="229"/>
      <c r="B250" s="230"/>
      <c r="C250" s="254" t="s">
        <v>405</v>
      </c>
      <c r="D250" s="232"/>
      <c r="E250" s="233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56</v>
      </c>
      <c r="D251" s="232"/>
      <c r="E251" s="233">
        <v>1</v>
      </c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179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>
      <c r="A252" s="235" t="s">
        <v>170</v>
      </c>
      <c r="B252" s="236" t="s">
        <v>111</v>
      </c>
      <c r="C252" s="252" t="s">
        <v>112</v>
      </c>
      <c r="D252" s="237"/>
      <c r="E252" s="238"/>
      <c r="F252" s="239"/>
      <c r="G252" s="239">
        <f>SUMIF(AG253:AG319,"&lt;&gt;NOR",G253:G319)</f>
        <v>0</v>
      </c>
      <c r="H252" s="239"/>
      <c r="I252" s="239">
        <f>SUM(I253:I319)</f>
        <v>0</v>
      </c>
      <c r="J252" s="239"/>
      <c r="K252" s="239">
        <f>SUM(K253:K319)</f>
        <v>0</v>
      </c>
      <c r="L252" s="239"/>
      <c r="M252" s="239">
        <f>SUM(M253:M319)</f>
        <v>0</v>
      </c>
      <c r="N252" s="239"/>
      <c r="O252" s="239">
        <f>SUM(O253:O319)</f>
        <v>0.29000000000000004</v>
      </c>
      <c r="P252" s="239"/>
      <c r="Q252" s="239">
        <f>SUM(Q253:Q319)</f>
        <v>0.44000000000000006</v>
      </c>
      <c r="R252" s="239"/>
      <c r="S252" s="239"/>
      <c r="T252" s="240"/>
      <c r="U252" s="234"/>
      <c r="V252" s="234">
        <f>SUM(V253:V319)</f>
        <v>37.549999999999997</v>
      </c>
      <c r="W252" s="234"/>
      <c r="X252" s="234"/>
      <c r="AG252" t="s">
        <v>171</v>
      </c>
    </row>
    <row r="253" spans="1:60" outlineLevel="1">
      <c r="A253" s="241">
        <v>46</v>
      </c>
      <c r="B253" s="242" t="s">
        <v>406</v>
      </c>
      <c r="C253" s="253" t="s">
        <v>407</v>
      </c>
      <c r="D253" s="243" t="s">
        <v>386</v>
      </c>
      <c r="E253" s="244">
        <v>6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6">
        <v>0</v>
      </c>
      <c r="O253" s="246">
        <f>ROUND(E253*N253,2)</f>
        <v>0</v>
      </c>
      <c r="P253" s="246">
        <v>3.4200000000000001E-2</v>
      </c>
      <c r="Q253" s="246">
        <f>ROUND(E253*P253,2)</f>
        <v>0.21</v>
      </c>
      <c r="R253" s="246"/>
      <c r="S253" s="246" t="s">
        <v>175</v>
      </c>
      <c r="T253" s="247" t="s">
        <v>175</v>
      </c>
      <c r="U253" s="231">
        <v>0.47</v>
      </c>
      <c r="V253" s="231">
        <f>ROUND(E253*U253,2)</f>
        <v>2.82</v>
      </c>
      <c r="W253" s="231"/>
      <c r="X253" s="231" t="s">
        <v>176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177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280</v>
      </c>
      <c r="D254" s="232"/>
      <c r="E254" s="233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179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408</v>
      </c>
      <c r="D255" s="232"/>
      <c r="E255" s="233">
        <v>6</v>
      </c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22.5" outlineLevel="1">
      <c r="A256" s="241">
        <v>47</v>
      </c>
      <c r="B256" s="242" t="s">
        <v>409</v>
      </c>
      <c r="C256" s="253" t="s">
        <v>410</v>
      </c>
      <c r="D256" s="243" t="s">
        <v>386</v>
      </c>
      <c r="E256" s="244">
        <v>4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1.8890000000000001E-2</v>
      </c>
      <c r="O256" s="246">
        <f>ROUND(E256*N256,2)</f>
        <v>0.08</v>
      </c>
      <c r="P256" s="246">
        <v>0</v>
      </c>
      <c r="Q256" s="246">
        <f>ROUND(E256*P256,2)</f>
        <v>0</v>
      </c>
      <c r="R256" s="246"/>
      <c r="S256" s="246" t="s">
        <v>175</v>
      </c>
      <c r="T256" s="247" t="s">
        <v>175</v>
      </c>
      <c r="U256" s="231">
        <v>0.97299999999999998</v>
      </c>
      <c r="V256" s="231">
        <f>ROUND(E256*U256,2)</f>
        <v>3.89</v>
      </c>
      <c r="W256" s="231"/>
      <c r="X256" s="231" t="s">
        <v>176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177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62</v>
      </c>
      <c r="D257" s="232"/>
      <c r="E257" s="233">
        <v>4</v>
      </c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41">
        <v>48</v>
      </c>
      <c r="B258" s="242" t="s">
        <v>411</v>
      </c>
      <c r="C258" s="253" t="s">
        <v>412</v>
      </c>
      <c r="D258" s="243" t="s">
        <v>386</v>
      </c>
      <c r="E258" s="244">
        <v>1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2.4080000000000001E-2</v>
      </c>
      <c r="O258" s="246">
        <f>ROUND(E258*N258,2)</f>
        <v>0.02</v>
      </c>
      <c r="P258" s="246">
        <v>0</v>
      </c>
      <c r="Q258" s="246">
        <f>ROUND(E258*P258,2)</f>
        <v>0</v>
      </c>
      <c r="R258" s="246"/>
      <c r="S258" s="246" t="s">
        <v>175</v>
      </c>
      <c r="T258" s="247" t="s">
        <v>175</v>
      </c>
      <c r="U258" s="231">
        <v>0.95499999999999996</v>
      </c>
      <c r="V258" s="231">
        <f>ROUND(E258*U258,2)</f>
        <v>0.96</v>
      </c>
      <c r="W258" s="231"/>
      <c r="X258" s="231" t="s">
        <v>176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177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413</v>
      </c>
      <c r="D259" s="232"/>
      <c r="E259" s="233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56</v>
      </c>
      <c r="D260" s="232"/>
      <c r="E260" s="233">
        <v>1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41">
        <v>49</v>
      </c>
      <c r="B261" s="242" t="s">
        <v>414</v>
      </c>
      <c r="C261" s="253" t="s">
        <v>415</v>
      </c>
      <c r="D261" s="243" t="s">
        <v>386</v>
      </c>
      <c r="E261" s="244">
        <v>5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0</v>
      </c>
      <c r="O261" s="246">
        <f>ROUND(E261*N261,2)</f>
        <v>0</v>
      </c>
      <c r="P261" s="246">
        <v>1.9460000000000002E-2</v>
      </c>
      <c r="Q261" s="246">
        <f>ROUND(E261*P261,2)</f>
        <v>0.1</v>
      </c>
      <c r="R261" s="246"/>
      <c r="S261" s="246" t="s">
        <v>175</v>
      </c>
      <c r="T261" s="247" t="s">
        <v>175</v>
      </c>
      <c r="U261" s="231">
        <v>0.38</v>
      </c>
      <c r="V261" s="231">
        <f>ROUND(E261*U261,2)</f>
        <v>1.9</v>
      </c>
      <c r="W261" s="231"/>
      <c r="X261" s="231" t="s">
        <v>176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177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416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76</v>
      </c>
      <c r="D263" s="232"/>
      <c r="E263" s="233">
        <v>5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179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1">
        <v>50</v>
      </c>
      <c r="B264" s="242" t="s">
        <v>417</v>
      </c>
      <c r="C264" s="253" t="s">
        <v>418</v>
      </c>
      <c r="D264" s="243" t="s">
        <v>386</v>
      </c>
      <c r="E264" s="244">
        <v>1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1.9009999999999999E-2</v>
      </c>
      <c r="O264" s="246">
        <f>ROUND(E264*N264,2)</f>
        <v>0.02</v>
      </c>
      <c r="P264" s="246">
        <v>0</v>
      </c>
      <c r="Q264" s="246">
        <f>ROUND(E264*P264,2)</f>
        <v>0</v>
      </c>
      <c r="R264" s="246"/>
      <c r="S264" s="246" t="s">
        <v>175</v>
      </c>
      <c r="T264" s="247" t="s">
        <v>175</v>
      </c>
      <c r="U264" s="231">
        <v>1.1890000000000001</v>
      </c>
      <c r="V264" s="231">
        <f>ROUND(E264*U264,2)</f>
        <v>1.19</v>
      </c>
      <c r="W264" s="231"/>
      <c r="X264" s="231" t="s">
        <v>176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177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419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56</v>
      </c>
      <c r="D266" s="232"/>
      <c r="E266" s="233">
        <v>1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179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41">
        <v>51</v>
      </c>
      <c r="B267" s="242" t="s">
        <v>420</v>
      </c>
      <c r="C267" s="253" t="s">
        <v>421</v>
      </c>
      <c r="D267" s="243" t="s">
        <v>386</v>
      </c>
      <c r="E267" s="244">
        <v>5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6">
        <v>1.401E-2</v>
      </c>
      <c r="O267" s="246">
        <f>ROUND(E267*N267,2)</f>
        <v>7.0000000000000007E-2</v>
      </c>
      <c r="P267" s="246">
        <v>0</v>
      </c>
      <c r="Q267" s="246">
        <f>ROUND(E267*P267,2)</f>
        <v>0</v>
      </c>
      <c r="R267" s="246"/>
      <c r="S267" s="246" t="s">
        <v>175</v>
      </c>
      <c r="T267" s="247" t="s">
        <v>175</v>
      </c>
      <c r="U267" s="231">
        <v>1.19</v>
      </c>
      <c r="V267" s="231">
        <f>ROUND(E267*U267,2)</f>
        <v>5.95</v>
      </c>
      <c r="W267" s="231"/>
      <c r="X267" s="231" t="s">
        <v>176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177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422</v>
      </c>
      <c r="D268" s="232"/>
      <c r="E268" s="233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179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76</v>
      </c>
      <c r="D269" s="232"/>
      <c r="E269" s="233">
        <v>5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179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1">
        <v>52</v>
      </c>
      <c r="B270" s="242" t="s">
        <v>423</v>
      </c>
      <c r="C270" s="253" t="s">
        <v>424</v>
      </c>
      <c r="D270" s="243" t="s">
        <v>386</v>
      </c>
      <c r="E270" s="244">
        <v>1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1.7000000000000001E-4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175</v>
      </c>
      <c r="T270" s="247" t="s">
        <v>175</v>
      </c>
      <c r="U270" s="231">
        <v>2.9</v>
      </c>
      <c r="V270" s="231">
        <f>ROUND(E270*U270,2)</f>
        <v>2.9</v>
      </c>
      <c r="W270" s="231"/>
      <c r="X270" s="231" t="s">
        <v>176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177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56</v>
      </c>
      <c r="D271" s="232"/>
      <c r="E271" s="233">
        <v>1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179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ht="22.5" outlineLevel="1">
      <c r="A272" s="241">
        <v>53</v>
      </c>
      <c r="B272" s="242" t="s">
        <v>425</v>
      </c>
      <c r="C272" s="253" t="s">
        <v>426</v>
      </c>
      <c r="D272" s="243" t="s">
        <v>386</v>
      </c>
      <c r="E272" s="244">
        <v>1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0</v>
      </c>
      <c r="O272" s="246">
        <f>ROUND(E272*N272,2)</f>
        <v>0</v>
      </c>
      <c r="P272" s="246">
        <v>8.7999999999999995E-2</v>
      </c>
      <c r="Q272" s="246">
        <f>ROUND(E272*P272,2)</f>
        <v>0.09</v>
      </c>
      <c r="R272" s="246"/>
      <c r="S272" s="246" t="s">
        <v>175</v>
      </c>
      <c r="T272" s="247" t="s">
        <v>175</v>
      </c>
      <c r="U272" s="231">
        <v>0.69</v>
      </c>
      <c r="V272" s="231">
        <f>ROUND(E272*U272,2)</f>
        <v>0.69</v>
      </c>
      <c r="W272" s="231"/>
      <c r="X272" s="231" t="s">
        <v>176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177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427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56</v>
      </c>
      <c r="D274" s="232"/>
      <c r="E274" s="233">
        <v>1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41">
        <v>54</v>
      </c>
      <c r="B275" s="242" t="s">
        <v>428</v>
      </c>
      <c r="C275" s="253" t="s">
        <v>429</v>
      </c>
      <c r="D275" s="243" t="s">
        <v>386</v>
      </c>
      <c r="E275" s="244">
        <v>1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8.0000000000000002E-3</v>
      </c>
      <c r="O275" s="246">
        <f>ROUND(E275*N275,2)</f>
        <v>0.01</v>
      </c>
      <c r="P275" s="246">
        <v>0</v>
      </c>
      <c r="Q275" s="246">
        <f>ROUND(E275*P275,2)</f>
        <v>0</v>
      </c>
      <c r="R275" s="246"/>
      <c r="S275" s="246" t="s">
        <v>175</v>
      </c>
      <c r="T275" s="247" t="s">
        <v>175</v>
      </c>
      <c r="U275" s="231">
        <v>0.63</v>
      </c>
      <c r="V275" s="231">
        <f>ROUND(E275*U275,2)</f>
        <v>0.63</v>
      </c>
      <c r="W275" s="231"/>
      <c r="X275" s="231" t="s">
        <v>176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177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430</v>
      </c>
      <c r="D276" s="232"/>
      <c r="E276" s="233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56</v>
      </c>
      <c r="D277" s="232"/>
      <c r="E277" s="233">
        <v>1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1">
        <v>55</v>
      </c>
      <c r="B278" s="242" t="s">
        <v>431</v>
      </c>
      <c r="C278" s="253" t="s">
        <v>432</v>
      </c>
      <c r="D278" s="243" t="s">
        <v>249</v>
      </c>
      <c r="E278" s="244">
        <v>1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8.4999999999999995E-4</v>
      </c>
      <c r="O278" s="246">
        <f>ROUND(E278*N278,2)</f>
        <v>0</v>
      </c>
      <c r="P278" s="246">
        <v>0</v>
      </c>
      <c r="Q278" s="246">
        <f>ROUND(E278*P278,2)</f>
        <v>0</v>
      </c>
      <c r="R278" s="246"/>
      <c r="S278" s="246" t="s">
        <v>175</v>
      </c>
      <c r="T278" s="247" t="s">
        <v>175</v>
      </c>
      <c r="U278" s="231">
        <v>0.48499999999999999</v>
      </c>
      <c r="V278" s="231">
        <f>ROUND(E278*U278,2)</f>
        <v>0.49</v>
      </c>
      <c r="W278" s="231"/>
      <c r="X278" s="231" t="s">
        <v>176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177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433</v>
      </c>
      <c r="D279" s="232"/>
      <c r="E279" s="233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56</v>
      </c>
      <c r="D280" s="232"/>
      <c r="E280" s="233">
        <v>1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179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41">
        <v>56</v>
      </c>
      <c r="B281" s="242" t="s">
        <v>434</v>
      </c>
      <c r="C281" s="253" t="s">
        <v>435</v>
      </c>
      <c r="D281" s="243" t="s">
        <v>249</v>
      </c>
      <c r="E281" s="244">
        <v>5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1.1999999999999999E-3</v>
      </c>
      <c r="O281" s="246">
        <f>ROUND(E281*N281,2)</f>
        <v>0.01</v>
      </c>
      <c r="P281" s="246">
        <v>0</v>
      </c>
      <c r="Q281" s="246">
        <f>ROUND(E281*P281,2)</f>
        <v>0</v>
      </c>
      <c r="R281" s="246"/>
      <c r="S281" s="246" t="s">
        <v>175</v>
      </c>
      <c r="T281" s="247" t="s">
        <v>175</v>
      </c>
      <c r="U281" s="231">
        <v>0.48499999999999999</v>
      </c>
      <c r="V281" s="231">
        <f>ROUND(E281*U281,2)</f>
        <v>2.4300000000000002</v>
      </c>
      <c r="W281" s="231"/>
      <c r="X281" s="231" t="s">
        <v>176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177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436</v>
      </c>
      <c r="D282" s="232"/>
      <c r="E282" s="233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76</v>
      </c>
      <c r="D283" s="232"/>
      <c r="E283" s="233">
        <v>5</v>
      </c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41">
        <v>57</v>
      </c>
      <c r="B284" s="242" t="s">
        <v>437</v>
      </c>
      <c r="C284" s="253" t="s">
        <v>438</v>
      </c>
      <c r="D284" s="243" t="s">
        <v>386</v>
      </c>
      <c r="E284" s="244">
        <v>6</v>
      </c>
      <c r="F284" s="245"/>
      <c r="G284" s="246">
        <f>ROUND(E284*F284,2)</f>
        <v>0</v>
      </c>
      <c r="H284" s="245"/>
      <c r="I284" s="246">
        <f>ROUND(E284*H284,2)</f>
        <v>0</v>
      </c>
      <c r="J284" s="245"/>
      <c r="K284" s="246">
        <f>ROUND(E284*J284,2)</f>
        <v>0</v>
      </c>
      <c r="L284" s="246">
        <v>21</v>
      </c>
      <c r="M284" s="246">
        <f>G284*(1+L284/100)</f>
        <v>0</v>
      </c>
      <c r="N284" s="246">
        <v>0</v>
      </c>
      <c r="O284" s="246">
        <f>ROUND(E284*N284,2)</f>
        <v>0</v>
      </c>
      <c r="P284" s="246">
        <v>1.56E-3</v>
      </c>
      <c r="Q284" s="246">
        <f>ROUND(E284*P284,2)</f>
        <v>0.01</v>
      </c>
      <c r="R284" s="246"/>
      <c r="S284" s="246" t="s">
        <v>175</v>
      </c>
      <c r="T284" s="247" t="s">
        <v>175</v>
      </c>
      <c r="U284" s="231">
        <v>0.22</v>
      </c>
      <c r="V284" s="231">
        <f>ROUND(E284*U284,2)</f>
        <v>1.32</v>
      </c>
      <c r="W284" s="231"/>
      <c r="X284" s="231" t="s">
        <v>176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177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416</v>
      </c>
      <c r="D285" s="232"/>
      <c r="E285" s="233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439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76</v>
      </c>
      <c r="D287" s="232"/>
      <c r="E287" s="233">
        <v>5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440</v>
      </c>
      <c r="D288" s="232"/>
      <c r="E288" s="233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56</v>
      </c>
      <c r="D289" s="232"/>
      <c r="E289" s="233">
        <v>1</v>
      </c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41">
        <v>58</v>
      </c>
      <c r="B290" s="242" t="s">
        <v>441</v>
      </c>
      <c r="C290" s="253" t="s">
        <v>442</v>
      </c>
      <c r="D290" s="243" t="s">
        <v>386</v>
      </c>
      <c r="E290" s="244">
        <v>1</v>
      </c>
      <c r="F290" s="245"/>
      <c r="G290" s="246">
        <f>ROUND(E290*F290,2)</f>
        <v>0</v>
      </c>
      <c r="H290" s="245"/>
      <c r="I290" s="246">
        <f>ROUND(E290*H290,2)</f>
        <v>0</v>
      </c>
      <c r="J290" s="245"/>
      <c r="K290" s="246">
        <f>ROUND(E290*J290,2)</f>
        <v>0</v>
      </c>
      <c r="L290" s="246">
        <v>21</v>
      </c>
      <c r="M290" s="246">
        <f>G290*(1+L290/100)</f>
        <v>0</v>
      </c>
      <c r="N290" s="246">
        <v>3.32E-3</v>
      </c>
      <c r="O290" s="246">
        <f>ROUND(E290*N290,2)</f>
        <v>0</v>
      </c>
      <c r="P290" s="246">
        <v>0</v>
      </c>
      <c r="Q290" s="246">
        <f>ROUND(E290*P290,2)</f>
        <v>0</v>
      </c>
      <c r="R290" s="246"/>
      <c r="S290" s="246" t="s">
        <v>175</v>
      </c>
      <c r="T290" s="247" t="s">
        <v>175</v>
      </c>
      <c r="U290" s="231">
        <v>0.58699999999999997</v>
      </c>
      <c r="V290" s="231">
        <f>ROUND(E290*U290,2)</f>
        <v>0.59</v>
      </c>
      <c r="W290" s="231"/>
      <c r="X290" s="231" t="s">
        <v>176</v>
      </c>
      <c r="Y290" s="212"/>
      <c r="Z290" s="212"/>
      <c r="AA290" s="212"/>
      <c r="AB290" s="212"/>
      <c r="AC290" s="212"/>
      <c r="AD290" s="212"/>
      <c r="AE290" s="212"/>
      <c r="AF290" s="212"/>
      <c r="AG290" s="212" t="s">
        <v>177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443</v>
      </c>
      <c r="D291" s="232"/>
      <c r="E291" s="233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179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56</v>
      </c>
      <c r="D292" s="232"/>
      <c r="E292" s="233">
        <v>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41">
        <v>59</v>
      </c>
      <c r="B293" s="242" t="s">
        <v>444</v>
      </c>
      <c r="C293" s="253" t="s">
        <v>445</v>
      </c>
      <c r="D293" s="243" t="s">
        <v>249</v>
      </c>
      <c r="E293" s="244">
        <v>6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4.0999999999999999E-4</v>
      </c>
      <c r="O293" s="246">
        <f>ROUND(E293*N293,2)</f>
        <v>0</v>
      </c>
      <c r="P293" s="246">
        <v>0</v>
      </c>
      <c r="Q293" s="246">
        <f>ROUND(E293*P293,2)</f>
        <v>0</v>
      </c>
      <c r="R293" s="246"/>
      <c r="S293" s="246" t="s">
        <v>175</v>
      </c>
      <c r="T293" s="247" t="s">
        <v>175</v>
      </c>
      <c r="U293" s="231">
        <v>0.25</v>
      </c>
      <c r="V293" s="231">
        <f>ROUND(E293*U293,2)</f>
        <v>1.5</v>
      </c>
      <c r="W293" s="231"/>
      <c r="X293" s="231" t="s">
        <v>176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177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446</v>
      </c>
      <c r="D294" s="232"/>
      <c r="E294" s="233">
        <v>6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179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1">
        <v>60</v>
      </c>
      <c r="B295" s="242" t="s">
        <v>447</v>
      </c>
      <c r="C295" s="253" t="s">
        <v>448</v>
      </c>
      <c r="D295" s="243" t="s">
        <v>249</v>
      </c>
      <c r="E295" s="244">
        <v>6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2.0000000000000001E-4</v>
      </c>
      <c r="O295" s="246">
        <f>ROUND(E295*N295,2)</f>
        <v>0</v>
      </c>
      <c r="P295" s="246">
        <v>0</v>
      </c>
      <c r="Q295" s="246">
        <f>ROUND(E295*P295,2)</f>
        <v>0</v>
      </c>
      <c r="R295" s="246"/>
      <c r="S295" s="246" t="s">
        <v>175</v>
      </c>
      <c r="T295" s="247" t="s">
        <v>175</v>
      </c>
      <c r="U295" s="231">
        <v>0.25</v>
      </c>
      <c r="V295" s="231">
        <f>ROUND(E295*U295,2)</f>
        <v>1.5</v>
      </c>
      <c r="W295" s="231"/>
      <c r="X295" s="231" t="s">
        <v>176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177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446</v>
      </c>
      <c r="D296" s="232"/>
      <c r="E296" s="233">
        <v>6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41">
        <v>61</v>
      </c>
      <c r="B297" s="242" t="s">
        <v>449</v>
      </c>
      <c r="C297" s="253" t="s">
        <v>450</v>
      </c>
      <c r="D297" s="243" t="s">
        <v>249</v>
      </c>
      <c r="E297" s="244">
        <v>2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6.9999999999999999E-4</v>
      </c>
      <c r="O297" s="246">
        <f>ROUND(E297*N297,2)</f>
        <v>0</v>
      </c>
      <c r="P297" s="246">
        <v>0</v>
      </c>
      <c r="Q297" s="246">
        <f>ROUND(E297*P297,2)</f>
        <v>0</v>
      </c>
      <c r="R297" s="246"/>
      <c r="S297" s="246" t="s">
        <v>175</v>
      </c>
      <c r="T297" s="247" t="s">
        <v>175</v>
      </c>
      <c r="U297" s="231">
        <v>0.37</v>
      </c>
      <c r="V297" s="231">
        <f>ROUND(E297*U297,2)</f>
        <v>0.74</v>
      </c>
      <c r="W297" s="231"/>
      <c r="X297" s="231" t="s">
        <v>176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177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451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56</v>
      </c>
      <c r="D299" s="232"/>
      <c r="E299" s="233">
        <v>1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452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56</v>
      </c>
      <c r="D301" s="232"/>
      <c r="E301" s="233">
        <v>1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179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1">
        <v>62</v>
      </c>
      <c r="B302" s="242" t="s">
        <v>453</v>
      </c>
      <c r="C302" s="253" t="s">
        <v>454</v>
      </c>
      <c r="D302" s="243" t="s">
        <v>386</v>
      </c>
      <c r="E302" s="244">
        <v>4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1.7999999999999999E-2</v>
      </c>
      <c r="O302" s="246">
        <f>ROUND(E302*N302,2)</f>
        <v>7.0000000000000007E-2</v>
      </c>
      <c r="P302" s="246">
        <v>0</v>
      </c>
      <c r="Q302" s="246">
        <f>ROUND(E302*P302,2)</f>
        <v>0</v>
      </c>
      <c r="R302" s="246"/>
      <c r="S302" s="246" t="s">
        <v>175</v>
      </c>
      <c r="T302" s="247" t="s">
        <v>175</v>
      </c>
      <c r="U302" s="231">
        <v>1.9</v>
      </c>
      <c r="V302" s="231">
        <f>ROUND(E302*U302,2)</f>
        <v>7.6</v>
      </c>
      <c r="W302" s="231"/>
      <c r="X302" s="231" t="s">
        <v>176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177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5" t="s">
        <v>455</v>
      </c>
      <c r="D303" s="248"/>
      <c r="E303" s="248"/>
      <c r="F303" s="248"/>
      <c r="G303" s="248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244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62</v>
      </c>
      <c r="D304" s="232"/>
      <c r="E304" s="233">
        <v>4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179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41">
        <v>63</v>
      </c>
      <c r="B305" s="242" t="s">
        <v>456</v>
      </c>
      <c r="C305" s="253" t="s">
        <v>457</v>
      </c>
      <c r="D305" s="243" t="s">
        <v>322</v>
      </c>
      <c r="E305" s="244">
        <v>0.29499999999999998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6">
        <v>0</v>
      </c>
      <c r="O305" s="246">
        <f>ROUND(E305*N305,2)</f>
        <v>0</v>
      </c>
      <c r="P305" s="246">
        <v>0</v>
      </c>
      <c r="Q305" s="246">
        <f>ROUND(E305*P305,2)</f>
        <v>0</v>
      </c>
      <c r="R305" s="246"/>
      <c r="S305" s="246" t="s">
        <v>175</v>
      </c>
      <c r="T305" s="247" t="s">
        <v>175</v>
      </c>
      <c r="U305" s="231">
        <v>1.52</v>
      </c>
      <c r="V305" s="231">
        <f>ROUND(E305*U305,2)</f>
        <v>0.45</v>
      </c>
      <c r="W305" s="231"/>
      <c r="X305" s="231" t="s">
        <v>176</v>
      </c>
      <c r="Y305" s="212"/>
      <c r="Z305" s="212"/>
      <c r="AA305" s="212"/>
      <c r="AB305" s="212"/>
      <c r="AC305" s="212"/>
      <c r="AD305" s="212"/>
      <c r="AE305" s="212"/>
      <c r="AF305" s="212"/>
      <c r="AG305" s="212" t="s">
        <v>177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458</v>
      </c>
      <c r="D306" s="232"/>
      <c r="E306" s="233">
        <v>0.29499999999999998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179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41">
        <v>64</v>
      </c>
      <c r="B307" s="242" t="s">
        <v>459</v>
      </c>
      <c r="C307" s="253" t="s">
        <v>460</v>
      </c>
      <c r="D307" s="243" t="s">
        <v>249</v>
      </c>
      <c r="E307" s="244">
        <v>2</v>
      </c>
      <c r="F307" s="245"/>
      <c r="G307" s="246">
        <f>ROUND(E307*F307,2)</f>
        <v>0</v>
      </c>
      <c r="H307" s="245"/>
      <c r="I307" s="246">
        <f>ROUND(E307*H307,2)</f>
        <v>0</v>
      </c>
      <c r="J307" s="245"/>
      <c r="K307" s="246">
        <f>ROUND(E307*J307,2)</f>
        <v>0</v>
      </c>
      <c r="L307" s="246">
        <v>21</v>
      </c>
      <c r="M307" s="246">
        <f>G307*(1+L307/100)</f>
        <v>0</v>
      </c>
      <c r="N307" s="246">
        <v>0</v>
      </c>
      <c r="O307" s="246">
        <f>ROUND(E307*N307,2)</f>
        <v>0</v>
      </c>
      <c r="P307" s="246">
        <v>5.0000000000000001E-3</v>
      </c>
      <c r="Q307" s="246">
        <f>ROUND(E307*P307,2)</f>
        <v>0.01</v>
      </c>
      <c r="R307" s="246"/>
      <c r="S307" s="246" t="s">
        <v>250</v>
      </c>
      <c r="T307" s="247" t="s">
        <v>251</v>
      </c>
      <c r="U307" s="231">
        <v>0</v>
      </c>
      <c r="V307" s="231">
        <f>ROUND(E307*U307,2)</f>
        <v>0</v>
      </c>
      <c r="W307" s="231"/>
      <c r="X307" s="231" t="s">
        <v>176</v>
      </c>
      <c r="Y307" s="212"/>
      <c r="Z307" s="212"/>
      <c r="AA307" s="212"/>
      <c r="AB307" s="212"/>
      <c r="AC307" s="212"/>
      <c r="AD307" s="212"/>
      <c r="AE307" s="212"/>
      <c r="AF307" s="212"/>
      <c r="AG307" s="212" t="s">
        <v>177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261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56</v>
      </c>
      <c r="D309" s="232"/>
      <c r="E309" s="233">
        <v>1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280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56</v>
      </c>
      <c r="D311" s="232"/>
      <c r="E311" s="233">
        <v>1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179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1">
        <v>65</v>
      </c>
      <c r="B312" s="242" t="s">
        <v>461</v>
      </c>
      <c r="C312" s="253" t="s">
        <v>462</v>
      </c>
      <c r="D312" s="243" t="s">
        <v>463</v>
      </c>
      <c r="E312" s="244">
        <v>1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0.02</v>
      </c>
      <c r="Q312" s="246">
        <f>ROUND(E312*P312,2)</f>
        <v>0.02</v>
      </c>
      <c r="R312" s="246"/>
      <c r="S312" s="246" t="s">
        <v>250</v>
      </c>
      <c r="T312" s="247" t="s">
        <v>251</v>
      </c>
      <c r="U312" s="231">
        <v>0</v>
      </c>
      <c r="V312" s="231">
        <f>ROUND(E312*U312,2)</f>
        <v>0</v>
      </c>
      <c r="W312" s="231"/>
      <c r="X312" s="231" t="s">
        <v>176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177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464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56</v>
      </c>
      <c r="D314" s="232"/>
      <c r="E314" s="233">
        <v>1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179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1">
        <v>66</v>
      </c>
      <c r="B315" s="242" t="s">
        <v>465</v>
      </c>
      <c r="C315" s="253" t="s">
        <v>466</v>
      </c>
      <c r="D315" s="243" t="s">
        <v>404</v>
      </c>
      <c r="E315" s="244">
        <v>1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250</v>
      </c>
      <c r="T315" s="247" t="s">
        <v>251</v>
      </c>
      <c r="U315" s="231">
        <v>0</v>
      </c>
      <c r="V315" s="231">
        <f>ROUND(E315*U315,2)</f>
        <v>0</v>
      </c>
      <c r="W315" s="231"/>
      <c r="X315" s="231" t="s">
        <v>176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177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261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56</v>
      </c>
      <c r="D317" s="232"/>
      <c r="E317" s="233">
        <v>1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179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22.5" outlineLevel="1">
      <c r="A318" s="241">
        <v>67</v>
      </c>
      <c r="B318" s="242" t="s">
        <v>467</v>
      </c>
      <c r="C318" s="253" t="s">
        <v>468</v>
      </c>
      <c r="D318" s="243" t="s">
        <v>249</v>
      </c>
      <c r="E318" s="244">
        <v>1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1.0999999999999999E-2</v>
      </c>
      <c r="O318" s="246">
        <f>ROUND(E318*N318,2)</f>
        <v>0.01</v>
      </c>
      <c r="P318" s="246">
        <v>0</v>
      </c>
      <c r="Q318" s="246">
        <f>ROUND(E318*P318,2)</f>
        <v>0</v>
      </c>
      <c r="R318" s="246" t="s">
        <v>469</v>
      </c>
      <c r="S318" s="246" t="s">
        <v>175</v>
      </c>
      <c r="T318" s="247" t="s">
        <v>175</v>
      </c>
      <c r="U318" s="231">
        <v>0</v>
      </c>
      <c r="V318" s="231">
        <f>ROUND(E318*U318,2)</f>
        <v>0</v>
      </c>
      <c r="W318" s="231"/>
      <c r="X318" s="231" t="s">
        <v>470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471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56</v>
      </c>
      <c r="D319" s="232"/>
      <c r="E319" s="233">
        <v>1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179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>
      <c r="A320" s="235" t="s">
        <v>170</v>
      </c>
      <c r="B320" s="236" t="s">
        <v>125</v>
      </c>
      <c r="C320" s="252" t="s">
        <v>126</v>
      </c>
      <c r="D320" s="237"/>
      <c r="E320" s="238"/>
      <c r="F320" s="239"/>
      <c r="G320" s="239">
        <f>SUMIF(AG321:AG334,"&lt;&gt;NOR",G321:G334)</f>
        <v>0</v>
      </c>
      <c r="H320" s="239"/>
      <c r="I320" s="239">
        <f>SUM(I321:I334)</f>
        <v>0</v>
      </c>
      <c r="J320" s="239"/>
      <c r="K320" s="239">
        <f>SUM(K321:K334)</f>
        <v>0</v>
      </c>
      <c r="L320" s="239"/>
      <c r="M320" s="239">
        <f>SUM(M321:M334)</f>
        <v>0</v>
      </c>
      <c r="N320" s="239"/>
      <c r="O320" s="239">
        <f>SUM(O321:O334)</f>
        <v>0.37</v>
      </c>
      <c r="P320" s="239"/>
      <c r="Q320" s="239">
        <f>SUM(Q321:Q334)</f>
        <v>0</v>
      </c>
      <c r="R320" s="239"/>
      <c r="S320" s="239"/>
      <c r="T320" s="240"/>
      <c r="U320" s="234"/>
      <c r="V320" s="234">
        <f>SUM(V321:V334)</f>
        <v>17.93</v>
      </c>
      <c r="W320" s="234"/>
      <c r="X320" s="234"/>
      <c r="AG320" t="s">
        <v>171</v>
      </c>
    </row>
    <row r="321" spans="1:60" ht="22.5" outlineLevel="1">
      <c r="A321" s="241">
        <v>68</v>
      </c>
      <c r="B321" s="242" t="s">
        <v>472</v>
      </c>
      <c r="C321" s="253" t="s">
        <v>473</v>
      </c>
      <c r="D321" s="243" t="s">
        <v>174</v>
      </c>
      <c r="E321" s="244">
        <v>17</v>
      </c>
      <c r="F321" s="245"/>
      <c r="G321" s="246">
        <f>ROUND(E321*F321,2)</f>
        <v>0</v>
      </c>
      <c r="H321" s="245"/>
      <c r="I321" s="246">
        <f>ROUND(E321*H321,2)</f>
        <v>0</v>
      </c>
      <c r="J321" s="245"/>
      <c r="K321" s="246">
        <f>ROUND(E321*J321,2)</f>
        <v>0</v>
      </c>
      <c r="L321" s="246">
        <v>21</v>
      </c>
      <c r="M321" s="246">
        <f>G321*(1+L321/100)</f>
        <v>0</v>
      </c>
      <c r="N321" s="246">
        <v>2.1000000000000001E-4</v>
      </c>
      <c r="O321" s="246">
        <f>ROUND(E321*N321,2)</f>
        <v>0</v>
      </c>
      <c r="P321" s="246">
        <v>0</v>
      </c>
      <c r="Q321" s="246">
        <f>ROUND(E321*P321,2)</f>
        <v>0</v>
      </c>
      <c r="R321" s="246"/>
      <c r="S321" s="246" t="s">
        <v>175</v>
      </c>
      <c r="T321" s="247" t="s">
        <v>175</v>
      </c>
      <c r="U321" s="231">
        <v>0.05</v>
      </c>
      <c r="V321" s="231">
        <f>ROUND(E321*U321,2)</f>
        <v>0.85</v>
      </c>
      <c r="W321" s="231"/>
      <c r="X321" s="231" t="s">
        <v>176</v>
      </c>
      <c r="Y321" s="212"/>
      <c r="Z321" s="212"/>
      <c r="AA321" s="212"/>
      <c r="AB321" s="212"/>
      <c r="AC321" s="212"/>
      <c r="AD321" s="212"/>
      <c r="AE321" s="212"/>
      <c r="AF321" s="212"/>
      <c r="AG321" s="212" t="s">
        <v>177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474</v>
      </c>
      <c r="D322" s="232"/>
      <c r="E322" s="233"/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179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205</v>
      </c>
      <c r="D323" s="232"/>
      <c r="E323" s="233">
        <v>17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179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>
      <c r="A324" s="241">
        <v>69</v>
      </c>
      <c r="B324" s="242" t="s">
        <v>475</v>
      </c>
      <c r="C324" s="253" t="s">
        <v>476</v>
      </c>
      <c r="D324" s="243" t="s">
        <v>174</v>
      </c>
      <c r="E324" s="244">
        <v>17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4.8300000000000001E-3</v>
      </c>
      <c r="O324" s="246">
        <f>ROUND(E324*N324,2)</f>
        <v>0.08</v>
      </c>
      <c r="P324" s="246">
        <v>0</v>
      </c>
      <c r="Q324" s="246">
        <f>ROUND(E324*P324,2)</f>
        <v>0</v>
      </c>
      <c r="R324" s="246"/>
      <c r="S324" s="246" t="s">
        <v>175</v>
      </c>
      <c r="T324" s="247" t="s">
        <v>175</v>
      </c>
      <c r="U324" s="231">
        <v>0.97</v>
      </c>
      <c r="V324" s="231">
        <f>ROUND(E324*U324,2)</f>
        <v>16.489999999999998</v>
      </c>
      <c r="W324" s="231"/>
      <c r="X324" s="231" t="s">
        <v>176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177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474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205</v>
      </c>
      <c r="D326" s="232"/>
      <c r="E326" s="233">
        <v>17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179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41">
        <v>70</v>
      </c>
      <c r="B327" s="242" t="s">
        <v>477</v>
      </c>
      <c r="C327" s="253" t="s">
        <v>478</v>
      </c>
      <c r="D327" s="243" t="s">
        <v>322</v>
      </c>
      <c r="E327" s="244">
        <v>0.371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6">
        <v>0</v>
      </c>
      <c r="O327" s="246">
        <f>ROUND(E327*N327,2)</f>
        <v>0</v>
      </c>
      <c r="P327" s="246">
        <v>0</v>
      </c>
      <c r="Q327" s="246">
        <f>ROUND(E327*P327,2)</f>
        <v>0</v>
      </c>
      <c r="R327" s="246"/>
      <c r="S327" s="246" t="s">
        <v>175</v>
      </c>
      <c r="T327" s="247" t="s">
        <v>175</v>
      </c>
      <c r="U327" s="231">
        <v>1.6</v>
      </c>
      <c r="V327" s="231">
        <f>ROUND(E327*U327,2)</f>
        <v>0.59</v>
      </c>
      <c r="W327" s="231"/>
      <c r="X327" s="231" t="s">
        <v>176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177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479</v>
      </c>
      <c r="D328" s="232"/>
      <c r="E328" s="233">
        <v>0.371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179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41">
        <v>71</v>
      </c>
      <c r="B329" s="242" t="s">
        <v>480</v>
      </c>
      <c r="C329" s="253" t="s">
        <v>481</v>
      </c>
      <c r="D329" s="243" t="s">
        <v>174</v>
      </c>
      <c r="E329" s="244">
        <v>17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6">
        <v>1.1999999999999999E-3</v>
      </c>
      <c r="O329" s="246">
        <f>ROUND(E329*N329,2)</f>
        <v>0.02</v>
      </c>
      <c r="P329" s="246">
        <v>0</v>
      </c>
      <c r="Q329" s="246">
        <f>ROUND(E329*P329,2)</f>
        <v>0</v>
      </c>
      <c r="R329" s="246"/>
      <c r="S329" s="246" t="s">
        <v>250</v>
      </c>
      <c r="T329" s="247" t="s">
        <v>175</v>
      </c>
      <c r="U329" s="231">
        <v>0</v>
      </c>
      <c r="V329" s="231">
        <f>ROUND(E329*U329,2)</f>
        <v>0</v>
      </c>
      <c r="W329" s="231"/>
      <c r="X329" s="231" t="s">
        <v>176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177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261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205</v>
      </c>
      <c r="D331" s="232"/>
      <c r="E331" s="233">
        <v>17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179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41">
        <v>72</v>
      </c>
      <c r="B332" s="242" t="s">
        <v>482</v>
      </c>
      <c r="C332" s="253" t="s">
        <v>483</v>
      </c>
      <c r="D332" s="243" t="s">
        <v>174</v>
      </c>
      <c r="E332" s="244">
        <v>18.7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6">
        <v>1.4200000000000001E-2</v>
      </c>
      <c r="O332" s="246">
        <f>ROUND(E332*N332,2)</f>
        <v>0.27</v>
      </c>
      <c r="P332" s="246">
        <v>0</v>
      </c>
      <c r="Q332" s="246">
        <f>ROUND(E332*P332,2)</f>
        <v>0</v>
      </c>
      <c r="R332" s="246" t="s">
        <v>469</v>
      </c>
      <c r="S332" s="246" t="s">
        <v>175</v>
      </c>
      <c r="T332" s="247" t="s">
        <v>175</v>
      </c>
      <c r="U332" s="231">
        <v>0</v>
      </c>
      <c r="V332" s="231">
        <f>ROUND(E332*U332,2)</f>
        <v>0</v>
      </c>
      <c r="W332" s="231"/>
      <c r="X332" s="231" t="s">
        <v>470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471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261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484</v>
      </c>
      <c r="D334" s="232"/>
      <c r="E334" s="233">
        <v>18.7</v>
      </c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>
      <c r="A335" s="235" t="s">
        <v>170</v>
      </c>
      <c r="B335" s="236" t="s">
        <v>129</v>
      </c>
      <c r="C335" s="252" t="s">
        <v>130</v>
      </c>
      <c r="D335" s="237"/>
      <c r="E335" s="238"/>
      <c r="F335" s="239"/>
      <c r="G335" s="239">
        <f>SUMIF(AG336:AG359,"&lt;&gt;NOR",G336:G359)</f>
        <v>0</v>
      </c>
      <c r="H335" s="239"/>
      <c r="I335" s="239">
        <f>SUM(I336:I359)</f>
        <v>0</v>
      </c>
      <c r="J335" s="239"/>
      <c r="K335" s="239">
        <f>SUM(K336:K359)</f>
        <v>0</v>
      </c>
      <c r="L335" s="239"/>
      <c r="M335" s="239">
        <f>SUM(M336:M359)</f>
        <v>0</v>
      </c>
      <c r="N335" s="239"/>
      <c r="O335" s="239">
        <f>SUM(O336:O359)</f>
        <v>0.71</v>
      </c>
      <c r="P335" s="239"/>
      <c r="Q335" s="239">
        <f>SUM(Q336:Q359)</f>
        <v>0</v>
      </c>
      <c r="R335" s="239"/>
      <c r="S335" s="239"/>
      <c r="T335" s="240"/>
      <c r="U335" s="234"/>
      <c r="V335" s="234">
        <f>SUM(V336:V359)</f>
        <v>48.41</v>
      </c>
      <c r="W335" s="234"/>
      <c r="X335" s="234"/>
      <c r="AG335" t="s">
        <v>171</v>
      </c>
    </row>
    <row r="336" spans="1:60" outlineLevel="1">
      <c r="A336" s="241">
        <v>73</v>
      </c>
      <c r="B336" s="242" t="s">
        <v>485</v>
      </c>
      <c r="C336" s="253" t="s">
        <v>486</v>
      </c>
      <c r="D336" s="243" t="s">
        <v>174</v>
      </c>
      <c r="E336" s="244">
        <v>36.897799999999997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2.1000000000000001E-4</v>
      </c>
      <c r="O336" s="246">
        <f>ROUND(E336*N336,2)</f>
        <v>0.01</v>
      </c>
      <c r="P336" s="246">
        <v>0</v>
      </c>
      <c r="Q336" s="246">
        <f>ROUND(E336*P336,2)</f>
        <v>0</v>
      </c>
      <c r="R336" s="246"/>
      <c r="S336" s="246" t="s">
        <v>175</v>
      </c>
      <c r="T336" s="247" t="s">
        <v>175</v>
      </c>
      <c r="U336" s="231">
        <v>0.05</v>
      </c>
      <c r="V336" s="231">
        <f>ROUND(E336*U336,2)</f>
        <v>1.84</v>
      </c>
      <c r="W336" s="231"/>
      <c r="X336" s="231" t="s">
        <v>176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177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487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488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489</v>
      </c>
      <c r="D339" s="232"/>
      <c r="E339" s="233">
        <v>36.897799999999997</v>
      </c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179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41">
        <v>74</v>
      </c>
      <c r="B340" s="242" t="s">
        <v>490</v>
      </c>
      <c r="C340" s="253" t="s">
        <v>491</v>
      </c>
      <c r="D340" s="243" t="s">
        <v>174</v>
      </c>
      <c r="E340" s="244">
        <v>36.897799999999997</v>
      </c>
      <c r="F340" s="245"/>
      <c r="G340" s="246">
        <f>ROUND(E340*F340,2)</f>
        <v>0</v>
      </c>
      <c r="H340" s="245"/>
      <c r="I340" s="246">
        <f>ROUND(E340*H340,2)</f>
        <v>0</v>
      </c>
      <c r="J340" s="245"/>
      <c r="K340" s="246">
        <f>ROUND(E340*J340,2)</f>
        <v>0</v>
      </c>
      <c r="L340" s="246">
        <v>21</v>
      </c>
      <c r="M340" s="246">
        <f>G340*(1+L340/100)</f>
        <v>0</v>
      </c>
      <c r="N340" s="246">
        <v>2.9999999999999997E-4</v>
      </c>
      <c r="O340" s="246">
        <f>ROUND(E340*N340,2)</f>
        <v>0.01</v>
      </c>
      <c r="P340" s="246">
        <v>0</v>
      </c>
      <c r="Q340" s="246">
        <f>ROUND(E340*P340,2)</f>
        <v>0</v>
      </c>
      <c r="R340" s="246"/>
      <c r="S340" s="246" t="s">
        <v>175</v>
      </c>
      <c r="T340" s="247" t="s">
        <v>175</v>
      </c>
      <c r="U340" s="231">
        <v>0</v>
      </c>
      <c r="V340" s="231">
        <f>ROUND(E340*U340,2)</f>
        <v>0</v>
      </c>
      <c r="W340" s="231"/>
      <c r="X340" s="231" t="s">
        <v>176</v>
      </c>
      <c r="Y340" s="212"/>
      <c r="Z340" s="212"/>
      <c r="AA340" s="212"/>
      <c r="AB340" s="212"/>
      <c r="AC340" s="212"/>
      <c r="AD340" s="212"/>
      <c r="AE340" s="212"/>
      <c r="AF340" s="212"/>
      <c r="AG340" s="212" t="s">
        <v>242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492</v>
      </c>
      <c r="D341" s="232"/>
      <c r="E341" s="233"/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179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489</v>
      </c>
      <c r="D342" s="232"/>
      <c r="E342" s="233">
        <v>36.897799999999997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179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1">
      <c r="A343" s="241">
        <v>75</v>
      </c>
      <c r="B343" s="242" t="s">
        <v>493</v>
      </c>
      <c r="C343" s="253" t="s">
        <v>494</v>
      </c>
      <c r="D343" s="243" t="s">
        <v>174</v>
      </c>
      <c r="E343" s="244">
        <v>36.897799999999997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6">
        <v>4.8700000000000002E-3</v>
      </c>
      <c r="O343" s="246">
        <f>ROUND(E343*N343,2)</f>
        <v>0.18</v>
      </c>
      <c r="P343" s="246">
        <v>0</v>
      </c>
      <c r="Q343" s="246">
        <f>ROUND(E343*P343,2)</f>
        <v>0</v>
      </c>
      <c r="R343" s="246"/>
      <c r="S343" s="246" t="s">
        <v>175</v>
      </c>
      <c r="T343" s="247" t="s">
        <v>175</v>
      </c>
      <c r="U343" s="231">
        <v>1.1299999999999999</v>
      </c>
      <c r="V343" s="231">
        <f>ROUND(E343*U343,2)</f>
        <v>41.69</v>
      </c>
      <c r="W343" s="231"/>
      <c r="X343" s="231" t="s">
        <v>176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242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495</v>
      </c>
      <c r="D344" s="232"/>
      <c r="E344" s="233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>
      <c r="A345" s="229"/>
      <c r="B345" s="230"/>
      <c r="C345" s="254" t="s">
        <v>496</v>
      </c>
      <c r="D345" s="232"/>
      <c r="E345" s="233">
        <v>39.3078</v>
      </c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179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273</v>
      </c>
      <c r="D346" s="232"/>
      <c r="E346" s="233">
        <v>-1.6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497</v>
      </c>
      <c r="D347" s="232"/>
      <c r="E347" s="233">
        <v>-0.81</v>
      </c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179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ht="22.5" outlineLevel="1">
      <c r="A348" s="241">
        <v>76</v>
      </c>
      <c r="B348" s="242" t="s">
        <v>498</v>
      </c>
      <c r="C348" s="253" t="s">
        <v>499</v>
      </c>
      <c r="D348" s="243" t="s">
        <v>241</v>
      </c>
      <c r="E348" s="244">
        <v>31.318000000000001</v>
      </c>
      <c r="F348" s="245"/>
      <c r="G348" s="246">
        <f>ROUND(E348*F348,2)</f>
        <v>0</v>
      </c>
      <c r="H348" s="245"/>
      <c r="I348" s="246">
        <f>ROUND(E348*H348,2)</f>
        <v>0</v>
      </c>
      <c r="J348" s="245"/>
      <c r="K348" s="246">
        <f>ROUND(E348*J348,2)</f>
        <v>0</v>
      </c>
      <c r="L348" s="246">
        <v>21</v>
      </c>
      <c r="M348" s="246">
        <f>G348*(1+L348/100)</f>
        <v>0</v>
      </c>
      <c r="N348" s="246">
        <v>0</v>
      </c>
      <c r="O348" s="246">
        <f>ROUND(E348*N348,2)</f>
        <v>0</v>
      </c>
      <c r="P348" s="246">
        <v>0</v>
      </c>
      <c r="Q348" s="246">
        <f>ROUND(E348*P348,2)</f>
        <v>0</v>
      </c>
      <c r="R348" s="246"/>
      <c r="S348" s="246" t="s">
        <v>175</v>
      </c>
      <c r="T348" s="247" t="s">
        <v>175</v>
      </c>
      <c r="U348" s="231">
        <v>0.12</v>
      </c>
      <c r="V348" s="231">
        <f>ROUND(E348*U348,2)</f>
        <v>3.76</v>
      </c>
      <c r="W348" s="231"/>
      <c r="X348" s="231" t="s">
        <v>176</v>
      </c>
      <c r="Y348" s="212"/>
      <c r="Z348" s="212"/>
      <c r="AA348" s="212"/>
      <c r="AB348" s="212"/>
      <c r="AC348" s="212"/>
      <c r="AD348" s="212"/>
      <c r="AE348" s="212"/>
      <c r="AF348" s="212"/>
      <c r="AG348" s="212" t="s">
        <v>177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500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ht="22.5" outlineLevel="1">
      <c r="A350" s="229"/>
      <c r="B350" s="230"/>
      <c r="C350" s="254" t="s">
        <v>501</v>
      </c>
      <c r="D350" s="232"/>
      <c r="E350" s="233">
        <v>18.718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502</v>
      </c>
      <c r="D351" s="232"/>
      <c r="E351" s="233">
        <v>12.6</v>
      </c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179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41">
        <v>77</v>
      </c>
      <c r="B352" s="242" t="s">
        <v>503</v>
      </c>
      <c r="C352" s="253" t="s">
        <v>504</v>
      </c>
      <c r="D352" s="243" t="s">
        <v>322</v>
      </c>
      <c r="E352" s="244">
        <v>0.70099999999999996</v>
      </c>
      <c r="F352" s="245"/>
      <c r="G352" s="246">
        <f>ROUND(E352*F352,2)</f>
        <v>0</v>
      </c>
      <c r="H352" s="245"/>
      <c r="I352" s="246">
        <f>ROUND(E352*H352,2)</f>
        <v>0</v>
      </c>
      <c r="J352" s="245"/>
      <c r="K352" s="246">
        <f>ROUND(E352*J352,2)</f>
        <v>0</v>
      </c>
      <c r="L352" s="246">
        <v>21</v>
      </c>
      <c r="M352" s="246">
        <f>G352*(1+L352/100)</f>
        <v>0</v>
      </c>
      <c r="N352" s="246">
        <v>0</v>
      </c>
      <c r="O352" s="246">
        <f>ROUND(E352*N352,2)</f>
        <v>0</v>
      </c>
      <c r="P352" s="246">
        <v>0</v>
      </c>
      <c r="Q352" s="246">
        <f>ROUND(E352*P352,2)</f>
        <v>0</v>
      </c>
      <c r="R352" s="246"/>
      <c r="S352" s="246" t="s">
        <v>175</v>
      </c>
      <c r="T352" s="247" t="s">
        <v>175</v>
      </c>
      <c r="U352" s="231">
        <v>1.6</v>
      </c>
      <c r="V352" s="231">
        <f>ROUND(E352*U352,2)</f>
        <v>1.1200000000000001</v>
      </c>
      <c r="W352" s="231"/>
      <c r="X352" s="231" t="s">
        <v>176</v>
      </c>
      <c r="Y352" s="212"/>
      <c r="Z352" s="212"/>
      <c r="AA352" s="212"/>
      <c r="AB352" s="212"/>
      <c r="AC352" s="212"/>
      <c r="AD352" s="212"/>
      <c r="AE352" s="212"/>
      <c r="AF352" s="212"/>
      <c r="AG352" s="212" t="s">
        <v>242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505</v>
      </c>
      <c r="D353" s="232"/>
      <c r="E353" s="233">
        <v>0.70099999999999996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179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41">
        <v>78</v>
      </c>
      <c r="B354" s="242" t="s">
        <v>506</v>
      </c>
      <c r="C354" s="253" t="s">
        <v>507</v>
      </c>
      <c r="D354" s="243" t="s">
        <v>241</v>
      </c>
      <c r="E354" s="244">
        <v>34.449800000000003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6">
        <v>2.2000000000000001E-4</v>
      </c>
      <c r="O354" s="246">
        <f>ROUND(E354*N354,2)</f>
        <v>0.01</v>
      </c>
      <c r="P354" s="246">
        <v>0</v>
      </c>
      <c r="Q354" s="246">
        <f>ROUND(E354*P354,2)</f>
        <v>0</v>
      </c>
      <c r="R354" s="246" t="s">
        <v>469</v>
      </c>
      <c r="S354" s="246" t="s">
        <v>175</v>
      </c>
      <c r="T354" s="247" t="s">
        <v>175</v>
      </c>
      <c r="U354" s="231">
        <v>0</v>
      </c>
      <c r="V354" s="231">
        <f>ROUND(E354*U354,2)</f>
        <v>0</v>
      </c>
      <c r="W354" s="231"/>
      <c r="X354" s="231" t="s">
        <v>470</v>
      </c>
      <c r="Y354" s="212"/>
      <c r="Z354" s="212"/>
      <c r="AA354" s="212"/>
      <c r="AB354" s="212"/>
      <c r="AC354" s="212"/>
      <c r="AD354" s="212"/>
      <c r="AE354" s="212"/>
      <c r="AF354" s="212"/>
      <c r="AG354" s="212" t="s">
        <v>471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508</v>
      </c>
      <c r="D355" s="232"/>
      <c r="E355" s="23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509</v>
      </c>
      <c r="D356" s="232"/>
      <c r="E356" s="233">
        <v>34.449800000000003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179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1">
        <v>79</v>
      </c>
      <c r="B357" s="242" t="s">
        <v>510</v>
      </c>
      <c r="C357" s="253" t="s">
        <v>511</v>
      </c>
      <c r="D357" s="243" t="s">
        <v>174</v>
      </c>
      <c r="E357" s="244">
        <v>40.587580000000003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1.2200000000000001E-2</v>
      </c>
      <c r="O357" s="246">
        <f>ROUND(E357*N357,2)</f>
        <v>0.5</v>
      </c>
      <c r="P357" s="246">
        <v>0</v>
      </c>
      <c r="Q357" s="246">
        <f>ROUND(E357*P357,2)</f>
        <v>0</v>
      </c>
      <c r="R357" s="246" t="s">
        <v>469</v>
      </c>
      <c r="S357" s="246" t="s">
        <v>175</v>
      </c>
      <c r="T357" s="247" t="s">
        <v>175</v>
      </c>
      <c r="U357" s="231">
        <v>0</v>
      </c>
      <c r="V357" s="231">
        <f>ROUND(E357*U357,2)</f>
        <v>0</v>
      </c>
      <c r="W357" s="231"/>
      <c r="X357" s="231" t="s">
        <v>470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512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492</v>
      </c>
      <c r="D358" s="232"/>
      <c r="E358" s="233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29"/>
      <c r="B359" s="230"/>
      <c r="C359" s="254" t="s">
        <v>513</v>
      </c>
      <c r="D359" s="232"/>
      <c r="E359" s="233">
        <v>40.587580000000003</v>
      </c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179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>
      <c r="A360" s="235" t="s">
        <v>170</v>
      </c>
      <c r="B360" s="236" t="s">
        <v>131</v>
      </c>
      <c r="C360" s="252" t="s">
        <v>132</v>
      </c>
      <c r="D360" s="237"/>
      <c r="E360" s="238"/>
      <c r="F360" s="239"/>
      <c r="G360" s="239">
        <f>SUMIF(AG361:AG376,"&lt;&gt;NOR",G361:G376)</f>
        <v>0</v>
      </c>
      <c r="H360" s="239"/>
      <c r="I360" s="239">
        <f>SUM(I361:I376)</f>
        <v>0</v>
      </c>
      <c r="J360" s="239"/>
      <c r="K360" s="239">
        <f>SUM(K361:K376)</f>
        <v>0</v>
      </c>
      <c r="L360" s="239"/>
      <c r="M360" s="239">
        <f>SUM(M361:M376)</f>
        <v>0</v>
      </c>
      <c r="N360" s="239"/>
      <c r="O360" s="239">
        <f>SUM(O361:O376)</f>
        <v>0</v>
      </c>
      <c r="P360" s="239"/>
      <c r="Q360" s="239">
        <f>SUM(Q361:Q376)</f>
        <v>0</v>
      </c>
      <c r="R360" s="239"/>
      <c r="S360" s="239"/>
      <c r="T360" s="240"/>
      <c r="U360" s="234"/>
      <c r="V360" s="234">
        <f>SUM(V361:V376)</f>
        <v>1.34</v>
      </c>
      <c r="W360" s="234"/>
      <c r="X360" s="234"/>
      <c r="AG360" t="s">
        <v>171</v>
      </c>
    </row>
    <row r="361" spans="1:60" outlineLevel="1">
      <c r="A361" s="241">
        <v>80</v>
      </c>
      <c r="B361" s="242" t="s">
        <v>514</v>
      </c>
      <c r="C361" s="253" t="s">
        <v>515</v>
      </c>
      <c r="D361" s="243" t="s">
        <v>174</v>
      </c>
      <c r="E361" s="244">
        <v>5.7350000000000003</v>
      </c>
      <c r="F361" s="245"/>
      <c r="G361" s="246">
        <f>ROUND(E361*F361,2)</f>
        <v>0</v>
      </c>
      <c r="H361" s="245"/>
      <c r="I361" s="246">
        <f>ROUND(E361*H361,2)</f>
        <v>0</v>
      </c>
      <c r="J361" s="245"/>
      <c r="K361" s="246">
        <f>ROUND(E361*J361,2)</f>
        <v>0</v>
      </c>
      <c r="L361" s="246">
        <v>21</v>
      </c>
      <c r="M361" s="246">
        <f>G361*(1+L361/100)</f>
        <v>0</v>
      </c>
      <c r="N361" s="246">
        <v>2.5000000000000001E-4</v>
      </c>
      <c r="O361" s="246">
        <f>ROUND(E361*N361,2)</f>
        <v>0</v>
      </c>
      <c r="P361" s="246">
        <v>0</v>
      </c>
      <c r="Q361" s="246">
        <f>ROUND(E361*P361,2)</f>
        <v>0</v>
      </c>
      <c r="R361" s="246"/>
      <c r="S361" s="246" t="s">
        <v>175</v>
      </c>
      <c r="T361" s="247" t="s">
        <v>175</v>
      </c>
      <c r="U361" s="231">
        <v>0.13</v>
      </c>
      <c r="V361" s="231">
        <f>ROUND(E361*U361,2)</f>
        <v>0.75</v>
      </c>
      <c r="W361" s="231"/>
      <c r="X361" s="231" t="s">
        <v>176</v>
      </c>
      <c r="Y361" s="212"/>
      <c r="Z361" s="212"/>
      <c r="AA361" s="212"/>
      <c r="AB361" s="212"/>
      <c r="AC361" s="212"/>
      <c r="AD361" s="212"/>
      <c r="AE361" s="212"/>
      <c r="AF361" s="212"/>
      <c r="AG361" s="212" t="s">
        <v>177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1">
      <c r="A362" s="229"/>
      <c r="B362" s="230"/>
      <c r="C362" s="254" t="s">
        <v>516</v>
      </c>
      <c r="D362" s="232"/>
      <c r="E362" s="233"/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179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517</v>
      </c>
      <c r="D363" s="232"/>
      <c r="E363" s="233">
        <v>5</v>
      </c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518</v>
      </c>
      <c r="D364" s="232"/>
      <c r="E364" s="233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519</v>
      </c>
      <c r="D365" s="232"/>
      <c r="E365" s="233">
        <v>0.73499999999999999</v>
      </c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179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41">
        <v>81</v>
      </c>
      <c r="B366" s="242" t="s">
        <v>520</v>
      </c>
      <c r="C366" s="253" t="s">
        <v>521</v>
      </c>
      <c r="D366" s="243" t="s">
        <v>174</v>
      </c>
      <c r="E366" s="244">
        <v>5.7350000000000003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5.0000000000000002E-5</v>
      </c>
      <c r="O366" s="246">
        <f>ROUND(E366*N366,2)</f>
        <v>0</v>
      </c>
      <c r="P366" s="246">
        <v>0</v>
      </c>
      <c r="Q366" s="246">
        <f>ROUND(E366*P366,2)</f>
        <v>0</v>
      </c>
      <c r="R366" s="246"/>
      <c r="S366" s="246" t="s">
        <v>175</v>
      </c>
      <c r="T366" s="247" t="s">
        <v>175</v>
      </c>
      <c r="U366" s="231">
        <v>0.06</v>
      </c>
      <c r="V366" s="231">
        <f>ROUND(E366*U366,2)</f>
        <v>0.34</v>
      </c>
      <c r="W366" s="231"/>
      <c r="X366" s="231" t="s">
        <v>176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177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ht="22.5" outlineLevel="1">
      <c r="A367" s="229"/>
      <c r="B367" s="230"/>
      <c r="C367" s="254" t="s">
        <v>516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517</v>
      </c>
      <c r="D368" s="232"/>
      <c r="E368" s="233">
        <v>5</v>
      </c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522</v>
      </c>
      <c r="D369" s="232"/>
      <c r="E369" s="233"/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29"/>
      <c r="B370" s="230"/>
      <c r="C370" s="254" t="s">
        <v>519</v>
      </c>
      <c r="D370" s="232"/>
      <c r="E370" s="233">
        <v>0.73499999999999999</v>
      </c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179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41">
        <v>82</v>
      </c>
      <c r="B371" s="242" t="s">
        <v>523</v>
      </c>
      <c r="C371" s="253" t="s">
        <v>524</v>
      </c>
      <c r="D371" s="243" t="s">
        <v>174</v>
      </c>
      <c r="E371" s="244">
        <v>5</v>
      </c>
      <c r="F371" s="245"/>
      <c r="G371" s="246">
        <f>ROUND(E371*F371,2)</f>
        <v>0</v>
      </c>
      <c r="H371" s="245"/>
      <c r="I371" s="246">
        <f>ROUND(E371*H371,2)</f>
        <v>0</v>
      </c>
      <c r="J371" s="245"/>
      <c r="K371" s="246">
        <f>ROUND(E371*J371,2)</f>
        <v>0</v>
      </c>
      <c r="L371" s="246">
        <v>21</v>
      </c>
      <c r="M371" s="246">
        <f>G371*(1+L371/100)</f>
        <v>0</v>
      </c>
      <c r="N371" s="246">
        <v>1.0000000000000001E-5</v>
      </c>
      <c r="O371" s="246">
        <f>ROUND(E371*N371,2)</f>
        <v>0</v>
      </c>
      <c r="P371" s="246">
        <v>0</v>
      </c>
      <c r="Q371" s="246">
        <f>ROUND(E371*P371,2)</f>
        <v>0</v>
      </c>
      <c r="R371" s="246"/>
      <c r="S371" s="246" t="s">
        <v>175</v>
      </c>
      <c r="T371" s="247" t="s">
        <v>175</v>
      </c>
      <c r="U371" s="231">
        <v>0.05</v>
      </c>
      <c r="V371" s="231">
        <f>ROUND(E371*U371,2)</f>
        <v>0.25</v>
      </c>
      <c r="W371" s="231"/>
      <c r="X371" s="231" t="s">
        <v>176</v>
      </c>
      <c r="Y371" s="212"/>
      <c r="Z371" s="212"/>
      <c r="AA371" s="212"/>
      <c r="AB371" s="212"/>
      <c r="AC371" s="212"/>
      <c r="AD371" s="212"/>
      <c r="AE371" s="212"/>
      <c r="AF371" s="212"/>
      <c r="AG371" s="212" t="s">
        <v>177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525</v>
      </c>
      <c r="D372" s="232"/>
      <c r="E372" s="233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261</v>
      </c>
      <c r="D373" s="232"/>
      <c r="E373" s="233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179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526</v>
      </c>
      <c r="D374" s="232"/>
      <c r="E374" s="233">
        <v>2.5</v>
      </c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280</v>
      </c>
      <c r="D375" s="232"/>
      <c r="E375" s="233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526</v>
      </c>
      <c r="D376" s="232"/>
      <c r="E376" s="233">
        <v>2.5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179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>
      <c r="A377" s="235" t="s">
        <v>170</v>
      </c>
      <c r="B377" s="236" t="s">
        <v>133</v>
      </c>
      <c r="C377" s="252" t="s">
        <v>134</v>
      </c>
      <c r="D377" s="237"/>
      <c r="E377" s="238"/>
      <c r="F377" s="239"/>
      <c r="G377" s="239">
        <f>SUMIF(AG378:AG414,"&lt;&gt;NOR",G378:G414)</f>
        <v>0</v>
      </c>
      <c r="H377" s="239"/>
      <c r="I377" s="239">
        <f>SUM(I378:I414)</f>
        <v>0</v>
      </c>
      <c r="J377" s="239"/>
      <c r="K377" s="239">
        <f>SUM(K378:K414)</f>
        <v>0</v>
      </c>
      <c r="L377" s="239"/>
      <c r="M377" s="239">
        <f>SUM(M378:M414)</f>
        <v>0</v>
      </c>
      <c r="N377" s="239"/>
      <c r="O377" s="239">
        <f>SUM(O378:O414)</f>
        <v>0.03</v>
      </c>
      <c r="P377" s="239"/>
      <c r="Q377" s="239">
        <f>SUM(Q378:Q414)</f>
        <v>0.02</v>
      </c>
      <c r="R377" s="239"/>
      <c r="S377" s="239"/>
      <c r="T377" s="240"/>
      <c r="U377" s="234"/>
      <c r="V377" s="234">
        <f>SUM(V378:V414)</f>
        <v>9.94</v>
      </c>
      <c r="W377" s="234"/>
      <c r="X377" s="234"/>
      <c r="AG377" t="s">
        <v>171</v>
      </c>
    </row>
    <row r="378" spans="1:60" outlineLevel="1">
      <c r="A378" s="241">
        <v>83</v>
      </c>
      <c r="B378" s="242" t="s">
        <v>527</v>
      </c>
      <c r="C378" s="253" t="s">
        <v>528</v>
      </c>
      <c r="D378" s="243" t="s">
        <v>174</v>
      </c>
      <c r="E378" s="244">
        <v>36.612850000000002</v>
      </c>
      <c r="F378" s="245"/>
      <c r="G378" s="246">
        <f>ROUND(E378*F378,2)</f>
        <v>0</v>
      </c>
      <c r="H378" s="245"/>
      <c r="I378" s="246">
        <f>ROUND(E378*H378,2)</f>
        <v>0</v>
      </c>
      <c r="J378" s="245"/>
      <c r="K378" s="246">
        <f>ROUND(E378*J378,2)</f>
        <v>0</v>
      </c>
      <c r="L378" s="246">
        <v>21</v>
      </c>
      <c r="M378" s="246">
        <f>G378*(1+L378/100)</f>
        <v>0</v>
      </c>
      <c r="N378" s="246">
        <v>0</v>
      </c>
      <c r="O378" s="246">
        <f>ROUND(E378*N378,2)</f>
        <v>0</v>
      </c>
      <c r="P378" s="246">
        <v>5.0000000000000001E-4</v>
      </c>
      <c r="Q378" s="246">
        <f>ROUND(E378*P378,2)</f>
        <v>0.02</v>
      </c>
      <c r="R378" s="246"/>
      <c r="S378" s="246" t="s">
        <v>175</v>
      </c>
      <c r="T378" s="247" t="s">
        <v>175</v>
      </c>
      <c r="U378" s="231">
        <v>7.0000000000000007E-2</v>
      </c>
      <c r="V378" s="231">
        <f>ROUND(E378*U378,2)</f>
        <v>2.56</v>
      </c>
      <c r="W378" s="231"/>
      <c r="X378" s="231" t="s">
        <v>176</v>
      </c>
      <c r="Y378" s="212"/>
      <c r="Z378" s="212"/>
      <c r="AA378" s="212"/>
      <c r="AB378" s="212"/>
      <c r="AC378" s="212"/>
      <c r="AD378" s="212"/>
      <c r="AE378" s="212"/>
      <c r="AF378" s="212"/>
      <c r="AG378" s="212" t="s">
        <v>177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529</v>
      </c>
      <c r="D379" s="232"/>
      <c r="E379" s="233"/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261</v>
      </c>
      <c r="D380" s="232"/>
      <c r="E380" s="233"/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279</v>
      </c>
      <c r="D381" s="232"/>
      <c r="E381" s="233">
        <v>11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280</v>
      </c>
      <c r="D382" s="232"/>
      <c r="E382" s="233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281</v>
      </c>
      <c r="D383" s="232"/>
      <c r="E383" s="233">
        <v>7.5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179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2.5" outlineLevel="1">
      <c r="A384" s="229"/>
      <c r="B384" s="230"/>
      <c r="C384" s="254" t="s">
        <v>530</v>
      </c>
      <c r="D384" s="232"/>
      <c r="E384" s="233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261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531</v>
      </c>
      <c r="D386" s="232"/>
      <c r="E386" s="233">
        <v>6.5704000000000002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532</v>
      </c>
      <c r="D387" s="232"/>
      <c r="E387" s="233">
        <v>3.4571000000000001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533</v>
      </c>
      <c r="D388" s="232"/>
      <c r="E388" s="233">
        <v>-0.86250000000000004</v>
      </c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179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534</v>
      </c>
      <c r="D389" s="232"/>
      <c r="E389" s="233">
        <v>0.1125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179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535</v>
      </c>
      <c r="D390" s="232"/>
      <c r="E390" s="233">
        <v>0.41065000000000002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536</v>
      </c>
      <c r="D391" s="232"/>
      <c r="E391" s="233">
        <v>3.1515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179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280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535</v>
      </c>
      <c r="D393" s="232"/>
      <c r="E393" s="233">
        <v>0.41065000000000002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537</v>
      </c>
      <c r="D394" s="232"/>
      <c r="E394" s="233">
        <v>4.0051100000000002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538</v>
      </c>
      <c r="D395" s="232"/>
      <c r="E395" s="233">
        <v>2.25745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539</v>
      </c>
      <c r="D396" s="232"/>
      <c r="E396" s="233">
        <v>-1.61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540</v>
      </c>
      <c r="D397" s="232"/>
      <c r="E397" s="233">
        <v>0.21</v>
      </c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179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41">
        <v>84</v>
      </c>
      <c r="B398" s="242" t="s">
        <v>541</v>
      </c>
      <c r="C398" s="253" t="s">
        <v>542</v>
      </c>
      <c r="D398" s="243" t="s">
        <v>174</v>
      </c>
      <c r="E398" s="244">
        <v>36.612850000000002</v>
      </c>
      <c r="F398" s="245"/>
      <c r="G398" s="246">
        <f>ROUND(E398*F398,2)</f>
        <v>0</v>
      </c>
      <c r="H398" s="245"/>
      <c r="I398" s="246">
        <f>ROUND(E398*H398,2)</f>
        <v>0</v>
      </c>
      <c r="J398" s="245"/>
      <c r="K398" s="246">
        <f>ROUND(E398*J398,2)</f>
        <v>0</v>
      </c>
      <c r="L398" s="246">
        <v>21</v>
      </c>
      <c r="M398" s="246">
        <f>G398*(1+L398/100)</f>
        <v>0</v>
      </c>
      <c r="N398" s="246">
        <v>0</v>
      </c>
      <c r="O398" s="246">
        <f>ROUND(E398*N398,2)</f>
        <v>0</v>
      </c>
      <c r="P398" s="246">
        <v>0</v>
      </c>
      <c r="Q398" s="246">
        <f>ROUND(E398*P398,2)</f>
        <v>0</v>
      </c>
      <c r="R398" s="246"/>
      <c r="S398" s="246" t="s">
        <v>175</v>
      </c>
      <c r="T398" s="247" t="s">
        <v>175</v>
      </c>
      <c r="U398" s="231">
        <v>4.3220000000000001E-2</v>
      </c>
      <c r="V398" s="231">
        <f>ROUND(E398*U398,2)</f>
        <v>1.58</v>
      </c>
      <c r="W398" s="231"/>
      <c r="X398" s="231" t="s">
        <v>176</v>
      </c>
      <c r="Y398" s="212"/>
      <c r="Z398" s="212"/>
      <c r="AA398" s="212"/>
      <c r="AB398" s="212"/>
      <c r="AC398" s="212"/>
      <c r="AD398" s="212"/>
      <c r="AE398" s="212"/>
      <c r="AF398" s="212"/>
      <c r="AG398" s="212" t="s">
        <v>177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543</v>
      </c>
      <c r="D399" s="232"/>
      <c r="E399" s="233"/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544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545</v>
      </c>
      <c r="D401" s="232"/>
      <c r="E401" s="233">
        <v>36.612850000000002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179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41">
        <v>85</v>
      </c>
      <c r="B402" s="242" t="s">
        <v>546</v>
      </c>
      <c r="C402" s="253" t="s">
        <v>547</v>
      </c>
      <c r="D402" s="243" t="s">
        <v>174</v>
      </c>
      <c r="E402" s="244">
        <v>43.263190000000002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6">
        <v>1.7000000000000001E-4</v>
      </c>
      <c r="O402" s="246">
        <f>ROUND(E402*N402,2)</f>
        <v>0.01</v>
      </c>
      <c r="P402" s="246">
        <v>0</v>
      </c>
      <c r="Q402" s="246">
        <f>ROUND(E402*P402,2)</f>
        <v>0</v>
      </c>
      <c r="R402" s="246"/>
      <c r="S402" s="246" t="s">
        <v>175</v>
      </c>
      <c r="T402" s="247" t="s">
        <v>175</v>
      </c>
      <c r="U402" s="231">
        <v>0.03</v>
      </c>
      <c r="V402" s="231">
        <f>ROUND(E402*U402,2)</f>
        <v>1.3</v>
      </c>
      <c r="W402" s="231"/>
      <c r="X402" s="231" t="s">
        <v>176</v>
      </c>
      <c r="Y402" s="212"/>
      <c r="Z402" s="212"/>
      <c r="AA402" s="212"/>
      <c r="AB402" s="212"/>
      <c r="AC402" s="212"/>
      <c r="AD402" s="212"/>
      <c r="AE402" s="212"/>
      <c r="AF402" s="212"/>
      <c r="AG402" s="212" t="s">
        <v>177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548</v>
      </c>
      <c r="D403" s="232"/>
      <c r="E403" s="233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179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549</v>
      </c>
      <c r="D404" s="232"/>
      <c r="E404" s="233">
        <v>26.263190000000002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179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550</v>
      </c>
      <c r="D405" s="232"/>
      <c r="E405" s="233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179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29"/>
      <c r="B406" s="230"/>
      <c r="C406" s="254" t="s">
        <v>205</v>
      </c>
      <c r="D406" s="232"/>
      <c r="E406" s="233">
        <v>17</v>
      </c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179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41">
        <v>86</v>
      </c>
      <c r="B407" s="242" t="s">
        <v>551</v>
      </c>
      <c r="C407" s="253" t="s">
        <v>552</v>
      </c>
      <c r="D407" s="243" t="s">
        <v>174</v>
      </c>
      <c r="E407" s="244">
        <v>43.263190000000002</v>
      </c>
      <c r="F407" s="245"/>
      <c r="G407" s="246">
        <f>ROUND(E407*F407,2)</f>
        <v>0</v>
      </c>
      <c r="H407" s="245"/>
      <c r="I407" s="246">
        <f>ROUND(E407*H407,2)</f>
        <v>0</v>
      </c>
      <c r="J407" s="245"/>
      <c r="K407" s="246">
        <f>ROUND(E407*J407,2)</f>
        <v>0</v>
      </c>
      <c r="L407" s="246">
        <v>21</v>
      </c>
      <c r="M407" s="246">
        <f>G407*(1+L407/100)</f>
        <v>0</v>
      </c>
      <c r="N407" s="246">
        <v>2.1000000000000001E-4</v>
      </c>
      <c r="O407" s="246">
        <f>ROUND(E407*N407,2)</f>
        <v>0.01</v>
      </c>
      <c r="P407" s="246">
        <v>0</v>
      </c>
      <c r="Q407" s="246">
        <f>ROUND(E407*P407,2)</f>
        <v>0</v>
      </c>
      <c r="R407" s="246"/>
      <c r="S407" s="246" t="s">
        <v>175</v>
      </c>
      <c r="T407" s="247" t="s">
        <v>175</v>
      </c>
      <c r="U407" s="231">
        <v>0.1</v>
      </c>
      <c r="V407" s="231">
        <f>ROUND(E407*U407,2)</f>
        <v>4.33</v>
      </c>
      <c r="W407" s="231"/>
      <c r="X407" s="231" t="s">
        <v>176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177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548</v>
      </c>
      <c r="D408" s="232"/>
      <c r="E408" s="233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179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549</v>
      </c>
      <c r="D409" s="232"/>
      <c r="E409" s="233">
        <v>26.263190000000002</v>
      </c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179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550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205</v>
      </c>
      <c r="D411" s="232"/>
      <c r="E411" s="233">
        <v>17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179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41">
        <v>87</v>
      </c>
      <c r="B412" s="242" t="s">
        <v>553</v>
      </c>
      <c r="C412" s="253" t="s">
        <v>554</v>
      </c>
      <c r="D412" s="243" t="s">
        <v>174</v>
      </c>
      <c r="E412" s="244">
        <v>17</v>
      </c>
      <c r="F412" s="245"/>
      <c r="G412" s="246">
        <f>ROUND(E412*F412,2)</f>
        <v>0</v>
      </c>
      <c r="H412" s="245"/>
      <c r="I412" s="246">
        <f>ROUND(E412*H412,2)</f>
        <v>0</v>
      </c>
      <c r="J412" s="245"/>
      <c r="K412" s="246">
        <f>ROUND(E412*J412,2)</f>
        <v>0</v>
      </c>
      <c r="L412" s="246">
        <v>21</v>
      </c>
      <c r="M412" s="246">
        <f>G412*(1+L412/100)</f>
        <v>0</v>
      </c>
      <c r="N412" s="246">
        <v>3.5E-4</v>
      </c>
      <c r="O412" s="246">
        <f>ROUND(E412*N412,2)</f>
        <v>0.01</v>
      </c>
      <c r="P412" s="246">
        <v>0</v>
      </c>
      <c r="Q412" s="246">
        <f>ROUND(E412*P412,2)</f>
        <v>0</v>
      </c>
      <c r="R412" s="246"/>
      <c r="S412" s="246" t="s">
        <v>175</v>
      </c>
      <c r="T412" s="247" t="s">
        <v>175</v>
      </c>
      <c r="U412" s="231">
        <v>0.01</v>
      </c>
      <c r="V412" s="231">
        <f>ROUND(E412*U412,2)</f>
        <v>0.17</v>
      </c>
      <c r="W412" s="231"/>
      <c r="X412" s="231" t="s">
        <v>176</v>
      </c>
      <c r="Y412" s="212"/>
      <c r="Z412" s="212"/>
      <c r="AA412" s="212"/>
      <c r="AB412" s="212"/>
      <c r="AC412" s="212"/>
      <c r="AD412" s="212"/>
      <c r="AE412" s="212"/>
      <c r="AF412" s="212"/>
      <c r="AG412" s="212" t="s">
        <v>177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555</v>
      </c>
      <c r="D413" s="232"/>
      <c r="E413" s="233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179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205</v>
      </c>
      <c r="D414" s="232"/>
      <c r="E414" s="233">
        <v>17</v>
      </c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179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>
      <c r="A415" s="235" t="s">
        <v>170</v>
      </c>
      <c r="B415" s="236" t="s">
        <v>135</v>
      </c>
      <c r="C415" s="252" t="s">
        <v>120</v>
      </c>
      <c r="D415" s="237"/>
      <c r="E415" s="238"/>
      <c r="F415" s="239"/>
      <c r="G415" s="239">
        <f>SUMIF(AG416:AG424,"&lt;&gt;NOR",G416:G424)</f>
        <v>0</v>
      </c>
      <c r="H415" s="239"/>
      <c r="I415" s="239">
        <f>SUM(I416:I424)</f>
        <v>0</v>
      </c>
      <c r="J415" s="239"/>
      <c r="K415" s="239">
        <f>SUM(K416:K424)</f>
        <v>0</v>
      </c>
      <c r="L415" s="239"/>
      <c r="M415" s="239">
        <f>SUM(M416:M424)</f>
        <v>0</v>
      </c>
      <c r="N415" s="239"/>
      <c r="O415" s="239">
        <f>SUM(O416:O424)</f>
        <v>0</v>
      </c>
      <c r="P415" s="239"/>
      <c r="Q415" s="239">
        <f>SUM(Q416:Q424)</f>
        <v>0</v>
      </c>
      <c r="R415" s="239"/>
      <c r="S415" s="239"/>
      <c r="T415" s="240"/>
      <c r="U415" s="234"/>
      <c r="V415" s="234">
        <f>SUM(V416:V424)</f>
        <v>0</v>
      </c>
      <c r="W415" s="234"/>
      <c r="X415" s="234"/>
      <c r="AG415" t="s">
        <v>171</v>
      </c>
    </row>
    <row r="416" spans="1:60" outlineLevel="1">
      <c r="A416" s="241">
        <v>88</v>
      </c>
      <c r="B416" s="242" t="s">
        <v>56</v>
      </c>
      <c r="C416" s="253" t="s">
        <v>556</v>
      </c>
      <c r="D416" s="243" t="s">
        <v>404</v>
      </c>
      <c r="E416" s="244">
        <v>2</v>
      </c>
      <c r="F416" s="245"/>
      <c r="G416" s="246">
        <f>ROUND(E416*F416,2)</f>
        <v>0</v>
      </c>
      <c r="H416" s="245"/>
      <c r="I416" s="246">
        <f>ROUND(E416*H416,2)</f>
        <v>0</v>
      </c>
      <c r="J416" s="245"/>
      <c r="K416" s="246">
        <f>ROUND(E416*J416,2)</f>
        <v>0</v>
      </c>
      <c r="L416" s="246">
        <v>21</v>
      </c>
      <c r="M416" s="246">
        <f>G416*(1+L416/100)</f>
        <v>0</v>
      </c>
      <c r="N416" s="246">
        <v>0</v>
      </c>
      <c r="O416" s="246">
        <f>ROUND(E416*N416,2)</f>
        <v>0</v>
      </c>
      <c r="P416" s="246">
        <v>0</v>
      </c>
      <c r="Q416" s="246">
        <f>ROUND(E416*P416,2)</f>
        <v>0</v>
      </c>
      <c r="R416" s="246"/>
      <c r="S416" s="246" t="s">
        <v>250</v>
      </c>
      <c r="T416" s="247" t="s">
        <v>251</v>
      </c>
      <c r="U416" s="231">
        <v>0</v>
      </c>
      <c r="V416" s="231">
        <f>ROUND(E416*U416,2)</f>
        <v>0</v>
      </c>
      <c r="W416" s="231"/>
      <c r="X416" s="231" t="s">
        <v>176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177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557</v>
      </c>
      <c r="D417" s="232"/>
      <c r="E417" s="233"/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58</v>
      </c>
      <c r="D418" s="232"/>
      <c r="E418" s="233">
        <v>2</v>
      </c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179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41">
        <v>89</v>
      </c>
      <c r="B419" s="242" t="s">
        <v>60</v>
      </c>
      <c r="C419" s="253" t="s">
        <v>558</v>
      </c>
      <c r="D419" s="243" t="s">
        <v>404</v>
      </c>
      <c r="E419" s="244">
        <v>1</v>
      </c>
      <c r="F419" s="245"/>
      <c r="G419" s="246">
        <f>ROUND(E419*F419,2)</f>
        <v>0</v>
      </c>
      <c r="H419" s="245"/>
      <c r="I419" s="246">
        <f>ROUND(E419*H419,2)</f>
        <v>0</v>
      </c>
      <c r="J419" s="245"/>
      <c r="K419" s="246">
        <f>ROUND(E419*J419,2)</f>
        <v>0</v>
      </c>
      <c r="L419" s="246">
        <v>21</v>
      </c>
      <c r="M419" s="246">
        <f>G419*(1+L419/100)</f>
        <v>0</v>
      </c>
      <c r="N419" s="246">
        <v>0</v>
      </c>
      <c r="O419" s="246">
        <f>ROUND(E419*N419,2)</f>
        <v>0</v>
      </c>
      <c r="P419" s="246">
        <v>0</v>
      </c>
      <c r="Q419" s="246">
        <f>ROUND(E419*P419,2)</f>
        <v>0</v>
      </c>
      <c r="R419" s="246"/>
      <c r="S419" s="246" t="s">
        <v>250</v>
      </c>
      <c r="T419" s="247" t="s">
        <v>251</v>
      </c>
      <c r="U419" s="231">
        <v>0</v>
      </c>
      <c r="V419" s="231">
        <f>ROUND(E419*U419,2)</f>
        <v>0</v>
      </c>
      <c r="W419" s="231"/>
      <c r="X419" s="231" t="s">
        <v>176</v>
      </c>
      <c r="Y419" s="212"/>
      <c r="Z419" s="212"/>
      <c r="AA419" s="212"/>
      <c r="AB419" s="212"/>
      <c r="AC419" s="212"/>
      <c r="AD419" s="212"/>
      <c r="AE419" s="212"/>
      <c r="AF419" s="212"/>
      <c r="AG419" s="212" t="s">
        <v>177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29"/>
      <c r="B420" s="230"/>
      <c r="C420" s="254" t="s">
        <v>56</v>
      </c>
      <c r="D420" s="232"/>
      <c r="E420" s="233">
        <v>1</v>
      </c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179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41">
        <v>90</v>
      </c>
      <c r="B421" s="242" t="s">
        <v>62</v>
      </c>
      <c r="C421" s="253" t="s">
        <v>559</v>
      </c>
      <c r="D421" s="243" t="s">
        <v>249</v>
      </c>
      <c r="E421" s="244">
        <v>2</v>
      </c>
      <c r="F421" s="245"/>
      <c r="G421" s="246">
        <f>ROUND(E421*F421,2)</f>
        <v>0</v>
      </c>
      <c r="H421" s="245"/>
      <c r="I421" s="246">
        <f>ROUND(E421*H421,2)</f>
        <v>0</v>
      </c>
      <c r="J421" s="245"/>
      <c r="K421" s="246">
        <f>ROUND(E421*J421,2)</f>
        <v>0</v>
      </c>
      <c r="L421" s="246">
        <v>21</v>
      </c>
      <c r="M421" s="246">
        <f>G421*(1+L421/100)</f>
        <v>0</v>
      </c>
      <c r="N421" s="246">
        <v>0</v>
      </c>
      <c r="O421" s="246">
        <f>ROUND(E421*N421,2)</f>
        <v>0</v>
      </c>
      <c r="P421" s="246">
        <v>0</v>
      </c>
      <c r="Q421" s="246">
        <f>ROUND(E421*P421,2)</f>
        <v>0</v>
      </c>
      <c r="R421" s="246"/>
      <c r="S421" s="246" t="s">
        <v>250</v>
      </c>
      <c r="T421" s="247" t="s">
        <v>251</v>
      </c>
      <c r="U421" s="231">
        <v>0</v>
      </c>
      <c r="V421" s="231">
        <f>ROUND(E421*U421,2)</f>
        <v>0</v>
      </c>
      <c r="W421" s="231"/>
      <c r="X421" s="231" t="s">
        <v>176</v>
      </c>
      <c r="Y421" s="212"/>
      <c r="Z421" s="212"/>
      <c r="AA421" s="212"/>
      <c r="AB421" s="212"/>
      <c r="AC421" s="212"/>
      <c r="AD421" s="212"/>
      <c r="AE421" s="212"/>
      <c r="AF421" s="212"/>
      <c r="AG421" s="212" t="s">
        <v>177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58</v>
      </c>
      <c r="D422" s="232"/>
      <c r="E422" s="233">
        <v>2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179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41">
        <v>91</v>
      </c>
      <c r="B423" s="242" t="s">
        <v>76</v>
      </c>
      <c r="C423" s="253" t="s">
        <v>560</v>
      </c>
      <c r="D423" s="243" t="s">
        <v>249</v>
      </c>
      <c r="E423" s="244">
        <v>3</v>
      </c>
      <c r="F423" s="245"/>
      <c r="G423" s="246">
        <f>ROUND(E423*F423,2)</f>
        <v>0</v>
      </c>
      <c r="H423" s="245"/>
      <c r="I423" s="246">
        <f>ROUND(E423*H423,2)</f>
        <v>0</v>
      </c>
      <c r="J423" s="245"/>
      <c r="K423" s="246">
        <f>ROUND(E423*J423,2)</f>
        <v>0</v>
      </c>
      <c r="L423" s="246">
        <v>21</v>
      </c>
      <c r="M423" s="246">
        <f>G423*(1+L423/100)</f>
        <v>0</v>
      </c>
      <c r="N423" s="246">
        <v>0</v>
      </c>
      <c r="O423" s="246">
        <f>ROUND(E423*N423,2)</f>
        <v>0</v>
      </c>
      <c r="P423" s="246">
        <v>0</v>
      </c>
      <c r="Q423" s="246">
        <f>ROUND(E423*P423,2)</f>
        <v>0</v>
      </c>
      <c r="R423" s="246"/>
      <c r="S423" s="246" t="s">
        <v>250</v>
      </c>
      <c r="T423" s="247" t="s">
        <v>251</v>
      </c>
      <c r="U423" s="231">
        <v>0</v>
      </c>
      <c r="V423" s="231">
        <f>ROUND(E423*U423,2)</f>
        <v>0</v>
      </c>
      <c r="W423" s="231"/>
      <c r="X423" s="231" t="s">
        <v>176</v>
      </c>
      <c r="Y423" s="212"/>
      <c r="Z423" s="212"/>
      <c r="AA423" s="212"/>
      <c r="AB423" s="212"/>
      <c r="AC423" s="212"/>
      <c r="AD423" s="212"/>
      <c r="AE423" s="212"/>
      <c r="AF423" s="212"/>
      <c r="AG423" s="212" t="s">
        <v>177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60</v>
      </c>
      <c r="D424" s="232"/>
      <c r="E424" s="233">
        <v>3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179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>
      <c r="A425" s="235" t="s">
        <v>170</v>
      </c>
      <c r="B425" s="236" t="s">
        <v>136</v>
      </c>
      <c r="C425" s="252" t="s">
        <v>137</v>
      </c>
      <c r="D425" s="237"/>
      <c r="E425" s="238"/>
      <c r="F425" s="239"/>
      <c r="G425" s="239">
        <f>SUMIF(AG426:AG429,"&lt;&gt;NOR",G426:G429)</f>
        <v>0</v>
      </c>
      <c r="H425" s="239"/>
      <c r="I425" s="239">
        <f>SUM(I426:I429)</f>
        <v>0</v>
      </c>
      <c r="J425" s="239"/>
      <c r="K425" s="239">
        <f>SUM(K426:K429)</f>
        <v>0</v>
      </c>
      <c r="L425" s="239"/>
      <c r="M425" s="239">
        <f>SUM(M426:M429)</f>
        <v>0</v>
      </c>
      <c r="N425" s="239"/>
      <c r="O425" s="239">
        <f>SUM(O426:O429)</f>
        <v>0</v>
      </c>
      <c r="P425" s="239"/>
      <c r="Q425" s="239">
        <f>SUM(Q426:Q429)</f>
        <v>0</v>
      </c>
      <c r="R425" s="239"/>
      <c r="S425" s="239"/>
      <c r="T425" s="240"/>
      <c r="U425" s="234"/>
      <c r="V425" s="234">
        <f>SUM(V426:V429)</f>
        <v>0</v>
      </c>
      <c r="W425" s="234"/>
      <c r="X425" s="234"/>
      <c r="AG425" t="s">
        <v>171</v>
      </c>
    </row>
    <row r="426" spans="1:60" outlineLevel="1">
      <c r="A426" s="241">
        <v>92</v>
      </c>
      <c r="B426" s="242" t="s">
        <v>561</v>
      </c>
      <c r="C426" s="253" t="s">
        <v>562</v>
      </c>
      <c r="D426" s="243" t="s">
        <v>404</v>
      </c>
      <c r="E426" s="244">
        <v>1</v>
      </c>
      <c r="F426" s="245"/>
      <c r="G426" s="246">
        <f>ROUND(E426*F426,2)</f>
        <v>0</v>
      </c>
      <c r="H426" s="245"/>
      <c r="I426" s="246">
        <f>ROUND(E426*H426,2)</f>
        <v>0</v>
      </c>
      <c r="J426" s="245"/>
      <c r="K426" s="246">
        <f>ROUND(E426*J426,2)</f>
        <v>0</v>
      </c>
      <c r="L426" s="246">
        <v>21</v>
      </c>
      <c r="M426" s="246">
        <f>G426*(1+L426/100)</f>
        <v>0</v>
      </c>
      <c r="N426" s="246">
        <v>0</v>
      </c>
      <c r="O426" s="246">
        <f>ROUND(E426*N426,2)</f>
        <v>0</v>
      </c>
      <c r="P426" s="246">
        <v>0</v>
      </c>
      <c r="Q426" s="246">
        <f>ROUND(E426*P426,2)</f>
        <v>0</v>
      </c>
      <c r="R426" s="246"/>
      <c r="S426" s="246" t="s">
        <v>250</v>
      </c>
      <c r="T426" s="247" t="s">
        <v>251</v>
      </c>
      <c r="U426" s="231">
        <v>0</v>
      </c>
      <c r="V426" s="231">
        <f>ROUND(E426*U426,2)</f>
        <v>0</v>
      </c>
      <c r="W426" s="231"/>
      <c r="X426" s="231" t="s">
        <v>176</v>
      </c>
      <c r="Y426" s="212"/>
      <c r="Z426" s="212"/>
      <c r="AA426" s="212"/>
      <c r="AB426" s="212"/>
      <c r="AC426" s="212"/>
      <c r="AD426" s="212"/>
      <c r="AE426" s="212"/>
      <c r="AF426" s="212"/>
      <c r="AG426" s="212" t="s">
        <v>177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29"/>
      <c r="B427" s="230"/>
      <c r="C427" s="254" t="s">
        <v>56</v>
      </c>
      <c r="D427" s="232"/>
      <c r="E427" s="233">
        <v>1</v>
      </c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179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ht="22.5" outlineLevel="1">
      <c r="A428" s="241">
        <v>93</v>
      </c>
      <c r="B428" s="242" t="s">
        <v>563</v>
      </c>
      <c r="C428" s="253" t="s">
        <v>564</v>
      </c>
      <c r="D428" s="243" t="s">
        <v>404</v>
      </c>
      <c r="E428" s="244">
        <v>1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6">
        <v>0</v>
      </c>
      <c r="O428" s="246">
        <f>ROUND(E428*N428,2)</f>
        <v>0</v>
      </c>
      <c r="P428" s="246">
        <v>0</v>
      </c>
      <c r="Q428" s="246">
        <f>ROUND(E428*P428,2)</f>
        <v>0</v>
      </c>
      <c r="R428" s="246"/>
      <c r="S428" s="246" t="s">
        <v>250</v>
      </c>
      <c r="T428" s="247" t="s">
        <v>251</v>
      </c>
      <c r="U428" s="231">
        <v>0</v>
      </c>
      <c r="V428" s="231">
        <f>ROUND(E428*U428,2)</f>
        <v>0</v>
      </c>
      <c r="W428" s="231"/>
      <c r="X428" s="231" t="s">
        <v>176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177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56</v>
      </c>
      <c r="D429" s="232"/>
      <c r="E429" s="233">
        <v>1</v>
      </c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179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>
      <c r="A430" s="235" t="s">
        <v>170</v>
      </c>
      <c r="B430" s="236" t="s">
        <v>138</v>
      </c>
      <c r="C430" s="252" t="s">
        <v>139</v>
      </c>
      <c r="D430" s="237"/>
      <c r="E430" s="238"/>
      <c r="F430" s="239"/>
      <c r="G430" s="239">
        <f>SUMIF(AG431:AG462,"&lt;&gt;NOR",G431:G462)</f>
        <v>0</v>
      </c>
      <c r="H430" s="239"/>
      <c r="I430" s="239">
        <f>SUM(I431:I462)</f>
        <v>0</v>
      </c>
      <c r="J430" s="239"/>
      <c r="K430" s="239">
        <f>SUM(K431:K462)</f>
        <v>0</v>
      </c>
      <c r="L430" s="239"/>
      <c r="M430" s="239">
        <f>SUM(M431:M462)</f>
        <v>0</v>
      </c>
      <c r="N430" s="239"/>
      <c r="O430" s="239">
        <f>SUM(O431:O462)</f>
        <v>0</v>
      </c>
      <c r="P430" s="239"/>
      <c r="Q430" s="239">
        <f>SUM(Q431:Q462)</f>
        <v>0</v>
      </c>
      <c r="R430" s="239"/>
      <c r="S430" s="239"/>
      <c r="T430" s="240"/>
      <c r="U430" s="234"/>
      <c r="V430" s="234">
        <f>SUM(V431:V462)</f>
        <v>7.6899999999999995</v>
      </c>
      <c r="W430" s="234"/>
      <c r="X430" s="234"/>
      <c r="AG430" t="s">
        <v>171</v>
      </c>
    </row>
    <row r="431" spans="1:60" outlineLevel="1">
      <c r="A431" s="241">
        <v>94</v>
      </c>
      <c r="B431" s="242" t="s">
        <v>565</v>
      </c>
      <c r="C431" s="253" t="s">
        <v>566</v>
      </c>
      <c r="D431" s="243" t="s">
        <v>322</v>
      </c>
      <c r="E431" s="244">
        <v>6.2537000000000003</v>
      </c>
      <c r="F431" s="245"/>
      <c r="G431" s="246">
        <f>ROUND(E431*F431,2)</f>
        <v>0</v>
      </c>
      <c r="H431" s="245"/>
      <c r="I431" s="246">
        <f>ROUND(E431*H431,2)</f>
        <v>0</v>
      </c>
      <c r="J431" s="245"/>
      <c r="K431" s="246">
        <f>ROUND(E431*J431,2)</f>
        <v>0</v>
      </c>
      <c r="L431" s="246">
        <v>21</v>
      </c>
      <c r="M431" s="246">
        <f>G431*(1+L431/100)</f>
        <v>0</v>
      </c>
      <c r="N431" s="246">
        <v>0</v>
      </c>
      <c r="O431" s="246">
        <f>ROUND(E431*N431,2)</f>
        <v>0</v>
      </c>
      <c r="P431" s="246">
        <v>0</v>
      </c>
      <c r="Q431" s="246">
        <f>ROUND(E431*P431,2)</f>
        <v>0</v>
      </c>
      <c r="R431" s="246"/>
      <c r="S431" s="246" t="s">
        <v>175</v>
      </c>
      <c r="T431" s="247" t="s">
        <v>175</v>
      </c>
      <c r="U431" s="231">
        <v>0.28000000000000003</v>
      </c>
      <c r="V431" s="231">
        <f>ROUND(E431*U431,2)</f>
        <v>1.75</v>
      </c>
      <c r="W431" s="231"/>
      <c r="X431" s="231" t="s">
        <v>176</v>
      </c>
      <c r="Y431" s="212"/>
      <c r="Z431" s="212"/>
      <c r="AA431" s="212"/>
      <c r="AB431" s="212"/>
      <c r="AC431" s="212"/>
      <c r="AD431" s="212"/>
      <c r="AE431" s="212"/>
      <c r="AF431" s="212"/>
      <c r="AG431" s="212" t="s">
        <v>318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5" t="s">
        <v>567</v>
      </c>
      <c r="D432" s="248"/>
      <c r="E432" s="248"/>
      <c r="F432" s="248"/>
      <c r="G432" s="248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244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6" t="s">
        <v>568</v>
      </c>
      <c r="D433" s="249"/>
      <c r="E433" s="249"/>
      <c r="F433" s="249"/>
      <c r="G433" s="249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244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ht="22.5" outlineLevel="1">
      <c r="A434" s="229"/>
      <c r="B434" s="230"/>
      <c r="C434" s="256" t="s">
        <v>569</v>
      </c>
      <c r="D434" s="249"/>
      <c r="E434" s="249"/>
      <c r="F434" s="249"/>
      <c r="G434" s="249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244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50" t="str">
        <f>C434</f>
        <v>- při vodorovné dopravě po vodě : vyložení na hromady na suchu nebo na přeložení na dopravní prostředek na suchu do 15 m vodorovně a současně do 4 m svisle,</v>
      </c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6" t="s">
        <v>570</v>
      </c>
      <c r="D435" s="249"/>
      <c r="E435" s="249"/>
      <c r="F435" s="249"/>
      <c r="G435" s="249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244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571</v>
      </c>
      <c r="D436" s="232"/>
      <c r="E436" s="233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572</v>
      </c>
      <c r="D437" s="232"/>
      <c r="E437" s="233">
        <v>5.7359999999999998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179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573</v>
      </c>
      <c r="D438" s="232"/>
      <c r="E438" s="233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574</v>
      </c>
      <c r="D439" s="232"/>
      <c r="E439" s="233">
        <v>0.20499999999999999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575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179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576</v>
      </c>
      <c r="D441" s="232"/>
      <c r="E441" s="233">
        <v>9.7299999999999998E-2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577</v>
      </c>
      <c r="D442" s="232"/>
      <c r="E442" s="233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578</v>
      </c>
      <c r="D443" s="232"/>
      <c r="E443" s="233">
        <v>8.7999999999999995E-2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29"/>
      <c r="B444" s="230"/>
      <c r="C444" s="254" t="s">
        <v>579</v>
      </c>
      <c r="D444" s="232"/>
      <c r="E444" s="233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580</v>
      </c>
      <c r="D445" s="232"/>
      <c r="E445" s="233">
        <v>9.4000000000000004E-3</v>
      </c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179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581</v>
      </c>
      <c r="D446" s="232"/>
      <c r="E446" s="233"/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179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582</v>
      </c>
      <c r="D447" s="232"/>
      <c r="E447" s="233">
        <v>1.7999999999999999E-2</v>
      </c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583</v>
      </c>
      <c r="D448" s="232"/>
      <c r="E448" s="233"/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179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584</v>
      </c>
      <c r="D449" s="232"/>
      <c r="E449" s="233">
        <v>0.1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179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41">
        <v>95</v>
      </c>
      <c r="B450" s="242" t="s">
        <v>585</v>
      </c>
      <c r="C450" s="253" t="s">
        <v>586</v>
      </c>
      <c r="D450" s="243" t="s">
        <v>322</v>
      </c>
      <c r="E450" s="244">
        <v>6.2537000000000003</v>
      </c>
      <c r="F450" s="245"/>
      <c r="G450" s="246">
        <f>ROUND(E450*F450,2)</f>
        <v>0</v>
      </c>
      <c r="H450" s="245"/>
      <c r="I450" s="246">
        <f>ROUND(E450*H450,2)</f>
        <v>0</v>
      </c>
      <c r="J450" s="245"/>
      <c r="K450" s="246">
        <f>ROUND(E450*J450,2)</f>
        <v>0</v>
      </c>
      <c r="L450" s="246">
        <v>21</v>
      </c>
      <c r="M450" s="246">
        <f>G450*(1+L450/100)</f>
        <v>0</v>
      </c>
      <c r="N450" s="246">
        <v>0</v>
      </c>
      <c r="O450" s="246">
        <f>ROUND(E450*N450,2)</f>
        <v>0</v>
      </c>
      <c r="P450" s="246">
        <v>0</v>
      </c>
      <c r="Q450" s="246">
        <f>ROUND(E450*P450,2)</f>
        <v>0</v>
      </c>
      <c r="R450" s="246"/>
      <c r="S450" s="246" t="s">
        <v>175</v>
      </c>
      <c r="T450" s="247" t="s">
        <v>175</v>
      </c>
      <c r="U450" s="231">
        <v>0.01</v>
      </c>
      <c r="V450" s="231">
        <f>ROUND(E450*U450,2)</f>
        <v>0.06</v>
      </c>
      <c r="W450" s="231"/>
      <c r="X450" s="231" t="s">
        <v>176</v>
      </c>
      <c r="Y450" s="212"/>
      <c r="Z450" s="212"/>
      <c r="AA450" s="212"/>
      <c r="AB450" s="212"/>
      <c r="AC450" s="212"/>
      <c r="AD450" s="212"/>
      <c r="AE450" s="212"/>
      <c r="AF450" s="212"/>
      <c r="AG450" s="212" t="s">
        <v>318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587</v>
      </c>
      <c r="D451" s="232"/>
      <c r="E451" s="233"/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179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588</v>
      </c>
      <c r="D452" s="232"/>
      <c r="E452" s="233">
        <v>6.2537000000000003</v>
      </c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179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41">
        <v>96</v>
      </c>
      <c r="B453" s="242" t="s">
        <v>589</v>
      </c>
      <c r="C453" s="253" t="s">
        <v>590</v>
      </c>
      <c r="D453" s="243" t="s">
        <v>322</v>
      </c>
      <c r="E453" s="244">
        <v>87.5518</v>
      </c>
      <c r="F453" s="245"/>
      <c r="G453" s="246">
        <f>ROUND(E453*F453,2)</f>
        <v>0</v>
      </c>
      <c r="H453" s="245"/>
      <c r="I453" s="246">
        <f>ROUND(E453*H453,2)</f>
        <v>0</v>
      </c>
      <c r="J453" s="245"/>
      <c r="K453" s="246">
        <f>ROUND(E453*J453,2)</f>
        <v>0</v>
      </c>
      <c r="L453" s="246">
        <v>21</v>
      </c>
      <c r="M453" s="246">
        <f>G453*(1+L453/100)</f>
        <v>0</v>
      </c>
      <c r="N453" s="246">
        <v>0</v>
      </c>
      <c r="O453" s="246">
        <f>ROUND(E453*N453,2)</f>
        <v>0</v>
      </c>
      <c r="P453" s="246">
        <v>0</v>
      </c>
      <c r="Q453" s="246">
        <f>ROUND(E453*P453,2)</f>
        <v>0</v>
      </c>
      <c r="R453" s="246"/>
      <c r="S453" s="246" t="s">
        <v>175</v>
      </c>
      <c r="T453" s="247" t="s">
        <v>175</v>
      </c>
      <c r="U453" s="231">
        <v>0</v>
      </c>
      <c r="V453" s="231">
        <f>ROUND(E453*U453,2)</f>
        <v>0</v>
      </c>
      <c r="W453" s="231"/>
      <c r="X453" s="231" t="s">
        <v>176</v>
      </c>
      <c r="Y453" s="212"/>
      <c r="Z453" s="212"/>
      <c r="AA453" s="212"/>
      <c r="AB453" s="212"/>
      <c r="AC453" s="212"/>
      <c r="AD453" s="212"/>
      <c r="AE453" s="212"/>
      <c r="AF453" s="212"/>
      <c r="AG453" s="212" t="s">
        <v>318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591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179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592</v>
      </c>
      <c r="D455" s="232"/>
      <c r="E455" s="233">
        <v>87.5518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179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41">
        <v>97</v>
      </c>
      <c r="B456" s="242" t="s">
        <v>593</v>
      </c>
      <c r="C456" s="253" t="s">
        <v>594</v>
      </c>
      <c r="D456" s="243" t="s">
        <v>322</v>
      </c>
      <c r="E456" s="244">
        <v>6.2537000000000003</v>
      </c>
      <c r="F456" s="245"/>
      <c r="G456" s="246">
        <f>ROUND(E456*F456,2)</f>
        <v>0</v>
      </c>
      <c r="H456" s="245"/>
      <c r="I456" s="246">
        <f>ROUND(E456*H456,2)</f>
        <v>0</v>
      </c>
      <c r="J456" s="245"/>
      <c r="K456" s="246">
        <f>ROUND(E456*J456,2)</f>
        <v>0</v>
      </c>
      <c r="L456" s="246">
        <v>21</v>
      </c>
      <c r="M456" s="246">
        <f>G456*(1+L456/100)</f>
        <v>0</v>
      </c>
      <c r="N456" s="246">
        <v>0</v>
      </c>
      <c r="O456" s="246">
        <f>ROUND(E456*N456,2)</f>
        <v>0</v>
      </c>
      <c r="P456" s="246">
        <v>0</v>
      </c>
      <c r="Q456" s="246">
        <f>ROUND(E456*P456,2)</f>
        <v>0</v>
      </c>
      <c r="R456" s="246"/>
      <c r="S456" s="246" t="s">
        <v>175</v>
      </c>
      <c r="T456" s="247" t="s">
        <v>175</v>
      </c>
      <c r="U456" s="231">
        <v>0.94</v>
      </c>
      <c r="V456" s="231">
        <f>ROUND(E456*U456,2)</f>
        <v>5.88</v>
      </c>
      <c r="W456" s="231"/>
      <c r="X456" s="231" t="s">
        <v>176</v>
      </c>
      <c r="Y456" s="212"/>
      <c r="Z456" s="212"/>
      <c r="AA456" s="212"/>
      <c r="AB456" s="212"/>
      <c r="AC456" s="212"/>
      <c r="AD456" s="212"/>
      <c r="AE456" s="212"/>
      <c r="AF456" s="212"/>
      <c r="AG456" s="212" t="s">
        <v>177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595</v>
      </c>
      <c r="D457" s="232"/>
      <c r="E457" s="233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179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29"/>
      <c r="B458" s="230"/>
      <c r="C458" s="254" t="s">
        <v>587</v>
      </c>
      <c r="D458" s="232"/>
      <c r="E458" s="233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179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588</v>
      </c>
      <c r="D459" s="232"/>
      <c r="E459" s="233">
        <v>6.2537000000000003</v>
      </c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179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41">
        <v>98</v>
      </c>
      <c r="B460" s="242" t="s">
        <v>596</v>
      </c>
      <c r="C460" s="253" t="s">
        <v>597</v>
      </c>
      <c r="D460" s="243" t="s">
        <v>322</v>
      </c>
      <c r="E460" s="244">
        <v>6.2537000000000003</v>
      </c>
      <c r="F460" s="245"/>
      <c r="G460" s="246">
        <f>ROUND(E460*F460,2)</f>
        <v>0</v>
      </c>
      <c r="H460" s="245"/>
      <c r="I460" s="246">
        <f>ROUND(E460*H460,2)</f>
        <v>0</v>
      </c>
      <c r="J460" s="245"/>
      <c r="K460" s="246">
        <f>ROUND(E460*J460,2)</f>
        <v>0</v>
      </c>
      <c r="L460" s="246">
        <v>21</v>
      </c>
      <c r="M460" s="246">
        <f>G460*(1+L460/100)</f>
        <v>0</v>
      </c>
      <c r="N460" s="246">
        <v>0</v>
      </c>
      <c r="O460" s="246">
        <f>ROUND(E460*N460,2)</f>
        <v>0</v>
      </c>
      <c r="P460" s="246">
        <v>0</v>
      </c>
      <c r="Q460" s="246">
        <f>ROUND(E460*P460,2)</f>
        <v>0</v>
      </c>
      <c r="R460" s="246"/>
      <c r="S460" s="246" t="s">
        <v>175</v>
      </c>
      <c r="T460" s="247" t="s">
        <v>175</v>
      </c>
      <c r="U460" s="231">
        <v>0</v>
      </c>
      <c r="V460" s="231">
        <f>ROUND(E460*U460,2)</f>
        <v>0</v>
      </c>
      <c r="W460" s="231"/>
      <c r="X460" s="231" t="s">
        <v>176</v>
      </c>
      <c r="Y460" s="212"/>
      <c r="Z460" s="212"/>
      <c r="AA460" s="212"/>
      <c r="AB460" s="212"/>
      <c r="AC460" s="212"/>
      <c r="AD460" s="212"/>
      <c r="AE460" s="212"/>
      <c r="AF460" s="212"/>
      <c r="AG460" s="212" t="s">
        <v>318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587</v>
      </c>
      <c r="D461" s="232"/>
      <c r="E461" s="233"/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179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29"/>
      <c r="B462" s="230"/>
      <c r="C462" s="254" t="s">
        <v>588</v>
      </c>
      <c r="D462" s="232"/>
      <c r="E462" s="233">
        <v>6.2537000000000003</v>
      </c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179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>
      <c r="A463" s="235" t="s">
        <v>170</v>
      </c>
      <c r="B463" s="236" t="s">
        <v>141</v>
      </c>
      <c r="C463" s="252" t="s">
        <v>29</v>
      </c>
      <c r="D463" s="237"/>
      <c r="E463" s="238"/>
      <c r="F463" s="239"/>
      <c r="G463" s="239">
        <f>SUMIF(AG464:AG467,"&lt;&gt;NOR",G464:G467)</f>
        <v>0</v>
      </c>
      <c r="H463" s="239"/>
      <c r="I463" s="239">
        <f>SUM(I464:I467)</f>
        <v>0</v>
      </c>
      <c r="J463" s="239"/>
      <c r="K463" s="239">
        <f>SUM(K464:K467)</f>
        <v>0</v>
      </c>
      <c r="L463" s="239"/>
      <c r="M463" s="239">
        <f>SUM(M464:M467)</f>
        <v>0</v>
      </c>
      <c r="N463" s="239"/>
      <c r="O463" s="239">
        <f>SUM(O464:O467)</f>
        <v>0</v>
      </c>
      <c r="P463" s="239"/>
      <c r="Q463" s="239">
        <f>SUM(Q464:Q467)</f>
        <v>0</v>
      </c>
      <c r="R463" s="239"/>
      <c r="S463" s="239"/>
      <c r="T463" s="240"/>
      <c r="U463" s="234"/>
      <c r="V463" s="234">
        <f>SUM(V464:V467)</f>
        <v>0</v>
      </c>
      <c r="W463" s="234"/>
      <c r="X463" s="234"/>
      <c r="AG463" t="s">
        <v>171</v>
      </c>
    </row>
    <row r="464" spans="1:60" outlineLevel="1">
      <c r="A464" s="241">
        <v>99</v>
      </c>
      <c r="B464" s="242" t="s">
        <v>598</v>
      </c>
      <c r="C464" s="253" t="s">
        <v>599</v>
      </c>
      <c r="D464" s="243" t="s">
        <v>0</v>
      </c>
      <c r="E464" s="244">
        <v>1</v>
      </c>
      <c r="F464" s="245"/>
      <c r="G464" s="246">
        <f>ROUND(E464*F464,2)</f>
        <v>0</v>
      </c>
      <c r="H464" s="245"/>
      <c r="I464" s="246">
        <f>ROUND(E464*H464,2)</f>
        <v>0</v>
      </c>
      <c r="J464" s="245"/>
      <c r="K464" s="246">
        <f>ROUND(E464*J464,2)</f>
        <v>0</v>
      </c>
      <c r="L464" s="246">
        <v>21</v>
      </c>
      <c r="M464" s="246">
        <f>G464*(1+L464/100)</f>
        <v>0</v>
      </c>
      <c r="N464" s="246">
        <v>0</v>
      </c>
      <c r="O464" s="246">
        <f>ROUND(E464*N464,2)</f>
        <v>0</v>
      </c>
      <c r="P464" s="246">
        <v>0</v>
      </c>
      <c r="Q464" s="246">
        <f>ROUND(E464*P464,2)</f>
        <v>0</v>
      </c>
      <c r="R464" s="246"/>
      <c r="S464" s="246" t="s">
        <v>175</v>
      </c>
      <c r="T464" s="247" t="s">
        <v>251</v>
      </c>
      <c r="U464" s="231">
        <v>0</v>
      </c>
      <c r="V464" s="231">
        <f>ROUND(E464*U464,2)</f>
        <v>0</v>
      </c>
      <c r="W464" s="231"/>
      <c r="X464" s="231" t="s">
        <v>142</v>
      </c>
      <c r="Y464" s="212"/>
      <c r="Z464" s="212"/>
      <c r="AA464" s="212"/>
      <c r="AB464" s="212"/>
      <c r="AC464" s="212"/>
      <c r="AD464" s="212"/>
      <c r="AE464" s="212"/>
      <c r="AF464" s="212"/>
      <c r="AG464" s="212" t="s">
        <v>600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56</v>
      </c>
      <c r="D465" s="232"/>
      <c r="E465" s="233">
        <v>1</v>
      </c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179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41">
        <v>100</v>
      </c>
      <c r="B466" s="242" t="s">
        <v>601</v>
      </c>
      <c r="C466" s="253" t="s">
        <v>602</v>
      </c>
      <c r="D466" s="243" t="s">
        <v>0</v>
      </c>
      <c r="E466" s="244">
        <v>1</v>
      </c>
      <c r="F466" s="245"/>
      <c r="G466" s="246">
        <f>ROUND(E466*F466,2)</f>
        <v>0</v>
      </c>
      <c r="H466" s="245"/>
      <c r="I466" s="246">
        <f>ROUND(E466*H466,2)</f>
        <v>0</v>
      </c>
      <c r="J466" s="245"/>
      <c r="K466" s="246">
        <f>ROUND(E466*J466,2)</f>
        <v>0</v>
      </c>
      <c r="L466" s="246">
        <v>21</v>
      </c>
      <c r="M466" s="246">
        <f>G466*(1+L466/100)</f>
        <v>0</v>
      </c>
      <c r="N466" s="246">
        <v>0</v>
      </c>
      <c r="O466" s="246">
        <f>ROUND(E466*N466,2)</f>
        <v>0</v>
      </c>
      <c r="P466" s="246">
        <v>0</v>
      </c>
      <c r="Q466" s="246">
        <f>ROUND(E466*P466,2)</f>
        <v>0</v>
      </c>
      <c r="R466" s="246"/>
      <c r="S466" s="246" t="s">
        <v>250</v>
      </c>
      <c r="T466" s="247" t="s">
        <v>251</v>
      </c>
      <c r="U466" s="231">
        <v>0</v>
      </c>
      <c r="V466" s="231">
        <f>ROUND(E466*U466,2)</f>
        <v>0</v>
      </c>
      <c r="W466" s="231"/>
      <c r="X466" s="231" t="s">
        <v>142</v>
      </c>
      <c r="Y466" s="212"/>
      <c r="Z466" s="212"/>
      <c r="AA466" s="212"/>
      <c r="AB466" s="212"/>
      <c r="AC466" s="212"/>
      <c r="AD466" s="212"/>
      <c r="AE466" s="212"/>
      <c r="AF466" s="212"/>
      <c r="AG466" s="212" t="s">
        <v>600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29"/>
      <c r="B467" s="230"/>
      <c r="C467" s="254" t="s">
        <v>56</v>
      </c>
      <c r="D467" s="232"/>
      <c r="E467" s="233">
        <v>1</v>
      </c>
      <c r="F467" s="231"/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12"/>
      <c r="Z467" s="212"/>
      <c r="AA467" s="212"/>
      <c r="AB467" s="212"/>
      <c r="AC467" s="212"/>
      <c r="AD467" s="212"/>
      <c r="AE467" s="212"/>
      <c r="AF467" s="212"/>
      <c r="AG467" s="212" t="s">
        <v>179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>
      <c r="A468" s="3"/>
      <c r="B468" s="4"/>
      <c r="C468" s="257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E468">
        <v>15</v>
      </c>
      <c r="AF468">
        <v>21</v>
      </c>
      <c r="AG468" t="s">
        <v>157</v>
      </c>
    </row>
    <row r="469" spans="1:60">
      <c r="A469" s="215"/>
      <c r="B469" s="216" t="s">
        <v>31</v>
      </c>
      <c r="C469" s="258"/>
      <c r="D469" s="217"/>
      <c r="E469" s="218"/>
      <c r="F469" s="218"/>
      <c r="G469" s="251">
        <f>G8+G29+G71+G75+G82+G86+G90+G101+G161+G167+G174+G206+G252+G320+G335+G360+G377+G415+G425+G430+G463</f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AE469">
        <f>SUMIF(L7:L467,AE468,G7:G467)</f>
        <v>0</v>
      </c>
      <c r="AF469">
        <f>SUMIF(L7:L467,AF468,G7:G467)</f>
        <v>0</v>
      </c>
      <c r="AG469" t="s">
        <v>603</v>
      </c>
    </row>
    <row r="470" spans="1:60">
      <c r="A470" s="3"/>
      <c r="B470" s="4"/>
      <c r="C470" s="257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60">
      <c r="A471" s="3"/>
      <c r="B471" s="4"/>
      <c r="C471" s="257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60">
      <c r="A472" s="219" t="s">
        <v>604</v>
      </c>
      <c r="B472" s="219"/>
      <c r="C472" s="259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60">
      <c r="A473" s="220"/>
      <c r="B473" s="221"/>
      <c r="C473" s="260"/>
      <c r="D473" s="221"/>
      <c r="E473" s="221"/>
      <c r="F473" s="221"/>
      <c r="G473" s="2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AG473" t="s">
        <v>605</v>
      </c>
    </row>
    <row r="474" spans="1:60">
      <c r="A474" s="223"/>
      <c r="B474" s="224"/>
      <c r="C474" s="261"/>
      <c r="D474" s="224"/>
      <c r="E474" s="224"/>
      <c r="F474" s="224"/>
      <c r="G474" s="22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60">
      <c r="A475" s="223"/>
      <c r="B475" s="224"/>
      <c r="C475" s="261"/>
      <c r="D475" s="224"/>
      <c r="E475" s="224"/>
      <c r="F475" s="224"/>
      <c r="G475" s="22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60">
      <c r="A476" s="223"/>
      <c r="B476" s="224"/>
      <c r="C476" s="261"/>
      <c r="D476" s="224"/>
      <c r="E476" s="224"/>
      <c r="F476" s="224"/>
      <c r="G476" s="22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60">
      <c r="A477" s="226"/>
      <c r="B477" s="227"/>
      <c r="C477" s="262"/>
      <c r="D477" s="227"/>
      <c r="E477" s="227"/>
      <c r="F477" s="227"/>
      <c r="G477" s="22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60">
      <c r="A478" s="3"/>
      <c r="B478" s="4"/>
      <c r="C478" s="257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60">
      <c r="C479" s="263"/>
      <c r="D479" s="10"/>
      <c r="AG479" t="s">
        <v>607</v>
      </c>
    </row>
    <row r="480" spans="1:60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30">
    <mergeCell ref="C434:G434"/>
    <mergeCell ref="C435:G435"/>
    <mergeCell ref="C228:G228"/>
    <mergeCell ref="C242:G242"/>
    <mergeCell ref="C245:G245"/>
    <mergeCell ref="C303:G303"/>
    <mergeCell ref="C432:G432"/>
    <mergeCell ref="C433:G433"/>
    <mergeCell ref="C192:G192"/>
    <mergeCell ref="C208:G208"/>
    <mergeCell ref="C209:G209"/>
    <mergeCell ref="C214:G214"/>
    <mergeCell ref="C215:G215"/>
    <mergeCell ref="C223:G223"/>
    <mergeCell ref="C98:G98"/>
    <mergeCell ref="C176:G176"/>
    <mergeCell ref="C181:G181"/>
    <mergeCell ref="C186:G186"/>
    <mergeCell ref="C187:G187"/>
    <mergeCell ref="C191:G191"/>
    <mergeCell ref="A1:G1"/>
    <mergeCell ref="C2:G2"/>
    <mergeCell ref="C3:G3"/>
    <mergeCell ref="C4:G4"/>
    <mergeCell ref="A472:C472"/>
    <mergeCell ref="A473:G477"/>
    <mergeCell ref="C77:G77"/>
    <mergeCell ref="C95:G95"/>
    <mergeCell ref="C96:G96"/>
    <mergeCell ref="C97:G97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58</v>
      </c>
      <c r="C4" s="204" t="s">
        <v>59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SUMIF(AG9:AG28,"&lt;&gt;NOR",G9:G28)</f>
        <v>0</v>
      </c>
      <c r="H8" s="239"/>
      <c r="I8" s="239">
        <f>SUM(I9:I28)</f>
        <v>0</v>
      </c>
      <c r="J8" s="239"/>
      <c r="K8" s="239">
        <f>SUM(K9:K28)</f>
        <v>0</v>
      </c>
      <c r="L8" s="239"/>
      <c r="M8" s="239">
        <f>SUM(M9:M28)</f>
        <v>0</v>
      </c>
      <c r="N8" s="239"/>
      <c r="O8" s="239">
        <f>SUM(O9:O28)</f>
        <v>4.59</v>
      </c>
      <c r="P8" s="239"/>
      <c r="Q8" s="239">
        <f>SUM(Q9:Q28)</f>
        <v>0</v>
      </c>
      <c r="R8" s="239"/>
      <c r="S8" s="239"/>
      <c r="T8" s="240"/>
      <c r="U8" s="234"/>
      <c r="V8" s="234">
        <f>SUM(V9:V28)</f>
        <v>21.44</v>
      </c>
      <c r="W8" s="234"/>
      <c r="X8" s="234"/>
      <c r="AG8" t="s">
        <v>171</v>
      </c>
    </row>
    <row r="9" spans="1:60" outlineLevel="1">
      <c r="A9" s="241">
        <v>1</v>
      </c>
      <c r="B9" s="242" t="s">
        <v>172</v>
      </c>
      <c r="C9" s="253" t="s">
        <v>173</v>
      </c>
      <c r="D9" s="243" t="s">
        <v>174</v>
      </c>
      <c r="E9" s="244">
        <v>2.9550000000000001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4.6460000000000001E-2</v>
      </c>
      <c r="O9" s="246">
        <f>ROUND(E9*N9,2)</f>
        <v>0.14000000000000001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0.52</v>
      </c>
      <c r="V9" s="231">
        <f>ROUND(E9*U9,2)</f>
        <v>1.54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178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180</v>
      </c>
      <c r="D11" s="232"/>
      <c r="E11" s="233">
        <v>2.9550000000000001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181</v>
      </c>
      <c r="C12" s="253" t="s">
        <v>182</v>
      </c>
      <c r="D12" s="243" t="s">
        <v>174</v>
      </c>
      <c r="E12" s="244">
        <v>4.82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7.4709999999999999E-2</v>
      </c>
      <c r="O12" s="246">
        <f>ROUND(E12*N12,2)</f>
        <v>0.36</v>
      </c>
      <c r="P12" s="246">
        <v>0</v>
      </c>
      <c r="Q12" s="246">
        <f>ROUND(E12*P12,2)</f>
        <v>0</v>
      </c>
      <c r="R12" s="246"/>
      <c r="S12" s="246" t="s">
        <v>175</v>
      </c>
      <c r="T12" s="247" t="s">
        <v>175</v>
      </c>
      <c r="U12" s="231">
        <v>0.53</v>
      </c>
      <c r="V12" s="231">
        <f>ROUND(E12*U12,2)</f>
        <v>2.5499999999999998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183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184</v>
      </c>
      <c r="D14" s="232"/>
      <c r="E14" s="233">
        <v>1.62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608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186</v>
      </c>
      <c r="D16" s="232"/>
      <c r="E16" s="233">
        <v>3.2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187</v>
      </c>
      <c r="C17" s="253" t="s">
        <v>188</v>
      </c>
      <c r="D17" s="243" t="s">
        <v>174</v>
      </c>
      <c r="E17" s="244">
        <v>18.09225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0.15931000000000001</v>
      </c>
      <c r="O17" s="246">
        <f>ROUND(E17*N17,2)</f>
        <v>2.88</v>
      </c>
      <c r="P17" s="246">
        <v>0</v>
      </c>
      <c r="Q17" s="246">
        <f>ROUND(E17*P17,2)</f>
        <v>0</v>
      </c>
      <c r="R17" s="246"/>
      <c r="S17" s="246" t="s">
        <v>175</v>
      </c>
      <c r="T17" s="247" t="s">
        <v>175</v>
      </c>
      <c r="U17" s="231">
        <v>0.7</v>
      </c>
      <c r="V17" s="231">
        <f>ROUND(E17*U17,2)</f>
        <v>12.66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609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190</v>
      </c>
      <c r="D19" s="232"/>
      <c r="E19" s="233">
        <v>9.1319999999999997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610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192</v>
      </c>
      <c r="D21" s="232"/>
      <c r="E21" s="233">
        <v>4.0185000000000004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611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194</v>
      </c>
      <c r="D23" s="232"/>
      <c r="E23" s="233">
        <v>4.9417499999999999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1">
        <v>4</v>
      </c>
      <c r="B24" s="242" t="s">
        <v>195</v>
      </c>
      <c r="C24" s="253" t="s">
        <v>196</v>
      </c>
      <c r="D24" s="243" t="s">
        <v>174</v>
      </c>
      <c r="E24" s="244">
        <v>6.1759500000000003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0.19575000000000001</v>
      </c>
      <c r="O24" s="246">
        <f>ROUND(E24*N24,2)</f>
        <v>1.21</v>
      </c>
      <c r="P24" s="246">
        <v>0</v>
      </c>
      <c r="Q24" s="246">
        <f>ROUND(E24*P24,2)</f>
        <v>0</v>
      </c>
      <c r="R24" s="246"/>
      <c r="S24" s="246" t="s">
        <v>175</v>
      </c>
      <c r="T24" s="247" t="s">
        <v>175</v>
      </c>
      <c r="U24" s="231">
        <v>0.76</v>
      </c>
      <c r="V24" s="231">
        <f>ROUND(E24*U24,2)</f>
        <v>4.6900000000000004</v>
      </c>
      <c r="W24" s="231"/>
      <c r="X24" s="231" t="s">
        <v>176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612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198</v>
      </c>
      <c r="D26" s="232"/>
      <c r="E26" s="233">
        <v>3.2505000000000002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613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200</v>
      </c>
      <c r="D28" s="232"/>
      <c r="E28" s="233">
        <v>2.9254500000000001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>
      <c r="A29" s="235" t="s">
        <v>170</v>
      </c>
      <c r="B29" s="236" t="s">
        <v>87</v>
      </c>
      <c r="C29" s="252" t="s">
        <v>88</v>
      </c>
      <c r="D29" s="237"/>
      <c r="E29" s="238"/>
      <c r="F29" s="239"/>
      <c r="G29" s="239">
        <f>SUMIF(AG30:AG69,"&lt;&gt;NOR",G30:G69)</f>
        <v>0</v>
      </c>
      <c r="H29" s="239"/>
      <c r="I29" s="239">
        <f>SUM(I30:I69)</f>
        <v>0</v>
      </c>
      <c r="J29" s="239"/>
      <c r="K29" s="239">
        <f>SUM(K30:K69)</f>
        <v>0</v>
      </c>
      <c r="L29" s="239"/>
      <c r="M29" s="239">
        <f>SUM(M30:M69)</f>
        <v>0</v>
      </c>
      <c r="N29" s="239"/>
      <c r="O29" s="239">
        <f>SUM(O30:O69)</f>
        <v>0.37000000000000005</v>
      </c>
      <c r="P29" s="239"/>
      <c r="Q29" s="239">
        <f>SUM(Q30:Q69)</f>
        <v>0</v>
      </c>
      <c r="R29" s="239"/>
      <c r="S29" s="239"/>
      <c r="T29" s="240"/>
      <c r="U29" s="234"/>
      <c r="V29" s="234">
        <f>SUM(V30:V69)</f>
        <v>22.09</v>
      </c>
      <c r="W29" s="234"/>
      <c r="X29" s="234"/>
      <c r="AG29" t="s">
        <v>171</v>
      </c>
    </row>
    <row r="30" spans="1:60" outlineLevel="1">
      <c r="A30" s="241">
        <v>5</v>
      </c>
      <c r="B30" s="242" t="s">
        <v>201</v>
      </c>
      <c r="C30" s="253" t="s">
        <v>202</v>
      </c>
      <c r="D30" s="243" t="s">
        <v>174</v>
      </c>
      <c r="E30" s="244">
        <v>17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7.6800000000000002E-3</v>
      </c>
      <c r="O30" s="246">
        <f>ROUND(E30*N30,2)</f>
        <v>0.13</v>
      </c>
      <c r="P30" s="246">
        <v>0</v>
      </c>
      <c r="Q30" s="246">
        <f>ROUND(E30*P30,2)</f>
        <v>0</v>
      </c>
      <c r="R30" s="246"/>
      <c r="S30" s="246" t="s">
        <v>175</v>
      </c>
      <c r="T30" s="247" t="s">
        <v>175</v>
      </c>
      <c r="U30" s="231">
        <v>0.38</v>
      </c>
      <c r="V30" s="231">
        <f>ROUND(E30*U30,2)</f>
        <v>6.46</v>
      </c>
      <c r="W30" s="231"/>
      <c r="X30" s="231" t="s">
        <v>176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177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203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204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205</v>
      </c>
      <c r="D33" s="232"/>
      <c r="E33" s="233">
        <v>17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1">
        <v>6</v>
      </c>
      <c r="B34" s="242" t="s">
        <v>206</v>
      </c>
      <c r="C34" s="253" t="s">
        <v>207</v>
      </c>
      <c r="D34" s="243" t="s">
        <v>174</v>
      </c>
      <c r="E34" s="244">
        <v>26.263190000000002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6.3499999999999997E-3</v>
      </c>
      <c r="O34" s="246">
        <f>ROUND(E34*N34,2)</f>
        <v>0.17</v>
      </c>
      <c r="P34" s="246">
        <v>0</v>
      </c>
      <c r="Q34" s="246">
        <f>ROUND(E34*P34,2)</f>
        <v>0</v>
      </c>
      <c r="R34" s="246"/>
      <c r="S34" s="246" t="s">
        <v>175</v>
      </c>
      <c r="T34" s="247" t="s">
        <v>175</v>
      </c>
      <c r="U34" s="231">
        <v>0.32</v>
      </c>
      <c r="V34" s="231">
        <f>ROUND(E34*U34,2)</f>
        <v>8.4</v>
      </c>
      <c r="W34" s="231"/>
      <c r="X34" s="231" t="s">
        <v>176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177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208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209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179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186</v>
      </c>
      <c r="D37" s="232"/>
      <c r="E37" s="233">
        <v>3.2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210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184</v>
      </c>
      <c r="D39" s="232"/>
      <c r="E39" s="233">
        <v>1.62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211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212</v>
      </c>
      <c r="D41" s="232"/>
      <c r="E41" s="233">
        <v>3.0788600000000002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213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214</v>
      </c>
      <c r="D43" s="232"/>
      <c r="E43" s="233">
        <v>1.1114999999999999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>
      <c r="A44" s="229"/>
      <c r="B44" s="230"/>
      <c r="C44" s="254" t="s">
        <v>215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216</v>
      </c>
      <c r="D45" s="232"/>
      <c r="E45" s="233">
        <v>0.73529999999999995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217</v>
      </c>
      <c r="D46" s="232"/>
      <c r="E46" s="233">
        <v>4.54155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218</v>
      </c>
      <c r="D47" s="232"/>
      <c r="E47" s="233">
        <v>2.9326500000000002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219</v>
      </c>
      <c r="D48" s="232"/>
      <c r="E48" s="233">
        <v>1.54755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220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221</v>
      </c>
      <c r="D50" s="232"/>
      <c r="E50" s="233">
        <v>5.2052399999999999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222</v>
      </c>
      <c r="D51" s="232"/>
      <c r="E51" s="233">
        <v>2.2905500000000001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>
      <c r="A52" s="241">
        <v>7</v>
      </c>
      <c r="B52" s="242" t="s">
        <v>224</v>
      </c>
      <c r="C52" s="253" t="s">
        <v>225</v>
      </c>
      <c r="D52" s="243" t="s">
        <v>174</v>
      </c>
      <c r="E52" s="244">
        <v>20.079350000000002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3.6700000000000001E-3</v>
      </c>
      <c r="O52" s="246">
        <f>ROUND(E52*N52,2)</f>
        <v>7.0000000000000007E-2</v>
      </c>
      <c r="P52" s="246">
        <v>0</v>
      </c>
      <c r="Q52" s="246">
        <f>ROUND(E52*P52,2)</f>
        <v>0</v>
      </c>
      <c r="R52" s="246"/>
      <c r="S52" s="246" t="s">
        <v>175</v>
      </c>
      <c r="T52" s="247" t="s">
        <v>175</v>
      </c>
      <c r="U52" s="231">
        <v>0.36</v>
      </c>
      <c r="V52" s="231">
        <f>ROUND(E52*U52,2)</f>
        <v>7.23</v>
      </c>
      <c r="W52" s="231"/>
      <c r="X52" s="231" t="s">
        <v>176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33.75" outlineLevel="1">
      <c r="A53" s="229"/>
      <c r="B53" s="230"/>
      <c r="C53" s="254" t="s">
        <v>226</v>
      </c>
      <c r="D53" s="232"/>
      <c r="E53" s="233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227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209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186</v>
      </c>
      <c r="D56" s="232"/>
      <c r="E56" s="233">
        <v>3.2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210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184</v>
      </c>
      <c r="D58" s="232"/>
      <c r="E58" s="233">
        <v>1.62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211</v>
      </c>
      <c r="D59" s="232"/>
      <c r="E59" s="233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212</v>
      </c>
      <c r="D60" s="232"/>
      <c r="E60" s="233">
        <v>3.0788600000000002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228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214</v>
      </c>
      <c r="D62" s="232"/>
      <c r="E62" s="233">
        <v>1.1114999999999999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229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230</v>
      </c>
      <c r="D64" s="232"/>
      <c r="E64" s="233">
        <v>1.5049999999999999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231</v>
      </c>
      <c r="D65" s="232"/>
      <c r="E65" s="233">
        <v>0.45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232</v>
      </c>
      <c r="D66" s="232"/>
      <c r="E66" s="233">
        <v>4.45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233</v>
      </c>
      <c r="D67" s="232"/>
      <c r="E67" s="233">
        <v>2.02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234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235</v>
      </c>
      <c r="D69" s="232"/>
      <c r="E69" s="233">
        <v>2.6440000000000001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>
      <c r="A70" s="235" t="s">
        <v>170</v>
      </c>
      <c r="B70" s="236" t="s">
        <v>91</v>
      </c>
      <c r="C70" s="252" t="s">
        <v>92</v>
      </c>
      <c r="D70" s="237"/>
      <c r="E70" s="238"/>
      <c r="F70" s="239"/>
      <c r="G70" s="239">
        <f>SUMIF(AG71:AG73,"&lt;&gt;NOR",G71:G73)</f>
        <v>0</v>
      </c>
      <c r="H70" s="239"/>
      <c r="I70" s="239">
        <f>SUM(I71:I73)</f>
        <v>0</v>
      </c>
      <c r="J70" s="239"/>
      <c r="K70" s="239">
        <f>SUM(K71:K73)</f>
        <v>0</v>
      </c>
      <c r="L70" s="239"/>
      <c r="M70" s="239">
        <f>SUM(M71:M73)</f>
        <v>0</v>
      </c>
      <c r="N70" s="239"/>
      <c r="O70" s="239">
        <f>SUM(O71:O73)</f>
        <v>0.3</v>
      </c>
      <c r="P70" s="239"/>
      <c r="Q70" s="239">
        <f>SUM(Q71:Q73)</f>
        <v>0</v>
      </c>
      <c r="R70" s="239"/>
      <c r="S70" s="239"/>
      <c r="T70" s="240"/>
      <c r="U70" s="234"/>
      <c r="V70" s="234">
        <f>SUM(V71:V73)</f>
        <v>4.76</v>
      </c>
      <c r="W70" s="234"/>
      <c r="X70" s="234"/>
      <c r="AG70" t="s">
        <v>171</v>
      </c>
    </row>
    <row r="71" spans="1:60" outlineLevel="1">
      <c r="A71" s="241">
        <v>8</v>
      </c>
      <c r="B71" s="242" t="s">
        <v>236</v>
      </c>
      <c r="C71" s="253" t="s">
        <v>237</v>
      </c>
      <c r="D71" s="243" t="s">
        <v>174</v>
      </c>
      <c r="E71" s="244">
        <v>17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1.7850000000000001E-2</v>
      </c>
      <c r="O71" s="246">
        <f>ROUND(E71*N71,2)</f>
        <v>0.3</v>
      </c>
      <c r="P71" s="246">
        <v>0</v>
      </c>
      <c r="Q71" s="246">
        <f>ROUND(E71*P71,2)</f>
        <v>0</v>
      </c>
      <c r="R71" s="246"/>
      <c r="S71" s="246" t="s">
        <v>175</v>
      </c>
      <c r="T71" s="247" t="s">
        <v>175</v>
      </c>
      <c r="U71" s="231">
        <v>0.28000000000000003</v>
      </c>
      <c r="V71" s="231">
        <f>ROUND(E71*U71,2)</f>
        <v>4.76</v>
      </c>
      <c r="W71" s="231"/>
      <c r="X71" s="231" t="s">
        <v>176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238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205</v>
      </c>
      <c r="D73" s="232"/>
      <c r="E73" s="233">
        <v>17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>
      <c r="A74" s="235" t="s">
        <v>170</v>
      </c>
      <c r="B74" s="236" t="s">
        <v>93</v>
      </c>
      <c r="C74" s="252" t="s">
        <v>94</v>
      </c>
      <c r="D74" s="237"/>
      <c r="E74" s="238"/>
      <c r="F74" s="239"/>
      <c r="G74" s="239">
        <f>SUMIF(AG75:AG80,"&lt;&gt;NOR",G75:G80)</f>
        <v>0</v>
      </c>
      <c r="H74" s="239"/>
      <c r="I74" s="239">
        <f>SUM(I75:I80)</f>
        <v>0</v>
      </c>
      <c r="J74" s="239"/>
      <c r="K74" s="239">
        <f>SUM(K75:K80)</f>
        <v>0</v>
      </c>
      <c r="L74" s="239"/>
      <c r="M74" s="239">
        <f>SUM(M75:M80)</f>
        <v>0</v>
      </c>
      <c r="N74" s="239"/>
      <c r="O74" s="239">
        <f>SUM(O75:O80)</f>
        <v>0.01</v>
      </c>
      <c r="P74" s="239"/>
      <c r="Q74" s="239">
        <f>SUM(Q75:Q80)</f>
        <v>0</v>
      </c>
      <c r="R74" s="239"/>
      <c r="S74" s="239"/>
      <c r="T74" s="240"/>
      <c r="U74" s="234"/>
      <c r="V74" s="234">
        <f>SUM(V75:V80)</f>
        <v>1.69</v>
      </c>
      <c r="W74" s="234"/>
      <c r="X74" s="234"/>
      <c r="AG74" t="s">
        <v>171</v>
      </c>
    </row>
    <row r="75" spans="1:60" outlineLevel="1">
      <c r="A75" s="241">
        <v>9</v>
      </c>
      <c r="B75" s="242" t="s">
        <v>239</v>
      </c>
      <c r="C75" s="253" t="s">
        <v>240</v>
      </c>
      <c r="D75" s="243" t="s">
        <v>241</v>
      </c>
      <c r="E75" s="244">
        <v>3.6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2.0000000000000002E-5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175</v>
      </c>
      <c r="T75" s="247" t="s">
        <v>175</v>
      </c>
      <c r="U75" s="231">
        <v>0.47</v>
      </c>
      <c r="V75" s="231">
        <f>ROUND(E75*U75,2)</f>
        <v>1.69</v>
      </c>
      <c r="W75" s="231"/>
      <c r="X75" s="231" t="s">
        <v>176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242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5" t="s">
        <v>243</v>
      </c>
      <c r="D76" s="248"/>
      <c r="E76" s="248"/>
      <c r="F76" s="248"/>
      <c r="G76" s="248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244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245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246</v>
      </c>
      <c r="D78" s="232"/>
      <c r="E78" s="233">
        <v>3.6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>
      <c r="A79" s="241">
        <v>10</v>
      </c>
      <c r="B79" s="242" t="s">
        <v>247</v>
      </c>
      <c r="C79" s="253" t="s">
        <v>248</v>
      </c>
      <c r="D79" s="243" t="s">
        <v>249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0.01</v>
      </c>
      <c r="O79" s="246">
        <f>ROUND(E79*N79,2)</f>
        <v>0.01</v>
      </c>
      <c r="P79" s="246">
        <v>0</v>
      </c>
      <c r="Q79" s="246">
        <f>ROUND(E79*P79,2)</f>
        <v>0</v>
      </c>
      <c r="R79" s="246"/>
      <c r="S79" s="246" t="s">
        <v>250</v>
      </c>
      <c r="T79" s="247" t="s">
        <v>251</v>
      </c>
      <c r="U79" s="231">
        <v>0</v>
      </c>
      <c r="V79" s="231">
        <f>ROUND(E79*U79,2)</f>
        <v>0</v>
      </c>
      <c r="W79" s="231"/>
      <c r="X79" s="231" t="s">
        <v>176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177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56</v>
      </c>
      <c r="D80" s="232"/>
      <c r="E80" s="233">
        <v>1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95</v>
      </c>
      <c r="C81" s="252" t="s">
        <v>96</v>
      </c>
      <c r="D81" s="237"/>
      <c r="E81" s="238"/>
      <c r="F81" s="239"/>
      <c r="G81" s="239">
        <f>SUMIF(AG82:AG84,"&lt;&gt;NOR",G82:G84)</f>
        <v>0</v>
      </c>
      <c r="H81" s="239"/>
      <c r="I81" s="239">
        <f>SUM(I82:I84)</f>
        <v>0</v>
      </c>
      <c r="J81" s="239"/>
      <c r="K81" s="239">
        <f>SUM(K82:K84)</f>
        <v>0</v>
      </c>
      <c r="L81" s="239"/>
      <c r="M81" s="239">
        <f>SUM(M82:M84)</f>
        <v>0</v>
      </c>
      <c r="N81" s="239"/>
      <c r="O81" s="239">
        <f>SUM(O82:O84)</f>
        <v>0</v>
      </c>
      <c r="P81" s="239"/>
      <c r="Q81" s="239">
        <f>SUM(Q82:Q84)</f>
        <v>0</v>
      </c>
      <c r="R81" s="239"/>
      <c r="S81" s="239"/>
      <c r="T81" s="240"/>
      <c r="U81" s="234"/>
      <c r="V81" s="234">
        <f>SUM(V82:V84)</f>
        <v>3.57</v>
      </c>
      <c r="W81" s="234"/>
      <c r="X81" s="234"/>
      <c r="AG81" t="s">
        <v>171</v>
      </c>
    </row>
    <row r="82" spans="1:60" outlineLevel="1">
      <c r="A82" s="241">
        <v>11</v>
      </c>
      <c r="B82" s="242" t="s">
        <v>252</v>
      </c>
      <c r="C82" s="253" t="s">
        <v>253</v>
      </c>
      <c r="D82" s="243" t="s">
        <v>174</v>
      </c>
      <c r="E82" s="244">
        <v>17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0.21</v>
      </c>
      <c r="V82" s="231">
        <f>ROUND(E82*U82,2)</f>
        <v>3.57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254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205</v>
      </c>
      <c r="D84" s="232"/>
      <c r="E84" s="233">
        <v>17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>
      <c r="A85" s="235" t="s">
        <v>170</v>
      </c>
      <c r="B85" s="236" t="s">
        <v>97</v>
      </c>
      <c r="C85" s="252" t="s">
        <v>98</v>
      </c>
      <c r="D85" s="237"/>
      <c r="E85" s="238"/>
      <c r="F85" s="239"/>
      <c r="G85" s="239">
        <f>SUMIF(AG86:AG88,"&lt;&gt;NOR",G86:G88)</f>
        <v>0</v>
      </c>
      <c r="H85" s="239"/>
      <c r="I85" s="239">
        <f>SUM(I86:I88)</f>
        <v>0</v>
      </c>
      <c r="J85" s="239"/>
      <c r="K85" s="239">
        <f>SUM(K86:K88)</f>
        <v>0</v>
      </c>
      <c r="L85" s="239"/>
      <c r="M85" s="239">
        <f>SUM(M86:M88)</f>
        <v>0</v>
      </c>
      <c r="N85" s="239"/>
      <c r="O85" s="239">
        <f>SUM(O86:O88)</f>
        <v>0.02</v>
      </c>
      <c r="P85" s="239"/>
      <c r="Q85" s="239">
        <f>SUM(Q86:Q88)</f>
        <v>0</v>
      </c>
      <c r="R85" s="239"/>
      <c r="S85" s="239"/>
      <c r="T85" s="240"/>
      <c r="U85" s="234"/>
      <c r="V85" s="234">
        <f>SUM(V86:V88)</f>
        <v>2.7</v>
      </c>
      <c r="W85" s="234"/>
      <c r="X85" s="234"/>
      <c r="AG85" t="s">
        <v>171</v>
      </c>
    </row>
    <row r="86" spans="1:60" outlineLevel="1">
      <c r="A86" s="241">
        <v>12</v>
      </c>
      <c r="B86" s="242" t="s">
        <v>255</v>
      </c>
      <c r="C86" s="253" t="s">
        <v>256</v>
      </c>
      <c r="D86" s="243" t="s">
        <v>174</v>
      </c>
      <c r="E86" s="244">
        <v>15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1.2099999999999999E-3</v>
      </c>
      <c r="O86" s="246">
        <f>ROUND(E86*N86,2)</f>
        <v>0.02</v>
      </c>
      <c r="P86" s="246">
        <v>0</v>
      </c>
      <c r="Q86" s="246">
        <f>ROUND(E86*P86,2)</f>
        <v>0</v>
      </c>
      <c r="R86" s="246"/>
      <c r="S86" s="246" t="s">
        <v>175</v>
      </c>
      <c r="T86" s="247" t="s">
        <v>175</v>
      </c>
      <c r="U86" s="231">
        <v>0.18</v>
      </c>
      <c r="V86" s="231">
        <f>ROUND(E86*U86,2)</f>
        <v>2.7</v>
      </c>
      <c r="W86" s="231"/>
      <c r="X86" s="231" t="s">
        <v>176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177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257</v>
      </c>
      <c r="D87" s="232"/>
      <c r="E87" s="233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179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258</v>
      </c>
      <c r="D88" s="232"/>
      <c r="E88" s="233">
        <v>15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5.5">
      <c r="A89" s="235" t="s">
        <v>170</v>
      </c>
      <c r="B89" s="236" t="s">
        <v>99</v>
      </c>
      <c r="C89" s="252" t="s">
        <v>100</v>
      </c>
      <c r="D89" s="237"/>
      <c r="E89" s="238"/>
      <c r="F89" s="239"/>
      <c r="G89" s="239">
        <f>SUMIF(AG90:AG99,"&lt;&gt;NOR",G90:G99)</f>
        <v>0</v>
      </c>
      <c r="H89" s="239"/>
      <c r="I89" s="239">
        <f>SUM(I90:I99)</f>
        <v>0</v>
      </c>
      <c r="J89" s="239"/>
      <c r="K89" s="239">
        <f>SUM(K90:K99)</f>
        <v>0</v>
      </c>
      <c r="L89" s="239"/>
      <c r="M89" s="239">
        <f>SUM(M90:M99)</f>
        <v>0</v>
      </c>
      <c r="N89" s="239"/>
      <c r="O89" s="239">
        <f>SUM(O90:O99)</f>
        <v>0.03</v>
      </c>
      <c r="P89" s="239"/>
      <c r="Q89" s="239">
        <f>SUM(Q90:Q99)</f>
        <v>0</v>
      </c>
      <c r="R89" s="239"/>
      <c r="S89" s="239"/>
      <c r="T89" s="240"/>
      <c r="U89" s="234"/>
      <c r="V89" s="234">
        <f>SUM(V90:V99)</f>
        <v>7.35</v>
      </c>
      <c r="W89" s="234"/>
      <c r="X89" s="234"/>
      <c r="AG89" t="s">
        <v>171</v>
      </c>
    </row>
    <row r="90" spans="1:60" outlineLevel="1">
      <c r="A90" s="241">
        <v>13</v>
      </c>
      <c r="B90" s="242" t="s">
        <v>259</v>
      </c>
      <c r="C90" s="253" t="s">
        <v>260</v>
      </c>
      <c r="D90" s="243" t="s">
        <v>174</v>
      </c>
      <c r="E90" s="244">
        <v>17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4.0000000000000003E-5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175</v>
      </c>
      <c r="T90" s="247" t="s">
        <v>175</v>
      </c>
      <c r="U90" s="231">
        <v>0.31</v>
      </c>
      <c r="V90" s="231">
        <f>ROUND(E90*U90,2)</f>
        <v>5.27</v>
      </c>
      <c r="W90" s="231"/>
      <c r="X90" s="231" t="s">
        <v>176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177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614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205</v>
      </c>
      <c r="D92" s="232"/>
      <c r="E92" s="233">
        <v>17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1">
        <v>14</v>
      </c>
      <c r="B93" s="242" t="s">
        <v>262</v>
      </c>
      <c r="C93" s="253" t="s">
        <v>263</v>
      </c>
      <c r="D93" s="243" t="s">
        <v>241</v>
      </c>
      <c r="E93" s="244">
        <v>4.96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5.9199999999999999E-3</v>
      </c>
      <c r="O93" s="246">
        <f>ROUND(E93*N93,2)</f>
        <v>0.03</v>
      </c>
      <c r="P93" s="246">
        <v>0</v>
      </c>
      <c r="Q93" s="246">
        <f>ROUND(E93*P93,2)</f>
        <v>0</v>
      </c>
      <c r="R93" s="246"/>
      <c r="S93" s="246" t="s">
        <v>175</v>
      </c>
      <c r="T93" s="247" t="s">
        <v>175</v>
      </c>
      <c r="U93" s="231">
        <v>0.42</v>
      </c>
      <c r="V93" s="231">
        <f>ROUND(E93*U93,2)</f>
        <v>2.08</v>
      </c>
      <c r="W93" s="231"/>
      <c r="X93" s="231" t="s">
        <v>176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177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5" t="s">
        <v>606</v>
      </c>
      <c r="D94" s="248"/>
      <c r="E94" s="248"/>
      <c r="F94" s="248"/>
      <c r="G94" s="248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244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6" t="s">
        <v>264</v>
      </c>
      <c r="D95" s="249"/>
      <c r="E95" s="249"/>
      <c r="F95" s="249"/>
      <c r="G95" s="249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244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6" t="s">
        <v>265</v>
      </c>
      <c r="D96" s="249"/>
      <c r="E96" s="249"/>
      <c r="F96" s="249"/>
      <c r="G96" s="249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244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>
      <c r="A97" s="229"/>
      <c r="B97" s="230"/>
      <c r="C97" s="256" t="s">
        <v>266</v>
      </c>
      <c r="D97" s="249"/>
      <c r="E97" s="249"/>
      <c r="F97" s="249"/>
      <c r="G97" s="249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244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50" t="str">
        <f>C97</f>
        <v>- standardního tmelení Q2, to je: základní tmelení Q1+ dodatečné tmelení (tmelení najemno) a případné přebroušení.</v>
      </c>
      <c r="BB97" s="212"/>
      <c r="BC97" s="212"/>
      <c r="BD97" s="212"/>
      <c r="BE97" s="212"/>
      <c r="BF97" s="212"/>
      <c r="BG97" s="212"/>
      <c r="BH97" s="212"/>
    </row>
    <row r="98" spans="1:60" ht="22.5" outlineLevel="1">
      <c r="A98" s="229"/>
      <c r="B98" s="230"/>
      <c r="C98" s="254" t="s">
        <v>615</v>
      </c>
      <c r="D98" s="232"/>
      <c r="E98" s="233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179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268</v>
      </c>
      <c r="D99" s="232"/>
      <c r="E99" s="233">
        <v>4.96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>
      <c r="A100" s="235" t="s">
        <v>170</v>
      </c>
      <c r="B100" s="236" t="s">
        <v>101</v>
      </c>
      <c r="C100" s="252" t="s">
        <v>102</v>
      </c>
      <c r="D100" s="237"/>
      <c r="E100" s="238"/>
      <c r="F100" s="239"/>
      <c r="G100" s="239">
        <f>SUMIF(AG101:AG159,"&lt;&gt;NOR",G101:G159)</f>
        <v>0</v>
      </c>
      <c r="H100" s="239"/>
      <c r="I100" s="239">
        <f>SUM(I101:I159)</f>
        <v>0</v>
      </c>
      <c r="J100" s="239"/>
      <c r="K100" s="239">
        <f>SUM(K101:K159)</f>
        <v>0</v>
      </c>
      <c r="L100" s="239"/>
      <c r="M100" s="239">
        <f>SUM(M101:M159)</f>
        <v>0</v>
      </c>
      <c r="N100" s="239"/>
      <c r="O100" s="239">
        <f>SUM(O101:O159)</f>
        <v>0.02</v>
      </c>
      <c r="P100" s="239"/>
      <c r="Q100" s="239">
        <f>SUM(Q101:Q159)</f>
        <v>5.73</v>
      </c>
      <c r="R100" s="239"/>
      <c r="S100" s="239"/>
      <c r="T100" s="240"/>
      <c r="U100" s="234"/>
      <c r="V100" s="234">
        <f>SUM(V101:V159)</f>
        <v>24.34</v>
      </c>
      <c r="W100" s="234"/>
      <c r="X100" s="234"/>
      <c r="AG100" t="s">
        <v>171</v>
      </c>
    </row>
    <row r="101" spans="1:60" outlineLevel="1">
      <c r="A101" s="241">
        <v>15</v>
      </c>
      <c r="B101" s="242" t="s">
        <v>269</v>
      </c>
      <c r="C101" s="253" t="s">
        <v>270</v>
      </c>
      <c r="D101" s="243" t="s">
        <v>174</v>
      </c>
      <c r="E101" s="244">
        <v>8.3442500000000006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6.7000000000000002E-4</v>
      </c>
      <c r="O101" s="246">
        <f>ROUND(E101*N101,2)</f>
        <v>0.01</v>
      </c>
      <c r="P101" s="246">
        <v>0.31900000000000001</v>
      </c>
      <c r="Q101" s="246">
        <f>ROUND(E101*P101,2)</f>
        <v>2.66</v>
      </c>
      <c r="R101" s="246"/>
      <c r="S101" s="246" t="s">
        <v>175</v>
      </c>
      <c r="T101" s="247" t="s">
        <v>175</v>
      </c>
      <c r="U101" s="231">
        <v>0.32</v>
      </c>
      <c r="V101" s="231">
        <f>ROUND(E101*U101,2)</f>
        <v>2.67</v>
      </c>
      <c r="W101" s="231"/>
      <c r="X101" s="231" t="s">
        <v>176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177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616</v>
      </c>
      <c r="D102" s="232"/>
      <c r="E102" s="233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179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272</v>
      </c>
      <c r="D103" s="232"/>
      <c r="E103" s="233">
        <v>6.9442500000000003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273</v>
      </c>
      <c r="D104" s="232"/>
      <c r="E104" s="233">
        <v>-1.6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274</v>
      </c>
      <c r="D105" s="232"/>
      <c r="E105" s="233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275</v>
      </c>
      <c r="D106" s="232"/>
      <c r="E106" s="233">
        <v>3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41">
        <v>16</v>
      </c>
      <c r="B107" s="242" t="s">
        <v>276</v>
      </c>
      <c r="C107" s="253" t="s">
        <v>277</v>
      </c>
      <c r="D107" s="243" t="s">
        <v>174</v>
      </c>
      <c r="E107" s="244">
        <v>18.5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1.75E-3</v>
      </c>
      <c r="Q107" s="246">
        <f>ROUND(E107*P107,2)</f>
        <v>0.03</v>
      </c>
      <c r="R107" s="246"/>
      <c r="S107" s="246" t="s">
        <v>175</v>
      </c>
      <c r="T107" s="247" t="s">
        <v>175</v>
      </c>
      <c r="U107" s="231">
        <v>0.17</v>
      </c>
      <c r="V107" s="231">
        <f>ROUND(E107*U107,2)</f>
        <v>3.15</v>
      </c>
      <c r="W107" s="231"/>
      <c r="X107" s="231" t="s">
        <v>176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177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278</v>
      </c>
      <c r="D108" s="232"/>
      <c r="E108" s="233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179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614</v>
      </c>
      <c r="D109" s="232"/>
      <c r="E109" s="233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279</v>
      </c>
      <c r="D110" s="232"/>
      <c r="E110" s="233">
        <v>11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617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281</v>
      </c>
      <c r="D112" s="232"/>
      <c r="E112" s="233">
        <v>7.5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179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41">
        <v>17</v>
      </c>
      <c r="B113" s="242" t="s">
        <v>282</v>
      </c>
      <c r="C113" s="253" t="s">
        <v>283</v>
      </c>
      <c r="D113" s="243" t="s">
        <v>174</v>
      </c>
      <c r="E113" s="244">
        <v>18.5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0.02</v>
      </c>
      <c r="Q113" s="246">
        <f>ROUND(E113*P113,2)</f>
        <v>0.37</v>
      </c>
      <c r="R113" s="246"/>
      <c r="S113" s="246" t="s">
        <v>175</v>
      </c>
      <c r="T113" s="247" t="s">
        <v>175</v>
      </c>
      <c r="U113" s="231">
        <v>0.15</v>
      </c>
      <c r="V113" s="231">
        <f>ROUND(E113*U113,2)</f>
        <v>2.78</v>
      </c>
      <c r="W113" s="231"/>
      <c r="X113" s="231" t="s">
        <v>176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>
      <c r="A114" s="229"/>
      <c r="B114" s="230"/>
      <c r="C114" s="254" t="s">
        <v>284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614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279</v>
      </c>
      <c r="D116" s="232"/>
      <c r="E116" s="233">
        <v>11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617</v>
      </c>
      <c r="D117" s="232"/>
      <c r="E117" s="233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281</v>
      </c>
      <c r="D118" s="232"/>
      <c r="E118" s="233">
        <v>7.5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41">
        <v>18</v>
      </c>
      <c r="B119" s="242" t="s">
        <v>285</v>
      </c>
      <c r="C119" s="253" t="s">
        <v>286</v>
      </c>
      <c r="D119" s="243" t="s">
        <v>249</v>
      </c>
      <c r="E119" s="244">
        <v>3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/>
      <c r="S119" s="246" t="s">
        <v>175</v>
      </c>
      <c r="T119" s="247" t="s">
        <v>175</v>
      </c>
      <c r="U119" s="231">
        <v>0.03</v>
      </c>
      <c r="V119" s="231">
        <f>ROUND(E119*U119,2)</f>
        <v>0.09</v>
      </c>
      <c r="W119" s="231"/>
      <c r="X119" s="231" t="s">
        <v>176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177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287</v>
      </c>
      <c r="D120" s="232"/>
      <c r="E120" s="233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618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56</v>
      </c>
      <c r="D122" s="232"/>
      <c r="E122" s="233">
        <v>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619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58</v>
      </c>
      <c r="D124" s="232"/>
      <c r="E124" s="233">
        <v>2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1">
        <v>19</v>
      </c>
      <c r="B125" s="242" t="s">
        <v>290</v>
      </c>
      <c r="C125" s="253" t="s">
        <v>291</v>
      </c>
      <c r="D125" s="243" t="s">
        <v>249</v>
      </c>
      <c r="E125" s="244">
        <v>3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 t="s">
        <v>175</v>
      </c>
      <c r="T125" s="247" t="s">
        <v>175</v>
      </c>
      <c r="U125" s="231">
        <v>0.05</v>
      </c>
      <c r="V125" s="231">
        <f>ROUND(E125*U125,2)</f>
        <v>0.15</v>
      </c>
      <c r="W125" s="231"/>
      <c r="X125" s="231" t="s">
        <v>176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618</v>
      </c>
      <c r="D126" s="232"/>
      <c r="E126" s="233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179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56</v>
      </c>
      <c r="D127" s="232"/>
      <c r="E127" s="233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620</v>
      </c>
      <c r="D128" s="232"/>
      <c r="E128" s="233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56</v>
      </c>
      <c r="D129" s="232"/>
      <c r="E129" s="233">
        <v>1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621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56</v>
      </c>
      <c r="D131" s="232"/>
      <c r="E131" s="233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1">
        <v>20</v>
      </c>
      <c r="B132" s="242" t="s">
        <v>294</v>
      </c>
      <c r="C132" s="253" t="s">
        <v>295</v>
      </c>
      <c r="D132" s="243" t="s">
        <v>174</v>
      </c>
      <c r="E132" s="244">
        <v>2.4300000000000002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1E-3</v>
      </c>
      <c r="O132" s="246">
        <f>ROUND(E132*N132,2)</f>
        <v>0</v>
      </c>
      <c r="P132" s="246">
        <v>6.2E-2</v>
      </c>
      <c r="Q132" s="246">
        <f>ROUND(E132*P132,2)</f>
        <v>0.15</v>
      </c>
      <c r="R132" s="246"/>
      <c r="S132" s="246" t="s">
        <v>175</v>
      </c>
      <c r="T132" s="247" t="s">
        <v>175</v>
      </c>
      <c r="U132" s="231">
        <v>0.61</v>
      </c>
      <c r="V132" s="231">
        <f>ROUND(E132*U132,2)</f>
        <v>1.48</v>
      </c>
      <c r="W132" s="231"/>
      <c r="X132" s="231" t="s">
        <v>176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177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296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618</v>
      </c>
      <c r="D134" s="232"/>
      <c r="E134" s="233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297</v>
      </c>
      <c r="D135" s="232"/>
      <c r="E135" s="233">
        <v>0.81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619</v>
      </c>
      <c r="D136" s="232"/>
      <c r="E136" s="233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184</v>
      </c>
      <c r="D137" s="232"/>
      <c r="E137" s="233">
        <v>1.62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21</v>
      </c>
      <c r="B138" s="242" t="s">
        <v>298</v>
      </c>
      <c r="C138" s="253" t="s">
        <v>299</v>
      </c>
      <c r="D138" s="243" t="s">
        <v>174</v>
      </c>
      <c r="E138" s="244">
        <v>4.8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1.17E-3</v>
      </c>
      <c r="O138" s="246">
        <f>ROUND(E138*N138,2)</f>
        <v>0.01</v>
      </c>
      <c r="P138" s="246">
        <v>7.5999999999999998E-2</v>
      </c>
      <c r="Q138" s="246">
        <f>ROUND(E138*P138,2)</f>
        <v>0.36</v>
      </c>
      <c r="R138" s="246"/>
      <c r="S138" s="246" t="s">
        <v>175</v>
      </c>
      <c r="T138" s="247" t="s">
        <v>175</v>
      </c>
      <c r="U138" s="231">
        <v>0.94</v>
      </c>
      <c r="V138" s="231">
        <f>ROUND(E138*U138,2)</f>
        <v>4.51</v>
      </c>
      <c r="W138" s="231"/>
      <c r="X138" s="231" t="s">
        <v>176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177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618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300</v>
      </c>
      <c r="D140" s="232"/>
      <c r="E140" s="233">
        <v>1.6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620</v>
      </c>
      <c r="D141" s="232"/>
      <c r="E141" s="233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300</v>
      </c>
      <c r="D142" s="232"/>
      <c r="E142" s="233">
        <v>1.6</v>
      </c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621</v>
      </c>
      <c r="D143" s="232"/>
      <c r="E143" s="233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300</v>
      </c>
      <c r="D144" s="232"/>
      <c r="E144" s="233">
        <v>1.6</v>
      </c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41">
        <v>22</v>
      </c>
      <c r="B145" s="242" t="s">
        <v>301</v>
      </c>
      <c r="C145" s="253" t="s">
        <v>302</v>
      </c>
      <c r="D145" s="243" t="s">
        <v>174</v>
      </c>
      <c r="E145" s="244">
        <v>31.707699999999999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0</v>
      </c>
      <c r="O145" s="246">
        <f>ROUND(E145*N145,2)</f>
        <v>0</v>
      </c>
      <c r="P145" s="246">
        <v>6.8000000000000005E-2</v>
      </c>
      <c r="Q145" s="246">
        <f>ROUND(E145*P145,2)</f>
        <v>2.16</v>
      </c>
      <c r="R145" s="246"/>
      <c r="S145" s="246" t="s">
        <v>175</v>
      </c>
      <c r="T145" s="247" t="s">
        <v>175</v>
      </c>
      <c r="U145" s="231">
        <v>0.3</v>
      </c>
      <c r="V145" s="231">
        <f>ROUND(E145*U145,2)</f>
        <v>9.51</v>
      </c>
      <c r="W145" s="231"/>
      <c r="X145" s="231" t="s">
        <v>176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177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622</v>
      </c>
      <c r="D146" s="232"/>
      <c r="E146" s="233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>
      <c r="A147" s="229"/>
      <c r="B147" s="230"/>
      <c r="C147" s="254" t="s">
        <v>304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>
      <c r="A148" s="229"/>
      <c r="B148" s="230"/>
      <c r="C148" s="254" t="s">
        <v>623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306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307</v>
      </c>
      <c r="D150" s="232"/>
      <c r="E150" s="233">
        <v>24.36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308</v>
      </c>
      <c r="D151" s="232"/>
      <c r="E151" s="233">
        <v>7.24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309</v>
      </c>
      <c r="D152" s="232"/>
      <c r="E152" s="233">
        <v>-5.835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310</v>
      </c>
      <c r="D153" s="232"/>
      <c r="E153" s="233">
        <v>-5.5220000000000002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617</v>
      </c>
      <c r="D154" s="232"/>
      <c r="E154" s="233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1">
      <c r="A155" s="229"/>
      <c r="B155" s="230"/>
      <c r="C155" s="254" t="s">
        <v>623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311</v>
      </c>
      <c r="D156" s="232"/>
      <c r="E156" s="233">
        <v>4.4325000000000001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312</v>
      </c>
      <c r="D157" s="232"/>
      <c r="E157" s="233">
        <v>8.1869999999999994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313</v>
      </c>
      <c r="D158" s="232"/>
      <c r="E158" s="233">
        <v>-0.69479999999999997</v>
      </c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314</v>
      </c>
      <c r="D159" s="232"/>
      <c r="E159" s="233">
        <v>-0.46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>
      <c r="A160" s="235" t="s">
        <v>170</v>
      </c>
      <c r="B160" s="236" t="s">
        <v>103</v>
      </c>
      <c r="C160" s="252" t="s">
        <v>104</v>
      </c>
      <c r="D160" s="237"/>
      <c r="E160" s="238"/>
      <c r="F160" s="239"/>
      <c r="G160" s="239">
        <f>SUMIF(AG161:AG165,"&lt;&gt;NOR",G161:G165)</f>
        <v>0</v>
      </c>
      <c r="H160" s="239"/>
      <c r="I160" s="239">
        <f>SUM(I161:I165)</f>
        <v>0</v>
      </c>
      <c r="J160" s="239"/>
      <c r="K160" s="239">
        <f>SUM(K161:K165)</f>
        <v>0</v>
      </c>
      <c r="L160" s="239"/>
      <c r="M160" s="239">
        <f>SUM(M161:M165)</f>
        <v>0</v>
      </c>
      <c r="N160" s="239"/>
      <c r="O160" s="239">
        <f>SUM(O161:O165)</f>
        <v>0</v>
      </c>
      <c r="P160" s="239"/>
      <c r="Q160" s="239">
        <f>SUM(Q161:Q165)</f>
        <v>0</v>
      </c>
      <c r="R160" s="239"/>
      <c r="S160" s="239"/>
      <c r="T160" s="240"/>
      <c r="U160" s="234"/>
      <c r="V160" s="234">
        <f>SUM(V161:V165)</f>
        <v>9.5300000000000011</v>
      </c>
      <c r="W160" s="234"/>
      <c r="X160" s="234"/>
      <c r="AG160" t="s">
        <v>171</v>
      </c>
    </row>
    <row r="161" spans="1:60" outlineLevel="1">
      <c r="A161" s="241">
        <v>23</v>
      </c>
      <c r="B161" s="242" t="s">
        <v>315</v>
      </c>
      <c r="C161" s="253" t="s">
        <v>316</v>
      </c>
      <c r="D161" s="243" t="s">
        <v>317</v>
      </c>
      <c r="E161" s="244">
        <v>5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/>
      <c r="S161" s="246" t="s">
        <v>175</v>
      </c>
      <c r="T161" s="247" t="s">
        <v>175</v>
      </c>
      <c r="U161" s="231">
        <v>1</v>
      </c>
      <c r="V161" s="231">
        <f>ROUND(E161*U161,2)</f>
        <v>5</v>
      </c>
      <c r="W161" s="231"/>
      <c r="X161" s="231" t="s">
        <v>176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318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319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76</v>
      </c>
      <c r="D163" s="232"/>
      <c r="E163" s="233">
        <v>5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24</v>
      </c>
      <c r="B164" s="242" t="s">
        <v>320</v>
      </c>
      <c r="C164" s="253" t="s">
        <v>321</v>
      </c>
      <c r="D164" s="243" t="s">
        <v>322</v>
      </c>
      <c r="E164" s="244">
        <v>5.3346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175</v>
      </c>
      <c r="T164" s="247" t="s">
        <v>175</v>
      </c>
      <c r="U164" s="231">
        <v>0.85</v>
      </c>
      <c r="V164" s="231">
        <f>ROUND(E164*U164,2)</f>
        <v>4.53</v>
      </c>
      <c r="W164" s="231"/>
      <c r="X164" s="231" t="s">
        <v>176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323</v>
      </c>
      <c r="D165" s="232"/>
      <c r="E165" s="233">
        <v>5.3346</v>
      </c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>
      <c r="A166" s="235" t="s">
        <v>170</v>
      </c>
      <c r="B166" s="236" t="s">
        <v>105</v>
      </c>
      <c r="C166" s="252" t="s">
        <v>106</v>
      </c>
      <c r="D166" s="237"/>
      <c r="E166" s="238"/>
      <c r="F166" s="239"/>
      <c r="G166" s="239">
        <f>SUMIF(AG167:AG172,"&lt;&gt;NOR",G167:G172)</f>
        <v>0</v>
      </c>
      <c r="H166" s="239"/>
      <c r="I166" s="239">
        <f>SUM(I167:I172)</f>
        <v>0</v>
      </c>
      <c r="J166" s="239"/>
      <c r="K166" s="239">
        <f>SUM(K167:K172)</f>
        <v>0</v>
      </c>
      <c r="L166" s="239"/>
      <c r="M166" s="239">
        <f>SUM(M167:M172)</f>
        <v>0</v>
      </c>
      <c r="N166" s="239"/>
      <c r="O166" s="239">
        <f>SUM(O167:O172)</f>
        <v>0.03</v>
      </c>
      <c r="P166" s="239"/>
      <c r="Q166" s="239">
        <f>SUM(Q167:Q172)</f>
        <v>0</v>
      </c>
      <c r="R166" s="239"/>
      <c r="S166" s="239"/>
      <c r="T166" s="240"/>
      <c r="U166" s="234"/>
      <c r="V166" s="234">
        <f>SUM(V167:V172)</f>
        <v>4.99</v>
      </c>
      <c r="W166" s="234"/>
      <c r="X166" s="234"/>
      <c r="AG166" t="s">
        <v>171</v>
      </c>
    </row>
    <row r="167" spans="1:60" ht="22.5" outlineLevel="1">
      <c r="A167" s="241">
        <v>25</v>
      </c>
      <c r="B167" s="242" t="s">
        <v>324</v>
      </c>
      <c r="C167" s="253" t="s">
        <v>325</v>
      </c>
      <c r="D167" s="243" t="s">
        <v>174</v>
      </c>
      <c r="E167" s="244">
        <v>20.78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1.2600000000000001E-3</v>
      </c>
      <c r="O167" s="246">
        <f>ROUND(E167*N167,2)</f>
        <v>0.03</v>
      </c>
      <c r="P167" s="246">
        <v>0</v>
      </c>
      <c r="Q167" s="246">
        <f>ROUND(E167*P167,2)</f>
        <v>0</v>
      </c>
      <c r="R167" s="246"/>
      <c r="S167" s="246" t="s">
        <v>175</v>
      </c>
      <c r="T167" s="247" t="s">
        <v>175</v>
      </c>
      <c r="U167" s="231">
        <v>0.24</v>
      </c>
      <c r="V167" s="231">
        <f>ROUND(E167*U167,2)</f>
        <v>4.99</v>
      </c>
      <c r="W167" s="231"/>
      <c r="X167" s="231" t="s">
        <v>176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177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326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327</v>
      </c>
      <c r="D169" s="232"/>
      <c r="E169" s="233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205</v>
      </c>
      <c r="D170" s="232"/>
      <c r="E170" s="233">
        <v>17</v>
      </c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328</v>
      </c>
      <c r="D171" s="232"/>
      <c r="E171" s="233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329</v>
      </c>
      <c r="D172" s="232"/>
      <c r="E172" s="233">
        <v>3.78</v>
      </c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>
      <c r="A173" s="235" t="s">
        <v>170</v>
      </c>
      <c r="B173" s="236" t="s">
        <v>107</v>
      </c>
      <c r="C173" s="252" t="s">
        <v>108</v>
      </c>
      <c r="D173" s="237"/>
      <c r="E173" s="238"/>
      <c r="F173" s="239"/>
      <c r="G173" s="239">
        <f>SUMIF(AG174:AG204,"&lt;&gt;NOR",G174:G204)</f>
        <v>0</v>
      </c>
      <c r="H173" s="239"/>
      <c r="I173" s="239">
        <f>SUM(I174:I204)</f>
        <v>0</v>
      </c>
      <c r="J173" s="239"/>
      <c r="K173" s="239">
        <f>SUM(K174:K204)</f>
        <v>0</v>
      </c>
      <c r="L173" s="239"/>
      <c r="M173" s="239">
        <f>SUM(M174:M204)</f>
        <v>0</v>
      </c>
      <c r="N173" s="239"/>
      <c r="O173" s="239">
        <f>SUM(O174:O204)</f>
        <v>0.03</v>
      </c>
      <c r="P173" s="239"/>
      <c r="Q173" s="239">
        <f>SUM(Q174:Q204)</f>
        <v>0</v>
      </c>
      <c r="R173" s="239"/>
      <c r="S173" s="239"/>
      <c r="T173" s="240"/>
      <c r="U173" s="234"/>
      <c r="V173" s="234">
        <f>SUM(V174:V204)</f>
        <v>22.220000000000006</v>
      </c>
      <c r="W173" s="234"/>
      <c r="X173" s="234"/>
      <c r="AG173" t="s">
        <v>171</v>
      </c>
    </row>
    <row r="174" spans="1:60" outlineLevel="1">
      <c r="A174" s="241">
        <v>26</v>
      </c>
      <c r="B174" s="242" t="s">
        <v>330</v>
      </c>
      <c r="C174" s="253" t="s">
        <v>331</v>
      </c>
      <c r="D174" s="243" t="s">
        <v>241</v>
      </c>
      <c r="E174" s="244">
        <v>7.4359999999999999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3.8000000000000002E-4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175</v>
      </c>
      <c r="T174" s="247" t="s">
        <v>175</v>
      </c>
      <c r="U174" s="231">
        <v>0.32</v>
      </c>
      <c r="V174" s="231">
        <f>ROUND(E174*U174,2)</f>
        <v>2.38</v>
      </c>
      <c r="W174" s="231"/>
      <c r="X174" s="231" t="s">
        <v>176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177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5" t="s">
        <v>332</v>
      </c>
      <c r="D175" s="248"/>
      <c r="E175" s="248"/>
      <c r="F175" s="248"/>
      <c r="G175" s="248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244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333</v>
      </c>
      <c r="D176" s="232"/>
      <c r="E176" s="233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334</v>
      </c>
      <c r="D177" s="232"/>
      <c r="E177" s="233">
        <v>7.1360000000000001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335</v>
      </c>
      <c r="D178" s="232"/>
      <c r="E178" s="233">
        <v>0.3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41">
        <v>27</v>
      </c>
      <c r="B179" s="242" t="s">
        <v>336</v>
      </c>
      <c r="C179" s="253" t="s">
        <v>337</v>
      </c>
      <c r="D179" s="243" t="s">
        <v>241</v>
      </c>
      <c r="E179" s="244">
        <v>7.2389999999999999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1.5200000000000001E-3</v>
      </c>
      <c r="O179" s="246">
        <f>ROUND(E179*N179,2)</f>
        <v>0.01</v>
      </c>
      <c r="P179" s="246">
        <v>0</v>
      </c>
      <c r="Q179" s="246">
        <f>ROUND(E179*P179,2)</f>
        <v>0</v>
      </c>
      <c r="R179" s="246"/>
      <c r="S179" s="246" t="s">
        <v>175</v>
      </c>
      <c r="T179" s="247" t="s">
        <v>175</v>
      </c>
      <c r="U179" s="231">
        <v>1.17</v>
      </c>
      <c r="V179" s="231">
        <f>ROUND(E179*U179,2)</f>
        <v>8.4700000000000006</v>
      </c>
      <c r="W179" s="231"/>
      <c r="X179" s="231" t="s">
        <v>176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177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5" t="s">
        <v>332</v>
      </c>
      <c r="D180" s="248"/>
      <c r="E180" s="248"/>
      <c r="F180" s="248"/>
      <c r="G180" s="248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244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333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338</v>
      </c>
      <c r="D182" s="232"/>
      <c r="E182" s="233">
        <v>4.43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339</v>
      </c>
      <c r="D183" s="232"/>
      <c r="E183" s="233">
        <v>2.8090000000000002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179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1">
        <v>28</v>
      </c>
      <c r="B184" s="242" t="s">
        <v>340</v>
      </c>
      <c r="C184" s="253" t="s">
        <v>341</v>
      </c>
      <c r="D184" s="243" t="s">
        <v>241</v>
      </c>
      <c r="E184" s="244">
        <v>3.2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7.7999999999999999E-4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 t="s">
        <v>175</v>
      </c>
      <c r="T184" s="247" t="s">
        <v>175</v>
      </c>
      <c r="U184" s="231">
        <v>0.81899999999999995</v>
      </c>
      <c r="V184" s="231">
        <f>ROUND(E184*U184,2)</f>
        <v>2.62</v>
      </c>
      <c r="W184" s="231"/>
      <c r="X184" s="231" t="s">
        <v>176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177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5" t="s">
        <v>342</v>
      </c>
      <c r="D185" s="248"/>
      <c r="E185" s="248"/>
      <c r="F185" s="248"/>
      <c r="G185" s="248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244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6" t="s">
        <v>343</v>
      </c>
      <c r="D186" s="249"/>
      <c r="E186" s="249"/>
      <c r="F186" s="249"/>
      <c r="G186" s="249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344</v>
      </c>
      <c r="D187" s="232"/>
      <c r="E187" s="233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179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345</v>
      </c>
      <c r="D188" s="232"/>
      <c r="E188" s="233">
        <v>3.2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41">
        <v>29</v>
      </c>
      <c r="B189" s="242" t="s">
        <v>346</v>
      </c>
      <c r="C189" s="253" t="s">
        <v>347</v>
      </c>
      <c r="D189" s="243" t="s">
        <v>241</v>
      </c>
      <c r="E189" s="244">
        <v>6.4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1.6100000000000001E-3</v>
      </c>
      <c r="O189" s="246">
        <f>ROUND(E189*N189,2)</f>
        <v>0.01</v>
      </c>
      <c r="P189" s="246">
        <v>0</v>
      </c>
      <c r="Q189" s="246">
        <f>ROUND(E189*P189,2)</f>
        <v>0</v>
      </c>
      <c r="R189" s="246"/>
      <c r="S189" s="246" t="s">
        <v>175</v>
      </c>
      <c r="T189" s="247" t="s">
        <v>175</v>
      </c>
      <c r="U189" s="231">
        <v>0.73899999999999999</v>
      </c>
      <c r="V189" s="231">
        <f>ROUND(E189*U189,2)</f>
        <v>4.7300000000000004</v>
      </c>
      <c r="W189" s="231"/>
      <c r="X189" s="231" t="s">
        <v>176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177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55" t="s">
        <v>342</v>
      </c>
      <c r="D190" s="248"/>
      <c r="E190" s="248"/>
      <c r="F190" s="248"/>
      <c r="G190" s="248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244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6" t="s">
        <v>343</v>
      </c>
      <c r="D191" s="249"/>
      <c r="E191" s="249"/>
      <c r="F191" s="249"/>
      <c r="G191" s="249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348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349</v>
      </c>
      <c r="D193" s="232"/>
      <c r="E193" s="233">
        <v>6.4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41">
        <v>30</v>
      </c>
      <c r="B194" s="242" t="s">
        <v>350</v>
      </c>
      <c r="C194" s="253" t="s">
        <v>351</v>
      </c>
      <c r="D194" s="243" t="s">
        <v>249</v>
      </c>
      <c r="E194" s="244">
        <v>7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0</v>
      </c>
      <c r="O194" s="246">
        <f>ROUND(E194*N194,2)</f>
        <v>0</v>
      </c>
      <c r="P194" s="246">
        <v>0</v>
      </c>
      <c r="Q194" s="246">
        <f>ROUND(E194*P194,2)</f>
        <v>0</v>
      </c>
      <c r="R194" s="246"/>
      <c r="S194" s="246" t="s">
        <v>175</v>
      </c>
      <c r="T194" s="247" t="s">
        <v>175</v>
      </c>
      <c r="U194" s="231">
        <v>0.16</v>
      </c>
      <c r="V194" s="231">
        <f>ROUND(E194*U194,2)</f>
        <v>1.1200000000000001</v>
      </c>
      <c r="W194" s="231"/>
      <c r="X194" s="231" t="s">
        <v>176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177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352</v>
      </c>
      <c r="D195" s="232"/>
      <c r="E195" s="233">
        <v>7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41">
        <v>31</v>
      </c>
      <c r="B196" s="242" t="s">
        <v>353</v>
      </c>
      <c r="C196" s="253" t="s">
        <v>354</v>
      </c>
      <c r="D196" s="243" t="s">
        <v>249</v>
      </c>
      <c r="E196" s="244">
        <v>5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175</v>
      </c>
      <c r="T196" s="247" t="s">
        <v>175</v>
      </c>
      <c r="U196" s="231">
        <v>0.26</v>
      </c>
      <c r="V196" s="231">
        <f>ROUND(E196*U196,2)</f>
        <v>1.3</v>
      </c>
      <c r="W196" s="231"/>
      <c r="X196" s="231" t="s">
        <v>176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177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355</v>
      </c>
      <c r="D197" s="232"/>
      <c r="E197" s="233">
        <v>5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179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41">
        <v>32</v>
      </c>
      <c r="B198" s="242" t="s">
        <v>356</v>
      </c>
      <c r="C198" s="253" t="s">
        <v>357</v>
      </c>
      <c r="D198" s="243" t="s">
        <v>249</v>
      </c>
      <c r="E198" s="244">
        <v>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5.7000000000000002E-3</v>
      </c>
      <c r="O198" s="246">
        <f>ROUND(E198*N198,2)</f>
        <v>0.01</v>
      </c>
      <c r="P198" s="246">
        <v>0</v>
      </c>
      <c r="Q198" s="246">
        <f>ROUND(E198*P198,2)</f>
        <v>0</v>
      </c>
      <c r="R198" s="246"/>
      <c r="S198" s="246" t="s">
        <v>175</v>
      </c>
      <c r="T198" s="247" t="s">
        <v>175</v>
      </c>
      <c r="U198" s="231">
        <v>0.35</v>
      </c>
      <c r="V198" s="231">
        <f>ROUND(E198*U198,2)</f>
        <v>0.35</v>
      </c>
      <c r="W198" s="231"/>
      <c r="X198" s="231" t="s">
        <v>176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177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358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56</v>
      </c>
      <c r="D200" s="232"/>
      <c r="E200" s="233">
        <v>1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1">
        <v>33</v>
      </c>
      <c r="B201" s="242" t="s">
        <v>359</v>
      </c>
      <c r="C201" s="253" t="s">
        <v>360</v>
      </c>
      <c r="D201" s="243" t="s">
        <v>241</v>
      </c>
      <c r="E201" s="244">
        <v>24.274999999999999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175</v>
      </c>
      <c r="T201" s="247" t="s">
        <v>175</v>
      </c>
      <c r="U201" s="231">
        <v>0.05</v>
      </c>
      <c r="V201" s="231">
        <f>ROUND(E201*U201,2)</f>
        <v>1.21</v>
      </c>
      <c r="W201" s="231"/>
      <c r="X201" s="231" t="s">
        <v>176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361</v>
      </c>
      <c r="D202" s="232"/>
      <c r="E202" s="233">
        <v>24.274999999999999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179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1">
        <v>34</v>
      </c>
      <c r="B203" s="242" t="s">
        <v>362</v>
      </c>
      <c r="C203" s="253" t="s">
        <v>363</v>
      </c>
      <c r="D203" s="243" t="s">
        <v>322</v>
      </c>
      <c r="E203" s="244">
        <v>3.0200000000000001E-2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0</v>
      </c>
      <c r="O203" s="246">
        <f>ROUND(E203*N203,2)</f>
        <v>0</v>
      </c>
      <c r="P203" s="246">
        <v>0</v>
      </c>
      <c r="Q203" s="246">
        <f>ROUND(E203*P203,2)</f>
        <v>0</v>
      </c>
      <c r="R203" s="246"/>
      <c r="S203" s="246" t="s">
        <v>175</v>
      </c>
      <c r="T203" s="247" t="s">
        <v>175</v>
      </c>
      <c r="U203" s="231">
        <v>1.47</v>
      </c>
      <c r="V203" s="231">
        <f>ROUND(E203*U203,2)</f>
        <v>0.04</v>
      </c>
      <c r="W203" s="231"/>
      <c r="X203" s="231" t="s">
        <v>176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177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364</v>
      </c>
      <c r="D204" s="232"/>
      <c r="E204" s="233">
        <v>3.0200000000000001E-2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>
      <c r="A205" s="235" t="s">
        <v>170</v>
      </c>
      <c r="B205" s="236" t="s">
        <v>109</v>
      </c>
      <c r="C205" s="252" t="s">
        <v>110</v>
      </c>
      <c r="D205" s="237"/>
      <c r="E205" s="238"/>
      <c r="F205" s="239"/>
      <c r="G205" s="239">
        <f>SUMIF(AG206:AG250,"&lt;&gt;NOR",G206:G250)</f>
        <v>0</v>
      </c>
      <c r="H205" s="239"/>
      <c r="I205" s="239">
        <f>SUM(I206:I250)</f>
        <v>0</v>
      </c>
      <c r="J205" s="239"/>
      <c r="K205" s="239">
        <f>SUM(K206:K250)</f>
        <v>0</v>
      </c>
      <c r="L205" s="239"/>
      <c r="M205" s="239">
        <f>SUM(M206:M250)</f>
        <v>0</v>
      </c>
      <c r="N205" s="239"/>
      <c r="O205" s="239">
        <f>SUM(O206:O250)</f>
        <v>0.3</v>
      </c>
      <c r="P205" s="239"/>
      <c r="Q205" s="239">
        <f>SUM(Q206:Q250)</f>
        <v>0</v>
      </c>
      <c r="R205" s="239"/>
      <c r="S205" s="239"/>
      <c r="T205" s="240"/>
      <c r="U205" s="234"/>
      <c r="V205" s="234">
        <f>SUM(V206:V250)</f>
        <v>53.03</v>
      </c>
      <c r="W205" s="234"/>
      <c r="X205" s="234"/>
      <c r="AG205" t="s">
        <v>171</v>
      </c>
    </row>
    <row r="206" spans="1:60" outlineLevel="1">
      <c r="A206" s="241">
        <v>35</v>
      </c>
      <c r="B206" s="242" t="s">
        <v>365</v>
      </c>
      <c r="C206" s="253" t="s">
        <v>366</v>
      </c>
      <c r="D206" s="243" t="s">
        <v>241</v>
      </c>
      <c r="E206" s="244">
        <v>9.5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3.9899999999999996E-3</v>
      </c>
      <c r="O206" s="246">
        <f>ROUND(E206*N206,2)</f>
        <v>0.04</v>
      </c>
      <c r="P206" s="246">
        <v>0</v>
      </c>
      <c r="Q206" s="246">
        <f>ROUND(E206*P206,2)</f>
        <v>0</v>
      </c>
      <c r="R206" s="246"/>
      <c r="S206" s="246" t="s">
        <v>175</v>
      </c>
      <c r="T206" s="247" t="s">
        <v>175</v>
      </c>
      <c r="U206" s="231">
        <v>0.54</v>
      </c>
      <c r="V206" s="231">
        <f>ROUND(E206*U206,2)</f>
        <v>5.13</v>
      </c>
      <c r="W206" s="231"/>
      <c r="X206" s="231" t="s">
        <v>176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177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5" t="s">
        <v>367</v>
      </c>
      <c r="D207" s="248"/>
      <c r="E207" s="248"/>
      <c r="F207" s="248"/>
      <c r="G207" s="248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244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6" t="s">
        <v>368</v>
      </c>
      <c r="D208" s="249"/>
      <c r="E208" s="249"/>
      <c r="F208" s="249"/>
      <c r="G208" s="249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244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369</v>
      </c>
      <c r="D209" s="232"/>
      <c r="E209" s="233">
        <v>5.5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370</v>
      </c>
      <c r="D210" s="232"/>
      <c r="E210" s="233">
        <v>3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371</v>
      </c>
      <c r="D211" s="232"/>
      <c r="E211" s="233">
        <v>1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41">
        <v>36</v>
      </c>
      <c r="B212" s="242" t="s">
        <v>372</v>
      </c>
      <c r="C212" s="253" t="s">
        <v>373</v>
      </c>
      <c r="D212" s="243" t="s">
        <v>241</v>
      </c>
      <c r="E212" s="244">
        <v>48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5.1799999999999997E-3</v>
      </c>
      <c r="O212" s="246">
        <f>ROUND(E212*N212,2)</f>
        <v>0.25</v>
      </c>
      <c r="P212" s="246">
        <v>0</v>
      </c>
      <c r="Q212" s="246">
        <f>ROUND(E212*P212,2)</f>
        <v>0</v>
      </c>
      <c r="R212" s="246"/>
      <c r="S212" s="246" t="s">
        <v>175</v>
      </c>
      <c r="T212" s="247" t="s">
        <v>175</v>
      </c>
      <c r="U212" s="231">
        <v>0.63</v>
      </c>
      <c r="V212" s="231">
        <f>ROUND(E212*U212,2)</f>
        <v>30.24</v>
      </c>
      <c r="W212" s="231"/>
      <c r="X212" s="231" t="s">
        <v>176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177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5" t="s">
        <v>367</v>
      </c>
      <c r="D213" s="248"/>
      <c r="E213" s="248"/>
      <c r="F213" s="248"/>
      <c r="G213" s="248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244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6" t="s">
        <v>368</v>
      </c>
      <c r="D214" s="249"/>
      <c r="E214" s="249"/>
      <c r="F214" s="249"/>
      <c r="G214" s="249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244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374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179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375</v>
      </c>
      <c r="D216" s="232"/>
      <c r="E216" s="233">
        <v>20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376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375</v>
      </c>
      <c r="D218" s="232"/>
      <c r="E218" s="233">
        <v>20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377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378</v>
      </c>
      <c r="D220" s="232"/>
      <c r="E220" s="233">
        <v>8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179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22.5" outlineLevel="1">
      <c r="A221" s="241">
        <v>37</v>
      </c>
      <c r="B221" s="242" t="s">
        <v>379</v>
      </c>
      <c r="C221" s="253" t="s">
        <v>380</v>
      </c>
      <c r="D221" s="243" t="s">
        <v>241</v>
      </c>
      <c r="E221" s="244">
        <v>9.5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6">
        <v>3.0000000000000001E-5</v>
      </c>
      <c r="O221" s="246">
        <f>ROUND(E221*N221,2)</f>
        <v>0</v>
      </c>
      <c r="P221" s="246">
        <v>0</v>
      </c>
      <c r="Q221" s="246">
        <f>ROUND(E221*P221,2)</f>
        <v>0</v>
      </c>
      <c r="R221" s="246"/>
      <c r="S221" s="246" t="s">
        <v>175</v>
      </c>
      <c r="T221" s="247" t="s">
        <v>175</v>
      </c>
      <c r="U221" s="231">
        <v>0.13</v>
      </c>
      <c r="V221" s="231">
        <f>ROUND(E221*U221,2)</f>
        <v>1.24</v>
      </c>
      <c r="W221" s="231"/>
      <c r="X221" s="231" t="s">
        <v>176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177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5" t="s">
        <v>381</v>
      </c>
      <c r="D222" s="248"/>
      <c r="E222" s="248"/>
      <c r="F222" s="248"/>
      <c r="G222" s="248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244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369</v>
      </c>
      <c r="D223" s="232"/>
      <c r="E223" s="233">
        <v>5.5</v>
      </c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370</v>
      </c>
      <c r="D224" s="232"/>
      <c r="E224" s="233">
        <v>3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371</v>
      </c>
      <c r="D225" s="232"/>
      <c r="E225" s="233">
        <v>1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179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1">
      <c r="A226" s="241">
        <v>38</v>
      </c>
      <c r="B226" s="242" t="s">
        <v>382</v>
      </c>
      <c r="C226" s="253" t="s">
        <v>383</v>
      </c>
      <c r="D226" s="243" t="s">
        <v>241</v>
      </c>
      <c r="E226" s="244">
        <v>48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6.0000000000000002E-5</v>
      </c>
      <c r="O226" s="246">
        <f>ROUND(E226*N226,2)</f>
        <v>0</v>
      </c>
      <c r="P226" s="246">
        <v>0</v>
      </c>
      <c r="Q226" s="246">
        <f>ROUND(E226*P226,2)</f>
        <v>0</v>
      </c>
      <c r="R226" s="246"/>
      <c r="S226" s="246" t="s">
        <v>175</v>
      </c>
      <c r="T226" s="247" t="s">
        <v>175</v>
      </c>
      <c r="U226" s="231">
        <v>0.13</v>
      </c>
      <c r="V226" s="231">
        <f>ROUND(E226*U226,2)</f>
        <v>6.24</v>
      </c>
      <c r="W226" s="231"/>
      <c r="X226" s="231" t="s">
        <v>176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177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5" t="s">
        <v>381</v>
      </c>
      <c r="D227" s="248"/>
      <c r="E227" s="248"/>
      <c r="F227" s="248"/>
      <c r="G227" s="248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244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374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375</v>
      </c>
      <c r="D229" s="232"/>
      <c r="E229" s="233">
        <v>20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376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375</v>
      </c>
      <c r="D231" s="232"/>
      <c r="E231" s="233">
        <v>20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377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378</v>
      </c>
      <c r="D233" s="232"/>
      <c r="E233" s="233">
        <v>8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41">
        <v>39</v>
      </c>
      <c r="B234" s="242" t="s">
        <v>384</v>
      </c>
      <c r="C234" s="253" t="s">
        <v>385</v>
      </c>
      <c r="D234" s="243" t="s">
        <v>386</v>
      </c>
      <c r="E234" s="244">
        <v>12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7.5000000000000002E-4</v>
      </c>
      <c r="O234" s="246">
        <f>ROUND(E234*N234,2)</f>
        <v>0.01</v>
      </c>
      <c r="P234" s="246">
        <v>0</v>
      </c>
      <c r="Q234" s="246">
        <f>ROUND(E234*P234,2)</f>
        <v>0</v>
      </c>
      <c r="R234" s="246"/>
      <c r="S234" s="246" t="s">
        <v>175</v>
      </c>
      <c r="T234" s="247" t="s">
        <v>175</v>
      </c>
      <c r="U234" s="231">
        <v>0.11</v>
      </c>
      <c r="V234" s="231">
        <f>ROUND(E234*U234,2)</f>
        <v>1.32</v>
      </c>
      <c r="W234" s="231"/>
      <c r="X234" s="231" t="s">
        <v>176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177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387</v>
      </c>
      <c r="D235" s="232"/>
      <c r="E235" s="233">
        <v>12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22.5" outlineLevel="1">
      <c r="A236" s="241">
        <v>40</v>
      </c>
      <c r="B236" s="242" t="s">
        <v>388</v>
      </c>
      <c r="C236" s="253" t="s">
        <v>389</v>
      </c>
      <c r="D236" s="243" t="s">
        <v>249</v>
      </c>
      <c r="E236" s="244">
        <v>12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1.7000000000000001E-4</v>
      </c>
      <c r="O236" s="246">
        <f>ROUND(E236*N236,2)</f>
        <v>0</v>
      </c>
      <c r="P236" s="246">
        <v>0</v>
      </c>
      <c r="Q236" s="246">
        <f>ROUND(E236*P236,2)</f>
        <v>0</v>
      </c>
      <c r="R236" s="246"/>
      <c r="S236" s="246" t="s">
        <v>175</v>
      </c>
      <c r="T236" s="247" t="s">
        <v>175</v>
      </c>
      <c r="U236" s="231">
        <v>0.19</v>
      </c>
      <c r="V236" s="231">
        <f>ROUND(E236*U236,2)</f>
        <v>2.2799999999999998</v>
      </c>
      <c r="W236" s="231"/>
      <c r="X236" s="231" t="s">
        <v>176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177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387</v>
      </c>
      <c r="D237" s="232"/>
      <c r="E237" s="233">
        <v>12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179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1">
        <v>41</v>
      </c>
      <c r="B238" s="242" t="s">
        <v>390</v>
      </c>
      <c r="C238" s="253" t="s">
        <v>391</v>
      </c>
      <c r="D238" s="243" t="s">
        <v>249</v>
      </c>
      <c r="E238" s="244">
        <v>5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2.4000000000000001E-4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175</v>
      </c>
      <c r="T238" s="247" t="s">
        <v>175</v>
      </c>
      <c r="U238" s="231">
        <v>0.2</v>
      </c>
      <c r="V238" s="231">
        <f>ROUND(E238*U238,2)</f>
        <v>1</v>
      </c>
      <c r="W238" s="231"/>
      <c r="X238" s="231" t="s">
        <v>176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177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76</v>
      </c>
      <c r="D239" s="232"/>
      <c r="E239" s="233">
        <v>5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41">
        <v>42</v>
      </c>
      <c r="B240" s="242" t="s">
        <v>392</v>
      </c>
      <c r="C240" s="253" t="s">
        <v>393</v>
      </c>
      <c r="D240" s="243" t="s">
        <v>241</v>
      </c>
      <c r="E240" s="244">
        <v>57.5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0</v>
      </c>
      <c r="Q240" s="246">
        <f>ROUND(E240*P240,2)</f>
        <v>0</v>
      </c>
      <c r="R240" s="246"/>
      <c r="S240" s="246" t="s">
        <v>175</v>
      </c>
      <c r="T240" s="247" t="s">
        <v>175</v>
      </c>
      <c r="U240" s="231">
        <v>0.03</v>
      </c>
      <c r="V240" s="231">
        <f>ROUND(E240*U240,2)</f>
        <v>1.73</v>
      </c>
      <c r="W240" s="231"/>
      <c r="X240" s="231" t="s">
        <v>176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177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5" t="s">
        <v>394</v>
      </c>
      <c r="D241" s="248"/>
      <c r="E241" s="248"/>
      <c r="F241" s="248"/>
      <c r="G241" s="248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244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395</v>
      </c>
      <c r="D242" s="232"/>
      <c r="E242" s="233">
        <v>57.5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41">
        <v>43</v>
      </c>
      <c r="B243" s="242" t="s">
        <v>396</v>
      </c>
      <c r="C243" s="253" t="s">
        <v>397</v>
      </c>
      <c r="D243" s="243" t="s">
        <v>241</v>
      </c>
      <c r="E243" s="244">
        <v>57.5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1.0000000000000001E-5</v>
      </c>
      <c r="O243" s="246">
        <f>ROUND(E243*N243,2)</f>
        <v>0</v>
      </c>
      <c r="P243" s="246">
        <v>0</v>
      </c>
      <c r="Q243" s="246">
        <f>ROUND(E243*P243,2)</f>
        <v>0</v>
      </c>
      <c r="R243" s="246"/>
      <c r="S243" s="246" t="s">
        <v>175</v>
      </c>
      <c r="T243" s="247" t="s">
        <v>175</v>
      </c>
      <c r="U243" s="231">
        <v>0.06</v>
      </c>
      <c r="V243" s="231">
        <f>ROUND(E243*U243,2)</f>
        <v>3.45</v>
      </c>
      <c r="W243" s="231"/>
      <c r="X243" s="231" t="s">
        <v>176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177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5" t="s">
        <v>398</v>
      </c>
      <c r="D244" s="248"/>
      <c r="E244" s="248"/>
      <c r="F244" s="248"/>
      <c r="G244" s="248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244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395</v>
      </c>
      <c r="D245" s="232"/>
      <c r="E245" s="233">
        <v>57.5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44</v>
      </c>
      <c r="B246" s="242" t="s">
        <v>399</v>
      </c>
      <c r="C246" s="253" t="s">
        <v>400</v>
      </c>
      <c r="D246" s="243" t="s">
        <v>322</v>
      </c>
      <c r="E246" s="244">
        <v>0.30199999999999999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0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175</v>
      </c>
      <c r="T246" s="247" t="s">
        <v>175</v>
      </c>
      <c r="U246" s="231">
        <v>1.33</v>
      </c>
      <c r="V246" s="231">
        <f>ROUND(E246*U246,2)</f>
        <v>0.4</v>
      </c>
      <c r="W246" s="231"/>
      <c r="X246" s="231" t="s">
        <v>176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177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401</v>
      </c>
      <c r="D247" s="232"/>
      <c r="E247" s="233">
        <v>0.30199999999999999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1">
        <v>45</v>
      </c>
      <c r="B248" s="242" t="s">
        <v>402</v>
      </c>
      <c r="C248" s="253" t="s">
        <v>403</v>
      </c>
      <c r="D248" s="243" t="s">
        <v>404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250</v>
      </c>
      <c r="T248" s="247" t="s">
        <v>251</v>
      </c>
      <c r="U248" s="231">
        <v>0</v>
      </c>
      <c r="V248" s="231">
        <f>ROUND(E248*U248,2)</f>
        <v>0</v>
      </c>
      <c r="W248" s="231"/>
      <c r="X248" s="231" t="s">
        <v>176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177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2.5" outlineLevel="1">
      <c r="A249" s="229"/>
      <c r="B249" s="230"/>
      <c r="C249" s="254" t="s">
        <v>405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56</v>
      </c>
      <c r="D250" s="232"/>
      <c r="E250" s="233">
        <v>1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>
      <c r="A251" s="235" t="s">
        <v>170</v>
      </c>
      <c r="B251" s="236" t="s">
        <v>111</v>
      </c>
      <c r="C251" s="252" t="s">
        <v>112</v>
      </c>
      <c r="D251" s="237"/>
      <c r="E251" s="238"/>
      <c r="F251" s="239"/>
      <c r="G251" s="239">
        <f>SUMIF(AG252:AG318,"&lt;&gt;NOR",G252:G318)</f>
        <v>0</v>
      </c>
      <c r="H251" s="239"/>
      <c r="I251" s="239">
        <f>SUM(I252:I318)</f>
        <v>0</v>
      </c>
      <c r="J251" s="239"/>
      <c r="K251" s="239">
        <f>SUM(K252:K318)</f>
        <v>0</v>
      </c>
      <c r="L251" s="239"/>
      <c r="M251" s="239">
        <f>SUM(M252:M318)</f>
        <v>0</v>
      </c>
      <c r="N251" s="239"/>
      <c r="O251" s="239">
        <f>SUM(O252:O318)</f>
        <v>0.29000000000000004</v>
      </c>
      <c r="P251" s="239"/>
      <c r="Q251" s="239">
        <f>SUM(Q252:Q318)</f>
        <v>0.44000000000000006</v>
      </c>
      <c r="R251" s="239"/>
      <c r="S251" s="239"/>
      <c r="T251" s="240"/>
      <c r="U251" s="234"/>
      <c r="V251" s="234">
        <f>SUM(V252:V318)</f>
        <v>37.54</v>
      </c>
      <c r="W251" s="234"/>
      <c r="X251" s="234"/>
      <c r="AG251" t="s">
        <v>171</v>
      </c>
    </row>
    <row r="252" spans="1:60" outlineLevel="1">
      <c r="A252" s="241">
        <v>46</v>
      </c>
      <c r="B252" s="242" t="s">
        <v>406</v>
      </c>
      <c r="C252" s="253" t="s">
        <v>407</v>
      </c>
      <c r="D252" s="243" t="s">
        <v>386</v>
      </c>
      <c r="E252" s="244">
        <v>6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3.4200000000000001E-2</v>
      </c>
      <c r="Q252" s="246">
        <f>ROUND(E252*P252,2)</f>
        <v>0.21</v>
      </c>
      <c r="R252" s="246"/>
      <c r="S252" s="246" t="s">
        <v>175</v>
      </c>
      <c r="T252" s="247" t="s">
        <v>175</v>
      </c>
      <c r="U252" s="231">
        <v>0.47</v>
      </c>
      <c r="V252" s="231">
        <f>ROUND(E252*U252,2)</f>
        <v>2.82</v>
      </c>
      <c r="W252" s="231"/>
      <c r="X252" s="231" t="s">
        <v>176</v>
      </c>
      <c r="Y252" s="212"/>
      <c r="Z252" s="212"/>
      <c r="AA252" s="212"/>
      <c r="AB252" s="212"/>
      <c r="AC252" s="212"/>
      <c r="AD252" s="212"/>
      <c r="AE252" s="212"/>
      <c r="AF252" s="212"/>
      <c r="AG252" s="212" t="s">
        <v>177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617</v>
      </c>
      <c r="D253" s="232"/>
      <c r="E253" s="233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408</v>
      </c>
      <c r="D254" s="232"/>
      <c r="E254" s="233">
        <v>6</v>
      </c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179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1">
      <c r="A255" s="241">
        <v>47</v>
      </c>
      <c r="B255" s="242" t="s">
        <v>409</v>
      </c>
      <c r="C255" s="253" t="s">
        <v>410</v>
      </c>
      <c r="D255" s="243" t="s">
        <v>386</v>
      </c>
      <c r="E255" s="244">
        <v>4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1.8890000000000001E-2</v>
      </c>
      <c r="O255" s="246">
        <f>ROUND(E255*N255,2)</f>
        <v>0.08</v>
      </c>
      <c r="P255" s="246">
        <v>0</v>
      </c>
      <c r="Q255" s="246">
        <f>ROUND(E255*P255,2)</f>
        <v>0</v>
      </c>
      <c r="R255" s="246"/>
      <c r="S255" s="246" t="s">
        <v>175</v>
      </c>
      <c r="T255" s="247" t="s">
        <v>175</v>
      </c>
      <c r="U255" s="231">
        <v>0.97</v>
      </c>
      <c r="V255" s="231">
        <f>ROUND(E255*U255,2)</f>
        <v>3.88</v>
      </c>
      <c r="W255" s="231"/>
      <c r="X255" s="231" t="s">
        <v>176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177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62</v>
      </c>
      <c r="D256" s="232"/>
      <c r="E256" s="233">
        <v>4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41">
        <v>48</v>
      </c>
      <c r="B257" s="242" t="s">
        <v>411</v>
      </c>
      <c r="C257" s="253" t="s">
        <v>412</v>
      </c>
      <c r="D257" s="243" t="s">
        <v>386</v>
      </c>
      <c r="E257" s="244">
        <v>1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2.4080000000000001E-2</v>
      </c>
      <c r="O257" s="246">
        <f>ROUND(E257*N257,2)</f>
        <v>0.02</v>
      </c>
      <c r="P257" s="246">
        <v>0</v>
      </c>
      <c r="Q257" s="246">
        <f>ROUND(E257*P257,2)</f>
        <v>0</v>
      </c>
      <c r="R257" s="246"/>
      <c r="S257" s="246" t="s">
        <v>175</v>
      </c>
      <c r="T257" s="247" t="s">
        <v>175</v>
      </c>
      <c r="U257" s="231">
        <v>0.95499999999999996</v>
      </c>
      <c r="V257" s="231">
        <f>ROUND(E257*U257,2)</f>
        <v>0.96</v>
      </c>
      <c r="W257" s="231"/>
      <c r="X257" s="231" t="s">
        <v>176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177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413</v>
      </c>
      <c r="D258" s="232"/>
      <c r="E258" s="233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56</v>
      </c>
      <c r="D259" s="232"/>
      <c r="E259" s="233">
        <v>1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41">
        <v>49</v>
      </c>
      <c r="B260" s="242" t="s">
        <v>414</v>
      </c>
      <c r="C260" s="253" t="s">
        <v>415</v>
      </c>
      <c r="D260" s="243" t="s">
        <v>386</v>
      </c>
      <c r="E260" s="244">
        <v>5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1.9460000000000002E-2</v>
      </c>
      <c r="Q260" s="246">
        <f>ROUND(E260*P260,2)</f>
        <v>0.1</v>
      </c>
      <c r="R260" s="246"/>
      <c r="S260" s="246" t="s">
        <v>175</v>
      </c>
      <c r="T260" s="247" t="s">
        <v>175</v>
      </c>
      <c r="U260" s="231">
        <v>0.38</v>
      </c>
      <c r="V260" s="231">
        <f>ROUND(E260*U260,2)</f>
        <v>1.9</v>
      </c>
      <c r="W260" s="231"/>
      <c r="X260" s="231" t="s">
        <v>176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177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614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76</v>
      </c>
      <c r="D262" s="232"/>
      <c r="E262" s="233">
        <v>5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1">
        <v>50</v>
      </c>
      <c r="B263" s="242" t="s">
        <v>417</v>
      </c>
      <c r="C263" s="253" t="s">
        <v>418</v>
      </c>
      <c r="D263" s="243" t="s">
        <v>386</v>
      </c>
      <c r="E263" s="244">
        <v>1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1.9009999999999999E-2</v>
      </c>
      <c r="O263" s="246">
        <f>ROUND(E263*N263,2)</f>
        <v>0.02</v>
      </c>
      <c r="P263" s="246">
        <v>0</v>
      </c>
      <c r="Q263" s="246">
        <f>ROUND(E263*P263,2)</f>
        <v>0</v>
      </c>
      <c r="R263" s="246"/>
      <c r="S263" s="246" t="s">
        <v>175</v>
      </c>
      <c r="T263" s="247" t="s">
        <v>175</v>
      </c>
      <c r="U263" s="231">
        <v>1.19</v>
      </c>
      <c r="V263" s="231">
        <f>ROUND(E263*U263,2)</f>
        <v>1.19</v>
      </c>
      <c r="W263" s="231"/>
      <c r="X263" s="231" t="s">
        <v>176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177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624</v>
      </c>
      <c r="D264" s="232"/>
      <c r="E264" s="233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179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56</v>
      </c>
      <c r="D265" s="232"/>
      <c r="E265" s="233">
        <v>1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1">
        <v>51</v>
      </c>
      <c r="B266" s="242" t="s">
        <v>420</v>
      </c>
      <c r="C266" s="253" t="s">
        <v>421</v>
      </c>
      <c r="D266" s="243" t="s">
        <v>386</v>
      </c>
      <c r="E266" s="244">
        <v>5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1.401E-2</v>
      </c>
      <c r="O266" s="246">
        <f>ROUND(E266*N266,2)</f>
        <v>7.0000000000000007E-2</v>
      </c>
      <c r="P266" s="246">
        <v>0</v>
      </c>
      <c r="Q266" s="246">
        <f>ROUND(E266*P266,2)</f>
        <v>0</v>
      </c>
      <c r="R266" s="246"/>
      <c r="S266" s="246" t="s">
        <v>175</v>
      </c>
      <c r="T266" s="247" t="s">
        <v>175</v>
      </c>
      <c r="U266" s="231">
        <v>1.19</v>
      </c>
      <c r="V266" s="231">
        <f>ROUND(E266*U266,2)</f>
        <v>5.95</v>
      </c>
      <c r="W266" s="231"/>
      <c r="X266" s="231" t="s">
        <v>176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177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422</v>
      </c>
      <c r="D267" s="232"/>
      <c r="E267" s="233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179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76</v>
      </c>
      <c r="D268" s="232"/>
      <c r="E268" s="233">
        <v>5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179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41">
        <v>52</v>
      </c>
      <c r="B269" s="242" t="s">
        <v>423</v>
      </c>
      <c r="C269" s="253" t="s">
        <v>424</v>
      </c>
      <c r="D269" s="243" t="s">
        <v>386</v>
      </c>
      <c r="E269" s="244">
        <v>1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1.7000000000000001E-4</v>
      </c>
      <c r="O269" s="246">
        <f>ROUND(E269*N269,2)</f>
        <v>0</v>
      </c>
      <c r="P269" s="246">
        <v>0</v>
      </c>
      <c r="Q269" s="246">
        <f>ROUND(E269*P269,2)</f>
        <v>0</v>
      </c>
      <c r="R269" s="246"/>
      <c r="S269" s="246" t="s">
        <v>175</v>
      </c>
      <c r="T269" s="247" t="s">
        <v>175</v>
      </c>
      <c r="U269" s="231">
        <v>2.9</v>
      </c>
      <c r="V269" s="231">
        <f>ROUND(E269*U269,2)</f>
        <v>2.9</v>
      </c>
      <c r="W269" s="231"/>
      <c r="X269" s="231" t="s">
        <v>176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177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56</v>
      </c>
      <c r="D270" s="232"/>
      <c r="E270" s="233">
        <v>1</v>
      </c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179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>
      <c r="A271" s="241">
        <v>53</v>
      </c>
      <c r="B271" s="242" t="s">
        <v>425</v>
      </c>
      <c r="C271" s="253" t="s">
        <v>426</v>
      </c>
      <c r="D271" s="243" t="s">
        <v>386</v>
      </c>
      <c r="E271" s="244">
        <v>1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6">
        <v>0</v>
      </c>
      <c r="O271" s="246">
        <f>ROUND(E271*N271,2)</f>
        <v>0</v>
      </c>
      <c r="P271" s="246">
        <v>8.7999999999999995E-2</v>
      </c>
      <c r="Q271" s="246">
        <f>ROUND(E271*P271,2)</f>
        <v>0.09</v>
      </c>
      <c r="R271" s="246"/>
      <c r="S271" s="246" t="s">
        <v>175</v>
      </c>
      <c r="T271" s="247" t="s">
        <v>175</v>
      </c>
      <c r="U271" s="231">
        <v>0.69</v>
      </c>
      <c r="V271" s="231">
        <f>ROUND(E271*U271,2)</f>
        <v>0.69</v>
      </c>
      <c r="W271" s="231"/>
      <c r="X271" s="231" t="s">
        <v>176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177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625</v>
      </c>
      <c r="D272" s="232"/>
      <c r="E272" s="233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179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56</v>
      </c>
      <c r="D273" s="232"/>
      <c r="E273" s="233">
        <v>1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41">
        <v>54</v>
      </c>
      <c r="B274" s="242" t="s">
        <v>428</v>
      </c>
      <c r="C274" s="253" t="s">
        <v>429</v>
      </c>
      <c r="D274" s="243" t="s">
        <v>386</v>
      </c>
      <c r="E274" s="244">
        <v>1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8.0000000000000002E-3</v>
      </c>
      <c r="O274" s="246">
        <f>ROUND(E274*N274,2)</f>
        <v>0.01</v>
      </c>
      <c r="P274" s="246">
        <v>0</v>
      </c>
      <c r="Q274" s="246">
        <f>ROUND(E274*P274,2)</f>
        <v>0</v>
      </c>
      <c r="R274" s="246"/>
      <c r="S274" s="246" t="s">
        <v>175</v>
      </c>
      <c r="T274" s="247" t="s">
        <v>175</v>
      </c>
      <c r="U274" s="231">
        <v>0.63</v>
      </c>
      <c r="V274" s="231">
        <f>ROUND(E274*U274,2)</f>
        <v>0.63</v>
      </c>
      <c r="W274" s="231"/>
      <c r="X274" s="231" t="s">
        <v>176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177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430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179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56</v>
      </c>
      <c r="D276" s="232"/>
      <c r="E276" s="233">
        <v>1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41">
        <v>55</v>
      </c>
      <c r="B277" s="242" t="s">
        <v>431</v>
      </c>
      <c r="C277" s="253" t="s">
        <v>432</v>
      </c>
      <c r="D277" s="243" t="s">
        <v>249</v>
      </c>
      <c r="E277" s="244">
        <v>1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6">
        <v>8.4999999999999995E-4</v>
      </c>
      <c r="O277" s="246">
        <f>ROUND(E277*N277,2)</f>
        <v>0</v>
      </c>
      <c r="P277" s="246">
        <v>0</v>
      </c>
      <c r="Q277" s="246">
        <f>ROUND(E277*P277,2)</f>
        <v>0</v>
      </c>
      <c r="R277" s="246"/>
      <c r="S277" s="246" t="s">
        <v>175</v>
      </c>
      <c r="T277" s="247" t="s">
        <v>175</v>
      </c>
      <c r="U277" s="231">
        <v>0.48499999999999999</v>
      </c>
      <c r="V277" s="231">
        <f>ROUND(E277*U277,2)</f>
        <v>0.49</v>
      </c>
      <c r="W277" s="231"/>
      <c r="X277" s="231" t="s">
        <v>176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177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433</v>
      </c>
      <c r="D278" s="232"/>
      <c r="E278" s="233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179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56</v>
      </c>
      <c r="D279" s="232"/>
      <c r="E279" s="233">
        <v>1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1">
        <v>56</v>
      </c>
      <c r="B280" s="242" t="s">
        <v>434</v>
      </c>
      <c r="C280" s="253" t="s">
        <v>435</v>
      </c>
      <c r="D280" s="243" t="s">
        <v>249</v>
      </c>
      <c r="E280" s="244">
        <v>5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1.1999999999999999E-3</v>
      </c>
      <c r="O280" s="246">
        <f>ROUND(E280*N280,2)</f>
        <v>0.01</v>
      </c>
      <c r="P280" s="246">
        <v>0</v>
      </c>
      <c r="Q280" s="246">
        <f>ROUND(E280*P280,2)</f>
        <v>0</v>
      </c>
      <c r="R280" s="246"/>
      <c r="S280" s="246" t="s">
        <v>175</v>
      </c>
      <c r="T280" s="247" t="s">
        <v>175</v>
      </c>
      <c r="U280" s="231">
        <v>0.48499999999999999</v>
      </c>
      <c r="V280" s="231">
        <f>ROUND(E280*U280,2)</f>
        <v>2.4300000000000002</v>
      </c>
      <c r="W280" s="231"/>
      <c r="X280" s="231" t="s">
        <v>176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177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436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76</v>
      </c>
      <c r="D282" s="232"/>
      <c r="E282" s="233">
        <v>5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57</v>
      </c>
      <c r="B283" s="242" t="s">
        <v>437</v>
      </c>
      <c r="C283" s="253" t="s">
        <v>438</v>
      </c>
      <c r="D283" s="243" t="s">
        <v>386</v>
      </c>
      <c r="E283" s="244">
        <v>6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1.56E-3</v>
      </c>
      <c r="Q283" s="246">
        <f>ROUND(E283*P283,2)</f>
        <v>0.01</v>
      </c>
      <c r="R283" s="246"/>
      <c r="S283" s="246" t="s">
        <v>175</v>
      </c>
      <c r="T283" s="247" t="s">
        <v>175</v>
      </c>
      <c r="U283" s="231">
        <v>0.22</v>
      </c>
      <c r="V283" s="231">
        <f>ROUND(E283*U283,2)</f>
        <v>1.32</v>
      </c>
      <c r="W283" s="231"/>
      <c r="X283" s="231" t="s">
        <v>176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177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614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439</v>
      </c>
      <c r="D285" s="232"/>
      <c r="E285" s="233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76</v>
      </c>
      <c r="D286" s="232"/>
      <c r="E286" s="233">
        <v>5</v>
      </c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440</v>
      </c>
      <c r="D287" s="232"/>
      <c r="E287" s="233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56</v>
      </c>
      <c r="D288" s="232"/>
      <c r="E288" s="233">
        <v>1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41">
        <v>58</v>
      </c>
      <c r="B289" s="242" t="s">
        <v>441</v>
      </c>
      <c r="C289" s="253" t="s">
        <v>442</v>
      </c>
      <c r="D289" s="243" t="s">
        <v>386</v>
      </c>
      <c r="E289" s="244">
        <v>1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3.32E-3</v>
      </c>
      <c r="O289" s="246">
        <f>ROUND(E289*N289,2)</f>
        <v>0</v>
      </c>
      <c r="P289" s="246">
        <v>0</v>
      </c>
      <c r="Q289" s="246">
        <f>ROUND(E289*P289,2)</f>
        <v>0</v>
      </c>
      <c r="R289" s="246"/>
      <c r="S289" s="246" t="s">
        <v>175</v>
      </c>
      <c r="T289" s="247" t="s">
        <v>175</v>
      </c>
      <c r="U289" s="231">
        <v>0.58699999999999997</v>
      </c>
      <c r="V289" s="231">
        <f>ROUND(E289*U289,2)</f>
        <v>0.59</v>
      </c>
      <c r="W289" s="231"/>
      <c r="X289" s="231" t="s">
        <v>176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177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443</v>
      </c>
      <c r="D290" s="232"/>
      <c r="E290" s="233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56</v>
      </c>
      <c r="D291" s="232"/>
      <c r="E291" s="233">
        <v>1</v>
      </c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179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41">
        <v>59</v>
      </c>
      <c r="B292" s="242" t="s">
        <v>444</v>
      </c>
      <c r="C292" s="253" t="s">
        <v>445</v>
      </c>
      <c r="D292" s="243" t="s">
        <v>249</v>
      </c>
      <c r="E292" s="244">
        <v>6</v>
      </c>
      <c r="F292" s="245"/>
      <c r="G292" s="246">
        <f>ROUND(E292*F292,2)</f>
        <v>0</v>
      </c>
      <c r="H292" s="245"/>
      <c r="I292" s="246">
        <f>ROUND(E292*H292,2)</f>
        <v>0</v>
      </c>
      <c r="J292" s="245"/>
      <c r="K292" s="246">
        <f>ROUND(E292*J292,2)</f>
        <v>0</v>
      </c>
      <c r="L292" s="246">
        <v>21</v>
      </c>
      <c r="M292" s="246">
        <f>G292*(1+L292/100)</f>
        <v>0</v>
      </c>
      <c r="N292" s="246">
        <v>4.0999999999999999E-4</v>
      </c>
      <c r="O292" s="246">
        <f>ROUND(E292*N292,2)</f>
        <v>0</v>
      </c>
      <c r="P292" s="246">
        <v>0</v>
      </c>
      <c r="Q292" s="246">
        <f>ROUND(E292*P292,2)</f>
        <v>0</v>
      </c>
      <c r="R292" s="246"/>
      <c r="S292" s="246" t="s">
        <v>175</v>
      </c>
      <c r="T292" s="247" t="s">
        <v>175</v>
      </c>
      <c r="U292" s="231">
        <v>0.25</v>
      </c>
      <c r="V292" s="231">
        <f>ROUND(E292*U292,2)</f>
        <v>1.5</v>
      </c>
      <c r="W292" s="231"/>
      <c r="X292" s="231" t="s">
        <v>176</v>
      </c>
      <c r="Y292" s="212"/>
      <c r="Z292" s="212"/>
      <c r="AA292" s="212"/>
      <c r="AB292" s="212"/>
      <c r="AC292" s="212"/>
      <c r="AD292" s="212"/>
      <c r="AE292" s="212"/>
      <c r="AF292" s="212"/>
      <c r="AG292" s="212" t="s">
        <v>177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446</v>
      </c>
      <c r="D293" s="232"/>
      <c r="E293" s="233">
        <v>6</v>
      </c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179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41">
        <v>60</v>
      </c>
      <c r="B294" s="242" t="s">
        <v>447</v>
      </c>
      <c r="C294" s="253" t="s">
        <v>448</v>
      </c>
      <c r="D294" s="243" t="s">
        <v>249</v>
      </c>
      <c r="E294" s="244">
        <v>6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2.0000000000000001E-4</v>
      </c>
      <c r="O294" s="246">
        <f>ROUND(E294*N294,2)</f>
        <v>0</v>
      </c>
      <c r="P294" s="246">
        <v>0</v>
      </c>
      <c r="Q294" s="246">
        <f>ROUND(E294*P294,2)</f>
        <v>0</v>
      </c>
      <c r="R294" s="246"/>
      <c r="S294" s="246" t="s">
        <v>175</v>
      </c>
      <c r="T294" s="247" t="s">
        <v>175</v>
      </c>
      <c r="U294" s="231">
        <v>0.25</v>
      </c>
      <c r="V294" s="231">
        <f>ROUND(E294*U294,2)</f>
        <v>1.5</v>
      </c>
      <c r="W294" s="231"/>
      <c r="X294" s="231" t="s">
        <v>176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177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446</v>
      </c>
      <c r="D295" s="232"/>
      <c r="E295" s="233">
        <v>6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179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41">
        <v>61</v>
      </c>
      <c r="B296" s="242" t="s">
        <v>449</v>
      </c>
      <c r="C296" s="253" t="s">
        <v>450</v>
      </c>
      <c r="D296" s="243" t="s">
        <v>249</v>
      </c>
      <c r="E296" s="244">
        <v>2</v>
      </c>
      <c r="F296" s="245"/>
      <c r="G296" s="246">
        <f>ROUND(E296*F296,2)</f>
        <v>0</v>
      </c>
      <c r="H296" s="245"/>
      <c r="I296" s="246">
        <f>ROUND(E296*H296,2)</f>
        <v>0</v>
      </c>
      <c r="J296" s="245"/>
      <c r="K296" s="246">
        <f>ROUND(E296*J296,2)</f>
        <v>0</v>
      </c>
      <c r="L296" s="246">
        <v>21</v>
      </c>
      <c r="M296" s="246">
        <f>G296*(1+L296/100)</f>
        <v>0</v>
      </c>
      <c r="N296" s="246">
        <v>6.9999999999999999E-4</v>
      </c>
      <c r="O296" s="246">
        <f>ROUND(E296*N296,2)</f>
        <v>0</v>
      </c>
      <c r="P296" s="246">
        <v>0</v>
      </c>
      <c r="Q296" s="246">
        <f>ROUND(E296*P296,2)</f>
        <v>0</v>
      </c>
      <c r="R296" s="246"/>
      <c r="S296" s="246" t="s">
        <v>175</v>
      </c>
      <c r="T296" s="247" t="s">
        <v>175</v>
      </c>
      <c r="U296" s="231">
        <v>0.37</v>
      </c>
      <c r="V296" s="231">
        <f>ROUND(E296*U296,2)</f>
        <v>0.74</v>
      </c>
      <c r="W296" s="231"/>
      <c r="X296" s="231" t="s">
        <v>176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177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451</v>
      </c>
      <c r="D297" s="232"/>
      <c r="E297" s="233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56</v>
      </c>
      <c r="D298" s="232"/>
      <c r="E298" s="233">
        <v>1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452</v>
      </c>
      <c r="D299" s="232"/>
      <c r="E299" s="233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56</v>
      </c>
      <c r="D300" s="232"/>
      <c r="E300" s="233">
        <v>1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41">
        <v>62</v>
      </c>
      <c r="B301" s="242" t="s">
        <v>453</v>
      </c>
      <c r="C301" s="253" t="s">
        <v>454</v>
      </c>
      <c r="D301" s="243" t="s">
        <v>386</v>
      </c>
      <c r="E301" s="244">
        <v>4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1.7999999999999999E-2</v>
      </c>
      <c r="O301" s="246">
        <f>ROUND(E301*N301,2)</f>
        <v>7.0000000000000007E-2</v>
      </c>
      <c r="P301" s="246">
        <v>0</v>
      </c>
      <c r="Q301" s="246">
        <f>ROUND(E301*P301,2)</f>
        <v>0</v>
      </c>
      <c r="R301" s="246"/>
      <c r="S301" s="246" t="s">
        <v>175</v>
      </c>
      <c r="T301" s="247" t="s">
        <v>175</v>
      </c>
      <c r="U301" s="231">
        <v>1.9</v>
      </c>
      <c r="V301" s="231">
        <f>ROUND(E301*U301,2)</f>
        <v>7.6</v>
      </c>
      <c r="W301" s="231"/>
      <c r="X301" s="231" t="s">
        <v>176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177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5" t="s">
        <v>455</v>
      </c>
      <c r="D302" s="248"/>
      <c r="E302" s="248"/>
      <c r="F302" s="248"/>
      <c r="G302" s="248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244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62</v>
      </c>
      <c r="D303" s="232"/>
      <c r="E303" s="233">
        <v>4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41">
        <v>63</v>
      </c>
      <c r="B304" s="242" t="s">
        <v>456</v>
      </c>
      <c r="C304" s="253" t="s">
        <v>457</v>
      </c>
      <c r="D304" s="243" t="s">
        <v>322</v>
      </c>
      <c r="E304" s="244">
        <v>0.29499999999999998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0</v>
      </c>
      <c r="O304" s="246">
        <f>ROUND(E304*N304,2)</f>
        <v>0</v>
      </c>
      <c r="P304" s="246">
        <v>0</v>
      </c>
      <c r="Q304" s="246">
        <f>ROUND(E304*P304,2)</f>
        <v>0</v>
      </c>
      <c r="R304" s="246"/>
      <c r="S304" s="246" t="s">
        <v>175</v>
      </c>
      <c r="T304" s="247" t="s">
        <v>175</v>
      </c>
      <c r="U304" s="231">
        <v>1.52</v>
      </c>
      <c r="V304" s="231">
        <f>ROUND(E304*U304,2)</f>
        <v>0.45</v>
      </c>
      <c r="W304" s="231"/>
      <c r="X304" s="231" t="s">
        <v>176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177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458</v>
      </c>
      <c r="D305" s="232"/>
      <c r="E305" s="233">
        <v>0.29499999999999998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179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1">
        <v>64</v>
      </c>
      <c r="B306" s="242" t="s">
        <v>459</v>
      </c>
      <c r="C306" s="253" t="s">
        <v>460</v>
      </c>
      <c r="D306" s="243" t="s">
        <v>249</v>
      </c>
      <c r="E306" s="244">
        <v>2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5.0000000000000001E-3</v>
      </c>
      <c r="Q306" s="246">
        <f>ROUND(E306*P306,2)</f>
        <v>0.01</v>
      </c>
      <c r="R306" s="246"/>
      <c r="S306" s="246" t="s">
        <v>250</v>
      </c>
      <c r="T306" s="247" t="s">
        <v>251</v>
      </c>
      <c r="U306" s="231">
        <v>0</v>
      </c>
      <c r="V306" s="231">
        <f>ROUND(E306*U306,2)</f>
        <v>0</v>
      </c>
      <c r="W306" s="231"/>
      <c r="X306" s="231" t="s">
        <v>176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177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614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179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56</v>
      </c>
      <c r="D308" s="232"/>
      <c r="E308" s="233">
        <v>1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617</v>
      </c>
      <c r="D309" s="232"/>
      <c r="E309" s="233"/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56</v>
      </c>
      <c r="D310" s="232"/>
      <c r="E310" s="233">
        <v>1</v>
      </c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41">
        <v>65</v>
      </c>
      <c r="B311" s="242" t="s">
        <v>461</v>
      </c>
      <c r="C311" s="253" t="s">
        <v>462</v>
      </c>
      <c r="D311" s="243" t="s">
        <v>463</v>
      </c>
      <c r="E311" s="244">
        <v>1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6">
        <v>0</v>
      </c>
      <c r="O311" s="246">
        <f>ROUND(E311*N311,2)</f>
        <v>0</v>
      </c>
      <c r="P311" s="246">
        <v>0.02</v>
      </c>
      <c r="Q311" s="246">
        <f>ROUND(E311*P311,2)</f>
        <v>0.02</v>
      </c>
      <c r="R311" s="246"/>
      <c r="S311" s="246" t="s">
        <v>250</v>
      </c>
      <c r="T311" s="247" t="s">
        <v>251</v>
      </c>
      <c r="U311" s="231">
        <v>0</v>
      </c>
      <c r="V311" s="231">
        <f>ROUND(E311*U311,2)</f>
        <v>0</v>
      </c>
      <c r="W311" s="231"/>
      <c r="X311" s="231" t="s">
        <v>176</v>
      </c>
      <c r="Y311" s="212"/>
      <c r="Z311" s="212"/>
      <c r="AA311" s="212"/>
      <c r="AB311" s="212"/>
      <c r="AC311" s="212"/>
      <c r="AD311" s="212"/>
      <c r="AE311" s="212"/>
      <c r="AF311" s="212"/>
      <c r="AG311" s="212" t="s">
        <v>177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464</v>
      </c>
      <c r="D312" s="232"/>
      <c r="E312" s="233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179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56</v>
      </c>
      <c r="D313" s="232"/>
      <c r="E313" s="233">
        <v>1</v>
      </c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41">
        <v>66</v>
      </c>
      <c r="B314" s="242" t="s">
        <v>465</v>
      </c>
      <c r="C314" s="253" t="s">
        <v>466</v>
      </c>
      <c r="D314" s="243" t="s">
        <v>404</v>
      </c>
      <c r="E314" s="244">
        <v>1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0</v>
      </c>
      <c r="O314" s="246">
        <f>ROUND(E314*N314,2)</f>
        <v>0</v>
      </c>
      <c r="P314" s="246">
        <v>0</v>
      </c>
      <c r="Q314" s="246">
        <f>ROUND(E314*P314,2)</f>
        <v>0</v>
      </c>
      <c r="R314" s="246"/>
      <c r="S314" s="246" t="s">
        <v>250</v>
      </c>
      <c r="T314" s="247" t="s">
        <v>251</v>
      </c>
      <c r="U314" s="231">
        <v>0</v>
      </c>
      <c r="V314" s="231">
        <f>ROUND(E314*U314,2)</f>
        <v>0</v>
      </c>
      <c r="W314" s="231"/>
      <c r="X314" s="231" t="s">
        <v>176</v>
      </c>
      <c r="Y314" s="212"/>
      <c r="Z314" s="212"/>
      <c r="AA314" s="212"/>
      <c r="AB314" s="212"/>
      <c r="AC314" s="212"/>
      <c r="AD314" s="212"/>
      <c r="AE314" s="212"/>
      <c r="AF314" s="212"/>
      <c r="AG314" s="212" t="s">
        <v>177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614</v>
      </c>
      <c r="D315" s="232"/>
      <c r="E315" s="233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179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56</v>
      </c>
      <c r="D316" s="232"/>
      <c r="E316" s="233">
        <v>1</v>
      </c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ht="22.5" outlineLevel="1">
      <c r="A317" s="241">
        <v>67</v>
      </c>
      <c r="B317" s="242" t="s">
        <v>467</v>
      </c>
      <c r="C317" s="253" t="s">
        <v>468</v>
      </c>
      <c r="D317" s="243" t="s">
        <v>249</v>
      </c>
      <c r="E317" s="244">
        <v>1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1.0999999999999999E-2</v>
      </c>
      <c r="O317" s="246">
        <f>ROUND(E317*N317,2)</f>
        <v>0.01</v>
      </c>
      <c r="P317" s="246">
        <v>0</v>
      </c>
      <c r="Q317" s="246">
        <f>ROUND(E317*P317,2)</f>
        <v>0</v>
      </c>
      <c r="R317" s="246" t="s">
        <v>469</v>
      </c>
      <c r="S317" s="246" t="s">
        <v>175</v>
      </c>
      <c r="T317" s="247" t="s">
        <v>175</v>
      </c>
      <c r="U317" s="231">
        <v>0</v>
      </c>
      <c r="V317" s="231">
        <f>ROUND(E317*U317,2)</f>
        <v>0</v>
      </c>
      <c r="W317" s="231"/>
      <c r="X317" s="231" t="s">
        <v>470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471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56</v>
      </c>
      <c r="D318" s="232"/>
      <c r="E318" s="233">
        <v>1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179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>
      <c r="A319" s="235" t="s">
        <v>170</v>
      </c>
      <c r="B319" s="236" t="s">
        <v>125</v>
      </c>
      <c r="C319" s="252" t="s">
        <v>126</v>
      </c>
      <c r="D319" s="237"/>
      <c r="E319" s="238"/>
      <c r="F319" s="239"/>
      <c r="G319" s="239">
        <f>SUMIF(AG320:AG333,"&lt;&gt;NOR",G320:G333)</f>
        <v>0</v>
      </c>
      <c r="H319" s="239"/>
      <c r="I319" s="239">
        <f>SUM(I320:I333)</f>
        <v>0</v>
      </c>
      <c r="J319" s="239"/>
      <c r="K319" s="239">
        <f>SUM(K320:K333)</f>
        <v>0</v>
      </c>
      <c r="L319" s="239"/>
      <c r="M319" s="239">
        <f>SUM(M320:M333)</f>
        <v>0</v>
      </c>
      <c r="N319" s="239"/>
      <c r="O319" s="239">
        <f>SUM(O320:O333)</f>
        <v>0.37</v>
      </c>
      <c r="P319" s="239"/>
      <c r="Q319" s="239">
        <f>SUM(Q320:Q333)</f>
        <v>0</v>
      </c>
      <c r="R319" s="239"/>
      <c r="S319" s="239"/>
      <c r="T319" s="240"/>
      <c r="U319" s="234"/>
      <c r="V319" s="234">
        <f>SUM(V320:V333)</f>
        <v>17.93</v>
      </c>
      <c r="W319" s="234"/>
      <c r="X319" s="234"/>
      <c r="AG319" t="s">
        <v>171</v>
      </c>
    </row>
    <row r="320" spans="1:60" ht="22.5" outlineLevel="1">
      <c r="A320" s="241">
        <v>68</v>
      </c>
      <c r="B320" s="242" t="s">
        <v>472</v>
      </c>
      <c r="C320" s="253" t="s">
        <v>473</v>
      </c>
      <c r="D320" s="243" t="s">
        <v>174</v>
      </c>
      <c r="E320" s="244">
        <v>17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2.1000000000000001E-4</v>
      </c>
      <c r="O320" s="246">
        <f>ROUND(E320*N320,2)</f>
        <v>0</v>
      </c>
      <c r="P320" s="246">
        <v>0</v>
      </c>
      <c r="Q320" s="246">
        <f>ROUND(E320*P320,2)</f>
        <v>0</v>
      </c>
      <c r="R320" s="246"/>
      <c r="S320" s="246" t="s">
        <v>175</v>
      </c>
      <c r="T320" s="247" t="s">
        <v>175</v>
      </c>
      <c r="U320" s="231">
        <v>0.05</v>
      </c>
      <c r="V320" s="231">
        <f>ROUND(E320*U320,2)</f>
        <v>0.85</v>
      </c>
      <c r="W320" s="231"/>
      <c r="X320" s="231" t="s">
        <v>176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177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626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179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205</v>
      </c>
      <c r="D322" s="232"/>
      <c r="E322" s="233">
        <v>17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179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1">
      <c r="A323" s="241">
        <v>69</v>
      </c>
      <c r="B323" s="242" t="s">
        <v>475</v>
      </c>
      <c r="C323" s="253" t="s">
        <v>476</v>
      </c>
      <c r="D323" s="243" t="s">
        <v>174</v>
      </c>
      <c r="E323" s="244">
        <v>17</v>
      </c>
      <c r="F323" s="245"/>
      <c r="G323" s="246">
        <f>ROUND(E323*F323,2)</f>
        <v>0</v>
      </c>
      <c r="H323" s="245"/>
      <c r="I323" s="246">
        <f>ROUND(E323*H323,2)</f>
        <v>0</v>
      </c>
      <c r="J323" s="245"/>
      <c r="K323" s="246">
        <f>ROUND(E323*J323,2)</f>
        <v>0</v>
      </c>
      <c r="L323" s="246">
        <v>21</v>
      </c>
      <c r="M323" s="246">
        <f>G323*(1+L323/100)</f>
        <v>0</v>
      </c>
      <c r="N323" s="246">
        <v>4.8300000000000001E-3</v>
      </c>
      <c r="O323" s="246">
        <f>ROUND(E323*N323,2)</f>
        <v>0.08</v>
      </c>
      <c r="P323" s="246">
        <v>0</v>
      </c>
      <c r="Q323" s="246">
        <f>ROUND(E323*P323,2)</f>
        <v>0</v>
      </c>
      <c r="R323" s="246"/>
      <c r="S323" s="246" t="s">
        <v>175</v>
      </c>
      <c r="T323" s="247" t="s">
        <v>175</v>
      </c>
      <c r="U323" s="231">
        <v>0.97</v>
      </c>
      <c r="V323" s="231">
        <f>ROUND(E323*U323,2)</f>
        <v>16.489999999999998</v>
      </c>
      <c r="W323" s="231"/>
      <c r="X323" s="231" t="s">
        <v>176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177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626</v>
      </c>
      <c r="D324" s="232"/>
      <c r="E324" s="233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179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205</v>
      </c>
      <c r="D325" s="232"/>
      <c r="E325" s="233">
        <v>17</v>
      </c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41">
        <v>70</v>
      </c>
      <c r="B326" s="242" t="s">
        <v>477</v>
      </c>
      <c r="C326" s="253" t="s">
        <v>478</v>
      </c>
      <c r="D326" s="243" t="s">
        <v>322</v>
      </c>
      <c r="E326" s="244">
        <v>0.371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6">
        <v>0</v>
      </c>
      <c r="O326" s="246">
        <f>ROUND(E326*N326,2)</f>
        <v>0</v>
      </c>
      <c r="P326" s="246">
        <v>0</v>
      </c>
      <c r="Q326" s="246">
        <f>ROUND(E326*P326,2)</f>
        <v>0</v>
      </c>
      <c r="R326" s="246"/>
      <c r="S326" s="246" t="s">
        <v>175</v>
      </c>
      <c r="T326" s="247" t="s">
        <v>175</v>
      </c>
      <c r="U326" s="231">
        <v>1.6</v>
      </c>
      <c r="V326" s="231">
        <f>ROUND(E326*U326,2)</f>
        <v>0.59</v>
      </c>
      <c r="W326" s="231"/>
      <c r="X326" s="231" t="s">
        <v>176</v>
      </c>
      <c r="Y326" s="212"/>
      <c r="Z326" s="212"/>
      <c r="AA326" s="212"/>
      <c r="AB326" s="212"/>
      <c r="AC326" s="212"/>
      <c r="AD326" s="212"/>
      <c r="AE326" s="212"/>
      <c r="AF326" s="212"/>
      <c r="AG326" s="212" t="s">
        <v>177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479</v>
      </c>
      <c r="D327" s="232"/>
      <c r="E327" s="233">
        <v>0.371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179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41">
        <v>71</v>
      </c>
      <c r="B328" s="242" t="s">
        <v>480</v>
      </c>
      <c r="C328" s="253" t="s">
        <v>481</v>
      </c>
      <c r="D328" s="243" t="s">
        <v>174</v>
      </c>
      <c r="E328" s="244">
        <v>17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6">
        <v>1.1999999999999999E-3</v>
      </c>
      <c r="O328" s="246">
        <f>ROUND(E328*N328,2)</f>
        <v>0.02</v>
      </c>
      <c r="P328" s="246">
        <v>0</v>
      </c>
      <c r="Q328" s="246">
        <f>ROUND(E328*P328,2)</f>
        <v>0</v>
      </c>
      <c r="R328" s="246"/>
      <c r="S328" s="246" t="s">
        <v>250</v>
      </c>
      <c r="T328" s="247" t="s">
        <v>175</v>
      </c>
      <c r="U328" s="231">
        <v>0</v>
      </c>
      <c r="V328" s="231">
        <f>ROUND(E328*U328,2)</f>
        <v>0</v>
      </c>
      <c r="W328" s="231"/>
      <c r="X328" s="231" t="s">
        <v>176</v>
      </c>
      <c r="Y328" s="212"/>
      <c r="Z328" s="212"/>
      <c r="AA328" s="212"/>
      <c r="AB328" s="212"/>
      <c r="AC328" s="212"/>
      <c r="AD328" s="212"/>
      <c r="AE328" s="212"/>
      <c r="AF328" s="212"/>
      <c r="AG328" s="212" t="s">
        <v>177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614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179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205</v>
      </c>
      <c r="D330" s="232"/>
      <c r="E330" s="233">
        <v>17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41">
        <v>72</v>
      </c>
      <c r="B331" s="242" t="s">
        <v>482</v>
      </c>
      <c r="C331" s="253" t="s">
        <v>483</v>
      </c>
      <c r="D331" s="243" t="s">
        <v>174</v>
      </c>
      <c r="E331" s="244">
        <v>18.7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1.4200000000000001E-2</v>
      </c>
      <c r="O331" s="246">
        <f>ROUND(E331*N331,2)</f>
        <v>0.27</v>
      </c>
      <c r="P331" s="246">
        <v>0</v>
      </c>
      <c r="Q331" s="246">
        <f>ROUND(E331*P331,2)</f>
        <v>0</v>
      </c>
      <c r="R331" s="246" t="s">
        <v>469</v>
      </c>
      <c r="S331" s="246" t="s">
        <v>175</v>
      </c>
      <c r="T331" s="247" t="s">
        <v>175</v>
      </c>
      <c r="U331" s="231">
        <v>0</v>
      </c>
      <c r="V331" s="231">
        <f>ROUND(E331*U331,2)</f>
        <v>0</v>
      </c>
      <c r="W331" s="231"/>
      <c r="X331" s="231" t="s">
        <v>470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471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614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179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484</v>
      </c>
      <c r="D333" s="232"/>
      <c r="E333" s="233">
        <v>18.7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>
      <c r="A334" s="235" t="s">
        <v>170</v>
      </c>
      <c r="B334" s="236" t="s">
        <v>129</v>
      </c>
      <c r="C334" s="252" t="s">
        <v>130</v>
      </c>
      <c r="D334" s="237"/>
      <c r="E334" s="238"/>
      <c r="F334" s="239"/>
      <c r="G334" s="239">
        <f>SUMIF(AG335:AG358,"&lt;&gt;NOR",G335:G358)</f>
        <v>0</v>
      </c>
      <c r="H334" s="239"/>
      <c r="I334" s="239">
        <f>SUM(I335:I358)</f>
        <v>0</v>
      </c>
      <c r="J334" s="239"/>
      <c r="K334" s="239">
        <f>SUM(K335:K358)</f>
        <v>0</v>
      </c>
      <c r="L334" s="239"/>
      <c r="M334" s="239">
        <f>SUM(M335:M358)</f>
        <v>0</v>
      </c>
      <c r="N334" s="239"/>
      <c r="O334" s="239">
        <f>SUM(O335:O358)</f>
        <v>0.71</v>
      </c>
      <c r="P334" s="239"/>
      <c r="Q334" s="239">
        <f>SUM(Q335:Q358)</f>
        <v>0</v>
      </c>
      <c r="R334" s="239"/>
      <c r="S334" s="239"/>
      <c r="T334" s="240"/>
      <c r="U334" s="234"/>
      <c r="V334" s="234">
        <f>SUM(V335:V358)</f>
        <v>48.41</v>
      </c>
      <c r="W334" s="234"/>
      <c r="X334" s="234"/>
      <c r="AG334" t="s">
        <v>171</v>
      </c>
    </row>
    <row r="335" spans="1:60" outlineLevel="1">
      <c r="A335" s="241">
        <v>73</v>
      </c>
      <c r="B335" s="242" t="s">
        <v>485</v>
      </c>
      <c r="C335" s="253" t="s">
        <v>486</v>
      </c>
      <c r="D335" s="243" t="s">
        <v>174</v>
      </c>
      <c r="E335" s="244">
        <v>36.897799999999997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2.1000000000000001E-4</v>
      </c>
      <c r="O335" s="246">
        <f>ROUND(E335*N335,2)</f>
        <v>0.01</v>
      </c>
      <c r="P335" s="246">
        <v>0</v>
      </c>
      <c r="Q335" s="246">
        <f>ROUND(E335*P335,2)</f>
        <v>0</v>
      </c>
      <c r="R335" s="246"/>
      <c r="S335" s="246" t="s">
        <v>175</v>
      </c>
      <c r="T335" s="247" t="s">
        <v>175</v>
      </c>
      <c r="U335" s="231">
        <v>0.05</v>
      </c>
      <c r="V335" s="231">
        <f>ROUND(E335*U335,2)</f>
        <v>1.84</v>
      </c>
      <c r="W335" s="231"/>
      <c r="X335" s="231" t="s">
        <v>176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177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487</v>
      </c>
      <c r="D336" s="232"/>
      <c r="E336" s="233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179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488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489</v>
      </c>
      <c r="D338" s="232"/>
      <c r="E338" s="233">
        <v>36.897799999999997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41">
        <v>74</v>
      </c>
      <c r="B339" s="242" t="s">
        <v>490</v>
      </c>
      <c r="C339" s="253" t="s">
        <v>491</v>
      </c>
      <c r="D339" s="243" t="s">
        <v>174</v>
      </c>
      <c r="E339" s="244">
        <v>36.897799999999997</v>
      </c>
      <c r="F339" s="245"/>
      <c r="G339" s="246">
        <f>ROUND(E339*F339,2)</f>
        <v>0</v>
      </c>
      <c r="H339" s="245"/>
      <c r="I339" s="246">
        <f>ROUND(E339*H339,2)</f>
        <v>0</v>
      </c>
      <c r="J339" s="245"/>
      <c r="K339" s="246">
        <f>ROUND(E339*J339,2)</f>
        <v>0</v>
      </c>
      <c r="L339" s="246">
        <v>21</v>
      </c>
      <c r="M339" s="246">
        <f>G339*(1+L339/100)</f>
        <v>0</v>
      </c>
      <c r="N339" s="246">
        <v>2.9999999999999997E-4</v>
      </c>
      <c r="O339" s="246">
        <f>ROUND(E339*N339,2)</f>
        <v>0.01</v>
      </c>
      <c r="P339" s="246">
        <v>0</v>
      </c>
      <c r="Q339" s="246">
        <f>ROUND(E339*P339,2)</f>
        <v>0</v>
      </c>
      <c r="R339" s="246"/>
      <c r="S339" s="246" t="s">
        <v>175</v>
      </c>
      <c r="T339" s="247" t="s">
        <v>175</v>
      </c>
      <c r="U339" s="231">
        <v>0</v>
      </c>
      <c r="V339" s="231">
        <f>ROUND(E339*U339,2)</f>
        <v>0</v>
      </c>
      <c r="W339" s="231"/>
      <c r="X339" s="231" t="s">
        <v>176</v>
      </c>
      <c r="Y339" s="212"/>
      <c r="Z339" s="212"/>
      <c r="AA339" s="212"/>
      <c r="AB339" s="212"/>
      <c r="AC339" s="212"/>
      <c r="AD339" s="212"/>
      <c r="AE339" s="212"/>
      <c r="AF339" s="212"/>
      <c r="AG339" s="212" t="s">
        <v>242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492</v>
      </c>
      <c r="D340" s="232"/>
      <c r="E340" s="233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179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489</v>
      </c>
      <c r="D341" s="232"/>
      <c r="E341" s="233">
        <v>36.897799999999997</v>
      </c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179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2.5" outlineLevel="1">
      <c r="A342" s="241">
        <v>75</v>
      </c>
      <c r="B342" s="242" t="s">
        <v>493</v>
      </c>
      <c r="C342" s="253" t="s">
        <v>494</v>
      </c>
      <c r="D342" s="243" t="s">
        <v>174</v>
      </c>
      <c r="E342" s="244">
        <v>36.897799999999997</v>
      </c>
      <c r="F342" s="245"/>
      <c r="G342" s="246">
        <f>ROUND(E342*F342,2)</f>
        <v>0</v>
      </c>
      <c r="H342" s="245"/>
      <c r="I342" s="246">
        <f>ROUND(E342*H342,2)</f>
        <v>0</v>
      </c>
      <c r="J342" s="245"/>
      <c r="K342" s="246">
        <f>ROUND(E342*J342,2)</f>
        <v>0</v>
      </c>
      <c r="L342" s="246">
        <v>21</v>
      </c>
      <c r="M342" s="246">
        <f>G342*(1+L342/100)</f>
        <v>0</v>
      </c>
      <c r="N342" s="246">
        <v>4.8700000000000002E-3</v>
      </c>
      <c r="O342" s="246">
        <f>ROUND(E342*N342,2)</f>
        <v>0.18</v>
      </c>
      <c r="P342" s="246">
        <v>0</v>
      </c>
      <c r="Q342" s="246">
        <f>ROUND(E342*P342,2)</f>
        <v>0</v>
      </c>
      <c r="R342" s="246"/>
      <c r="S342" s="246" t="s">
        <v>175</v>
      </c>
      <c r="T342" s="247" t="s">
        <v>175</v>
      </c>
      <c r="U342" s="231">
        <v>1.1299999999999999</v>
      </c>
      <c r="V342" s="231">
        <f>ROUND(E342*U342,2)</f>
        <v>41.69</v>
      </c>
      <c r="W342" s="231"/>
      <c r="X342" s="231" t="s">
        <v>176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242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495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179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ht="22.5" outlineLevel="1">
      <c r="A344" s="229"/>
      <c r="B344" s="230"/>
      <c r="C344" s="254" t="s">
        <v>496</v>
      </c>
      <c r="D344" s="232"/>
      <c r="E344" s="233">
        <v>39.3078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273</v>
      </c>
      <c r="D345" s="232"/>
      <c r="E345" s="233">
        <v>-1.6</v>
      </c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179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497</v>
      </c>
      <c r="D346" s="232"/>
      <c r="E346" s="233">
        <v>-0.81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ht="22.5" outlineLevel="1">
      <c r="A347" s="241">
        <v>76</v>
      </c>
      <c r="B347" s="242" t="s">
        <v>498</v>
      </c>
      <c r="C347" s="253" t="s">
        <v>499</v>
      </c>
      <c r="D347" s="243" t="s">
        <v>241</v>
      </c>
      <c r="E347" s="244">
        <v>31.318000000000001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6">
        <v>0</v>
      </c>
      <c r="O347" s="246">
        <f>ROUND(E347*N347,2)</f>
        <v>0</v>
      </c>
      <c r="P347" s="246">
        <v>0</v>
      </c>
      <c r="Q347" s="246">
        <f>ROUND(E347*P347,2)</f>
        <v>0</v>
      </c>
      <c r="R347" s="246"/>
      <c r="S347" s="246" t="s">
        <v>175</v>
      </c>
      <c r="T347" s="247" t="s">
        <v>175</v>
      </c>
      <c r="U347" s="231">
        <v>0.12</v>
      </c>
      <c r="V347" s="231">
        <f>ROUND(E347*U347,2)</f>
        <v>3.76</v>
      </c>
      <c r="W347" s="231"/>
      <c r="X347" s="231" t="s">
        <v>176</v>
      </c>
      <c r="Y347" s="212"/>
      <c r="Z347" s="212"/>
      <c r="AA347" s="212"/>
      <c r="AB347" s="212"/>
      <c r="AC347" s="212"/>
      <c r="AD347" s="212"/>
      <c r="AE347" s="212"/>
      <c r="AF347" s="212"/>
      <c r="AG347" s="212" t="s">
        <v>177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500</v>
      </c>
      <c r="D348" s="232"/>
      <c r="E348" s="233"/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179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22.5" outlineLevel="1">
      <c r="A349" s="229"/>
      <c r="B349" s="230"/>
      <c r="C349" s="254" t="s">
        <v>501</v>
      </c>
      <c r="D349" s="232"/>
      <c r="E349" s="233">
        <v>18.718</v>
      </c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502</v>
      </c>
      <c r="D350" s="232"/>
      <c r="E350" s="233">
        <v>12.6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41">
        <v>77</v>
      </c>
      <c r="B351" s="242" t="s">
        <v>503</v>
      </c>
      <c r="C351" s="253" t="s">
        <v>504</v>
      </c>
      <c r="D351" s="243" t="s">
        <v>322</v>
      </c>
      <c r="E351" s="244">
        <v>0.70099999999999996</v>
      </c>
      <c r="F351" s="245"/>
      <c r="G351" s="246">
        <f>ROUND(E351*F351,2)</f>
        <v>0</v>
      </c>
      <c r="H351" s="245"/>
      <c r="I351" s="246">
        <f>ROUND(E351*H351,2)</f>
        <v>0</v>
      </c>
      <c r="J351" s="245"/>
      <c r="K351" s="246">
        <f>ROUND(E351*J351,2)</f>
        <v>0</v>
      </c>
      <c r="L351" s="246">
        <v>21</v>
      </c>
      <c r="M351" s="246">
        <f>G351*(1+L351/100)</f>
        <v>0</v>
      </c>
      <c r="N351" s="246">
        <v>0</v>
      </c>
      <c r="O351" s="246">
        <f>ROUND(E351*N351,2)</f>
        <v>0</v>
      </c>
      <c r="P351" s="246">
        <v>0</v>
      </c>
      <c r="Q351" s="246">
        <f>ROUND(E351*P351,2)</f>
        <v>0</v>
      </c>
      <c r="R351" s="246"/>
      <c r="S351" s="246" t="s">
        <v>175</v>
      </c>
      <c r="T351" s="247" t="s">
        <v>175</v>
      </c>
      <c r="U351" s="231">
        <v>1.6</v>
      </c>
      <c r="V351" s="231">
        <f>ROUND(E351*U351,2)</f>
        <v>1.1200000000000001</v>
      </c>
      <c r="W351" s="231"/>
      <c r="X351" s="231" t="s">
        <v>176</v>
      </c>
      <c r="Y351" s="212"/>
      <c r="Z351" s="212"/>
      <c r="AA351" s="212"/>
      <c r="AB351" s="212"/>
      <c r="AC351" s="212"/>
      <c r="AD351" s="212"/>
      <c r="AE351" s="212"/>
      <c r="AF351" s="212"/>
      <c r="AG351" s="212" t="s">
        <v>242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505</v>
      </c>
      <c r="D352" s="232"/>
      <c r="E352" s="233">
        <v>0.70099999999999996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179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41">
        <v>78</v>
      </c>
      <c r="B353" s="242" t="s">
        <v>506</v>
      </c>
      <c r="C353" s="253" t="s">
        <v>507</v>
      </c>
      <c r="D353" s="243" t="s">
        <v>241</v>
      </c>
      <c r="E353" s="244">
        <v>34.449800000000003</v>
      </c>
      <c r="F353" s="245"/>
      <c r="G353" s="246">
        <f>ROUND(E353*F353,2)</f>
        <v>0</v>
      </c>
      <c r="H353" s="245"/>
      <c r="I353" s="246">
        <f>ROUND(E353*H353,2)</f>
        <v>0</v>
      </c>
      <c r="J353" s="245"/>
      <c r="K353" s="246">
        <f>ROUND(E353*J353,2)</f>
        <v>0</v>
      </c>
      <c r="L353" s="246">
        <v>21</v>
      </c>
      <c r="M353" s="246">
        <f>G353*(1+L353/100)</f>
        <v>0</v>
      </c>
      <c r="N353" s="246">
        <v>2.2000000000000001E-4</v>
      </c>
      <c r="O353" s="246">
        <f>ROUND(E353*N353,2)</f>
        <v>0.01</v>
      </c>
      <c r="P353" s="246">
        <v>0</v>
      </c>
      <c r="Q353" s="246">
        <f>ROUND(E353*P353,2)</f>
        <v>0</v>
      </c>
      <c r="R353" s="246" t="s">
        <v>469</v>
      </c>
      <c r="S353" s="246" t="s">
        <v>175</v>
      </c>
      <c r="T353" s="247" t="s">
        <v>175</v>
      </c>
      <c r="U353" s="231">
        <v>0</v>
      </c>
      <c r="V353" s="231">
        <f>ROUND(E353*U353,2)</f>
        <v>0</v>
      </c>
      <c r="W353" s="231"/>
      <c r="X353" s="231" t="s">
        <v>470</v>
      </c>
      <c r="Y353" s="212"/>
      <c r="Z353" s="212"/>
      <c r="AA353" s="212"/>
      <c r="AB353" s="212"/>
      <c r="AC353" s="212"/>
      <c r="AD353" s="212"/>
      <c r="AE353" s="212"/>
      <c r="AF353" s="212"/>
      <c r="AG353" s="212" t="s">
        <v>471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508</v>
      </c>
      <c r="D354" s="232"/>
      <c r="E354" s="233"/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179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509</v>
      </c>
      <c r="D355" s="232"/>
      <c r="E355" s="233">
        <v>34.449800000000003</v>
      </c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41">
        <v>79</v>
      </c>
      <c r="B356" s="242" t="s">
        <v>510</v>
      </c>
      <c r="C356" s="253" t="s">
        <v>511</v>
      </c>
      <c r="D356" s="243" t="s">
        <v>174</v>
      </c>
      <c r="E356" s="244">
        <v>40.587580000000003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6">
        <v>1.2200000000000001E-2</v>
      </c>
      <c r="O356" s="246">
        <f>ROUND(E356*N356,2)</f>
        <v>0.5</v>
      </c>
      <c r="P356" s="246">
        <v>0</v>
      </c>
      <c r="Q356" s="246">
        <f>ROUND(E356*P356,2)</f>
        <v>0</v>
      </c>
      <c r="R356" s="246" t="s">
        <v>469</v>
      </c>
      <c r="S356" s="246" t="s">
        <v>175</v>
      </c>
      <c r="T356" s="247" t="s">
        <v>175</v>
      </c>
      <c r="U356" s="231">
        <v>0</v>
      </c>
      <c r="V356" s="231">
        <f>ROUND(E356*U356,2)</f>
        <v>0</v>
      </c>
      <c r="W356" s="231"/>
      <c r="X356" s="231" t="s">
        <v>470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512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492</v>
      </c>
      <c r="D357" s="232"/>
      <c r="E357" s="233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179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513</v>
      </c>
      <c r="D358" s="232"/>
      <c r="E358" s="233">
        <v>40.587580000000003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>
      <c r="A359" s="235" t="s">
        <v>170</v>
      </c>
      <c r="B359" s="236" t="s">
        <v>131</v>
      </c>
      <c r="C359" s="252" t="s">
        <v>132</v>
      </c>
      <c r="D359" s="237"/>
      <c r="E359" s="238"/>
      <c r="F359" s="239"/>
      <c r="G359" s="239">
        <f>SUMIF(AG360:AG375,"&lt;&gt;NOR",G360:G375)</f>
        <v>0</v>
      </c>
      <c r="H359" s="239"/>
      <c r="I359" s="239">
        <f>SUM(I360:I375)</f>
        <v>0</v>
      </c>
      <c r="J359" s="239"/>
      <c r="K359" s="239">
        <f>SUM(K360:K375)</f>
        <v>0</v>
      </c>
      <c r="L359" s="239"/>
      <c r="M359" s="239">
        <f>SUM(M360:M375)</f>
        <v>0</v>
      </c>
      <c r="N359" s="239"/>
      <c r="O359" s="239">
        <f>SUM(O360:O375)</f>
        <v>0</v>
      </c>
      <c r="P359" s="239"/>
      <c r="Q359" s="239">
        <f>SUM(Q360:Q375)</f>
        <v>0</v>
      </c>
      <c r="R359" s="239"/>
      <c r="S359" s="239"/>
      <c r="T359" s="240"/>
      <c r="U359" s="234"/>
      <c r="V359" s="234">
        <f>SUM(V360:V375)</f>
        <v>1.34</v>
      </c>
      <c r="W359" s="234"/>
      <c r="X359" s="234"/>
      <c r="AG359" t="s">
        <v>171</v>
      </c>
    </row>
    <row r="360" spans="1:60" outlineLevel="1">
      <c r="A360" s="241">
        <v>80</v>
      </c>
      <c r="B360" s="242" t="s">
        <v>514</v>
      </c>
      <c r="C360" s="253" t="s">
        <v>515</v>
      </c>
      <c r="D360" s="243" t="s">
        <v>174</v>
      </c>
      <c r="E360" s="244">
        <v>5.7350000000000003</v>
      </c>
      <c r="F360" s="245"/>
      <c r="G360" s="246">
        <f>ROUND(E360*F360,2)</f>
        <v>0</v>
      </c>
      <c r="H360" s="245"/>
      <c r="I360" s="246">
        <f>ROUND(E360*H360,2)</f>
        <v>0</v>
      </c>
      <c r="J360" s="245"/>
      <c r="K360" s="246">
        <f>ROUND(E360*J360,2)</f>
        <v>0</v>
      </c>
      <c r="L360" s="246">
        <v>21</v>
      </c>
      <c r="M360" s="246">
        <f>G360*(1+L360/100)</f>
        <v>0</v>
      </c>
      <c r="N360" s="246">
        <v>2.5000000000000001E-4</v>
      </c>
      <c r="O360" s="246">
        <f>ROUND(E360*N360,2)</f>
        <v>0</v>
      </c>
      <c r="P360" s="246">
        <v>0</v>
      </c>
      <c r="Q360" s="246">
        <f>ROUND(E360*P360,2)</f>
        <v>0</v>
      </c>
      <c r="R360" s="246"/>
      <c r="S360" s="246" t="s">
        <v>175</v>
      </c>
      <c r="T360" s="247" t="s">
        <v>175</v>
      </c>
      <c r="U360" s="231">
        <v>0.13</v>
      </c>
      <c r="V360" s="231">
        <f>ROUND(E360*U360,2)</f>
        <v>0.75</v>
      </c>
      <c r="W360" s="231"/>
      <c r="X360" s="231" t="s">
        <v>176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177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ht="22.5" outlineLevel="1">
      <c r="A361" s="229"/>
      <c r="B361" s="230"/>
      <c r="C361" s="254" t="s">
        <v>627</v>
      </c>
      <c r="D361" s="232"/>
      <c r="E361" s="233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179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517</v>
      </c>
      <c r="D362" s="232"/>
      <c r="E362" s="233">
        <v>5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179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518</v>
      </c>
      <c r="D363" s="232"/>
      <c r="E363" s="233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519</v>
      </c>
      <c r="D364" s="232"/>
      <c r="E364" s="233">
        <v>0.73499999999999999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41">
        <v>81</v>
      </c>
      <c r="B365" s="242" t="s">
        <v>520</v>
      </c>
      <c r="C365" s="253" t="s">
        <v>521</v>
      </c>
      <c r="D365" s="243" t="s">
        <v>174</v>
      </c>
      <c r="E365" s="244">
        <v>5.7350000000000003</v>
      </c>
      <c r="F365" s="245"/>
      <c r="G365" s="246">
        <f>ROUND(E365*F365,2)</f>
        <v>0</v>
      </c>
      <c r="H365" s="245"/>
      <c r="I365" s="246">
        <f>ROUND(E365*H365,2)</f>
        <v>0</v>
      </c>
      <c r="J365" s="245"/>
      <c r="K365" s="246">
        <f>ROUND(E365*J365,2)</f>
        <v>0</v>
      </c>
      <c r="L365" s="246">
        <v>21</v>
      </c>
      <c r="M365" s="246">
        <f>G365*(1+L365/100)</f>
        <v>0</v>
      </c>
      <c r="N365" s="246">
        <v>5.0000000000000002E-5</v>
      </c>
      <c r="O365" s="246">
        <f>ROUND(E365*N365,2)</f>
        <v>0</v>
      </c>
      <c r="P365" s="246">
        <v>0</v>
      </c>
      <c r="Q365" s="246">
        <f>ROUND(E365*P365,2)</f>
        <v>0</v>
      </c>
      <c r="R365" s="246"/>
      <c r="S365" s="246" t="s">
        <v>175</v>
      </c>
      <c r="T365" s="247" t="s">
        <v>175</v>
      </c>
      <c r="U365" s="231">
        <v>0.06</v>
      </c>
      <c r="V365" s="231">
        <f>ROUND(E365*U365,2)</f>
        <v>0.34</v>
      </c>
      <c r="W365" s="231"/>
      <c r="X365" s="231" t="s">
        <v>176</v>
      </c>
      <c r="Y365" s="212"/>
      <c r="Z365" s="212"/>
      <c r="AA365" s="212"/>
      <c r="AB365" s="212"/>
      <c r="AC365" s="212"/>
      <c r="AD365" s="212"/>
      <c r="AE365" s="212"/>
      <c r="AF365" s="212"/>
      <c r="AG365" s="212" t="s">
        <v>177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ht="22.5" outlineLevel="1">
      <c r="A366" s="229"/>
      <c r="B366" s="230"/>
      <c r="C366" s="254" t="s">
        <v>627</v>
      </c>
      <c r="D366" s="232"/>
      <c r="E366" s="233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179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517</v>
      </c>
      <c r="D367" s="232"/>
      <c r="E367" s="233">
        <v>5</v>
      </c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522</v>
      </c>
      <c r="D368" s="232"/>
      <c r="E368" s="233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519</v>
      </c>
      <c r="D369" s="232"/>
      <c r="E369" s="233">
        <v>0.73499999999999999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41">
        <v>82</v>
      </c>
      <c r="B370" s="242" t="s">
        <v>523</v>
      </c>
      <c r="C370" s="253" t="s">
        <v>524</v>
      </c>
      <c r="D370" s="243" t="s">
        <v>174</v>
      </c>
      <c r="E370" s="244">
        <v>5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1.0000000000000001E-5</v>
      </c>
      <c r="O370" s="246">
        <f>ROUND(E370*N370,2)</f>
        <v>0</v>
      </c>
      <c r="P370" s="246">
        <v>0</v>
      </c>
      <c r="Q370" s="246">
        <f>ROUND(E370*P370,2)</f>
        <v>0</v>
      </c>
      <c r="R370" s="246"/>
      <c r="S370" s="246" t="s">
        <v>175</v>
      </c>
      <c r="T370" s="247" t="s">
        <v>175</v>
      </c>
      <c r="U370" s="231">
        <v>0.05</v>
      </c>
      <c r="V370" s="231">
        <f>ROUND(E370*U370,2)</f>
        <v>0.25</v>
      </c>
      <c r="W370" s="231"/>
      <c r="X370" s="231" t="s">
        <v>176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177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525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179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614</v>
      </c>
      <c r="D372" s="232"/>
      <c r="E372" s="233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526</v>
      </c>
      <c r="D373" s="232"/>
      <c r="E373" s="233">
        <v>2.5</v>
      </c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179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617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526</v>
      </c>
      <c r="D375" s="232"/>
      <c r="E375" s="233">
        <v>2.5</v>
      </c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>
      <c r="A376" s="235" t="s">
        <v>170</v>
      </c>
      <c r="B376" s="236" t="s">
        <v>133</v>
      </c>
      <c r="C376" s="252" t="s">
        <v>134</v>
      </c>
      <c r="D376" s="237"/>
      <c r="E376" s="238"/>
      <c r="F376" s="239"/>
      <c r="G376" s="239">
        <f>SUMIF(AG377:AG413,"&lt;&gt;NOR",G377:G413)</f>
        <v>0</v>
      </c>
      <c r="H376" s="239"/>
      <c r="I376" s="239">
        <f>SUM(I377:I413)</f>
        <v>0</v>
      </c>
      <c r="J376" s="239"/>
      <c r="K376" s="239">
        <f>SUM(K377:K413)</f>
        <v>0</v>
      </c>
      <c r="L376" s="239"/>
      <c r="M376" s="239">
        <f>SUM(M377:M413)</f>
        <v>0</v>
      </c>
      <c r="N376" s="239"/>
      <c r="O376" s="239">
        <f>SUM(O377:O413)</f>
        <v>0.03</v>
      </c>
      <c r="P376" s="239"/>
      <c r="Q376" s="239">
        <f>SUM(Q377:Q413)</f>
        <v>0.02</v>
      </c>
      <c r="R376" s="239"/>
      <c r="S376" s="239"/>
      <c r="T376" s="240"/>
      <c r="U376" s="234"/>
      <c r="V376" s="234">
        <f>SUM(V377:V413)</f>
        <v>9.8199999999999985</v>
      </c>
      <c r="W376" s="234"/>
      <c r="X376" s="234"/>
      <c r="AG376" t="s">
        <v>171</v>
      </c>
    </row>
    <row r="377" spans="1:60" outlineLevel="1">
      <c r="A377" s="241">
        <v>83</v>
      </c>
      <c r="B377" s="242" t="s">
        <v>527</v>
      </c>
      <c r="C377" s="253" t="s">
        <v>528</v>
      </c>
      <c r="D377" s="243" t="s">
        <v>174</v>
      </c>
      <c r="E377" s="244">
        <v>36.612850000000002</v>
      </c>
      <c r="F377" s="245"/>
      <c r="G377" s="246">
        <f>ROUND(E377*F377,2)</f>
        <v>0</v>
      </c>
      <c r="H377" s="245"/>
      <c r="I377" s="246">
        <f>ROUND(E377*H377,2)</f>
        <v>0</v>
      </c>
      <c r="J377" s="245"/>
      <c r="K377" s="246">
        <f>ROUND(E377*J377,2)</f>
        <v>0</v>
      </c>
      <c r="L377" s="246">
        <v>21</v>
      </c>
      <c r="M377" s="246">
        <f>G377*(1+L377/100)</f>
        <v>0</v>
      </c>
      <c r="N377" s="246">
        <v>0</v>
      </c>
      <c r="O377" s="246">
        <f>ROUND(E377*N377,2)</f>
        <v>0</v>
      </c>
      <c r="P377" s="246">
        <v>5.0000000000000001E-4</v>
      </c>
      <c r="Q377" s="246">
        <f>ROUND(E377*P377,2)</f>
        <v>0.02</v>
      </c>
      <c r="R377" s="246"/>
      <c r="S377" s="246" t="s">
        <v>175</v>
      </c>
      <c r="T377" s="247" t="s">
        <v>175</v>
      </c>
      <c r="U377" s="231">
        <v>7.0000000000000007E-2</v>
      </c>
      <c r="V377" s="231">
        <f>ROUND(E377*U377,2)</f>
        <v>2.56</v>
      </c>
      <c r="W377" s="231"/>
      <c r="X377" s="231" t="s">
        <v>176</v>
      </c>
      <c r="Y377" s="212"/>
      <c r="Z377" s="212"/>
      <c r="AA377" s="212"/>
      <c r="AB377" s="212"/>
      <c r="AC377" s="212"/>
      <c r="AD377" s="212"/>
      <c r="AE377" s="212"/>
      <c r="AF377" s="212"/>
      <c r="AG377" s="212" t="s">
        <v>177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529</v>
      </c>
      <c r="D378" s="232"/>
      <c r="E378" s="233"/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179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614</v>
      </c>
      <c r="D379" s="232"/>
      <c r="E379" s="233"/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279</v>
      </c>
      <c r="D380" s="232"/>
      <c r="E380" s="233">
        <v>11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617</v>
      </c>
      <c r="D381" s="232"/>
      <c r="E381" s="233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281</v>
      </c>
      <c r="D382" s="232"/>
      <c r="E382" s="233">
        <v>7.5</v>
      </c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ht="22.5" outlineLevel="1">
      <c r="A383" s="229"/>
      <c r="B383" s="230"/>
      <c r="C383" s="254" t="s">
        <v>530</v>
      </c>
      <c r="D383" s="232"/>
      <c r="E383" s="233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179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614</v>
      </c>
      <c r="D384" s="232"/>
      <c r="E384" s="233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531</v>
      </c>
      <c r="D385" s="232"/>
      <c r="E385" s="233">
        <v>6.5704000000000002</v>
      </c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532</v>
      </c>
      <c r="D386" s="232"/>
      <c r="E386" s="233">
        <v>3.4571000000000001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533</v>
      </c>
      <c r="D387" s="232"/>
      <c r="E387" s="233">
        <v>-0.86250000000000004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534</v>
      </c>
      <c r="D388" s="232"/>
      <c r="E388" s="233">
        <v>0.1125</v>
      </c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179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535</v>
      </c>
      <c r="D389" s="232"/>
      <c r="E389" s="233">
        <v>0.41065000000000002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179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536</v>
      </c>
      <c r="D390" s="232"/>
      <c r="E390" s="233">
        <v>3.1515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617</v>
      </c>
      <c r="D391" s="232"/>
      <c r="E391" s="233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179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535</v>
      </c>
      <c r="D392" s="232"/>
      <c r="E392" s="233">
        <v>0.41065000000000002</v>
      </c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537</v>
      </c>
      <c r="D393" s="232"/>
      <c r="E393" s="233">
        <v>4.0051100000000002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538</v>
      </c>
      <c r="D394" s="232"/>
      <c r="E394" s="233">
        <v>2.25745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539</v>
      </c>
      <c r="D395" s="232"/>
      <c r="E395" s="233">
        <v>-1.61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540</v>
      </c>
      <c r="D396" s="232"/>
      <c r="E396" s="233">
        <v>0.21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41">
        <v>84</v>
      </c>
      <c r="B397" s="242" t="s">
        <v>541</v>
      </c>
      <c r="C397" s="253" t="s">
        <v>542</v>
      </c>
      <c r="D397" s="243" t="s">
        <v>174</v>
      </c>
      <c r="E397" s="244">
        <v>36.612850000000002</v>
      </c>
      <c r="F397" s="245"/>
      <c r="G397" s="246">
        <f>ROUND(E397*F397,2)</f>
        <v>0</v>
      </c>
      <c r="H397" s="245"/>
      <c r="I397" s="246">
        <f>ROUND(E397*H397,2)</f>
        <v>0</v>
      </c>
      <c r="J397" s="245"/>
      <c r="K397" s="246">
        <f>ROUND(E397*J397,2)</f>
        <v>0</v>
      </c>
      <c r="L397" s="246">
        <v>21</v>
      </c>
      <c r="M397" s="246">
        <f>G397*(1+L397/100)</f>
        <v>0</v>
      </c>
      <c r="N397" s="246">
        <v>0</v>
      </c>
      <c r="O397" s="246">
        <f>ROUND(E397*N397,2)</f>
        <v>0</v>
      </c>
      <c r="P397" s="246">
        <v>0</v>
      </c>
      <c r="Q397" s="246">
        <f>ROUND(E397*P397,2)</f>
        <v>0</v>
      </c>
      <c r="R397" s="246"/>
      <c r="S397" s="246" t="s">
        <v>175</v>
      </c>
      <c r="T397" s="247" t="s">
        <v>175</v>
      </c>
      <c r="U397" s="231">
        <v>0.04</v>
      </c>
      <c r="V397" s="231">
        <f>ROUND(E397*U397,2)</f>
        <v>1.46</v>
      </c>
      <c r="W397" s="231"/>
      <c r="X397" s="231" t="s">
        <v>176</v>
      </c>
      <c r="Y397" s="212"/>
      <c r="Z397" s="212"/>
      <c r="AA397" s="212"/>
      <c r="AB397" s="212"/>
      <c r="AC397" s="212"/>
      <c r="AD397" s="212"/>
      <c r="AE397" s="212"/>
      <c r="AF397" s="212"/>
      <c r="AG397" s="212" t="s">
        <v>177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543</v>
      </c>
      <c r="D398" s="232"/>
      <c r="E398" s="233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179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544</v>
      </c>
      <c r="D399" s="232"/>
      <c r="E399" s="233"/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545</v>
      </c>
      <c r="D400" s="232"/>
      <c r="E400" s="233">
        <v>36.612850000000002</v>
      </c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41">
        <v>85</v>
      </c>
      <c r="B401" s="242" t="s">
        <v>546</v>
      </c>
      <c r="C401" s="253" t="s">
        <v>547</v>
      </c>
      <c r="D401" s="243" t="s">
        <v>174</v>
      </c>
      <c r="E401" s="244">
        <v>43.263190000000002</v>
      </c>
      <c r="F401" s="245"/>
      <c r="G401" s="246">
        <f>ROUND(E401*F401,2)</f>
        <v>0</v>
      </c>
      <c r="H401" s="245"/>
      <c r="I401" s="246">
        <f>ROUND(E401*H401,2)</f>
        <v>0</v>
      </c>
      <c r="J401" s="245"/>
      <c r="K401" s="246">
        <f>ROUND(E401*J401,2)</f>
        <v>0</v>
      </c>
      <c r="L401" s="246">
        <v>21</v>
      </c>
      <c r="M401" s="246">
        <f>G401*(1+L401/100)</f>
        <v>0</v>
      </c>
      <c r="N401" s="246">
        <v>1.7000000000000001E-4</v>
      </c>
      <c r="O401" s="246">
        <f>ROUND(E401*N401,2)</f>
        <v>0.01</v>
      </c>
      <c r="P401" s="246">
        <v>0</v>
      </c>
      <c r="Q401" s="246">
        <f>ROUND(E401*P401,2)</f>
        <v>0</v>
      </c>
      <c r="R401" s="246"/>
      <c r="S401" s="246" t="s">
        <v>175</v>
      </c>
      <c r="T401" s="247" t="s">
        <v>175</v>
      </c>
      <c r="U401" s="231">
        <v>0.03</v>
      </c>
      <c r="V401" s="231">
        <f>ROUND(E401*U401,2)</f>
        <v>1.3</v>
      </c>
      <c r="W401" s="231"/>
      <c r="X401" s="231" t="s">
        <v>176</v>
      </c>
      <c r="Y401" s="212"/>
      <c r="Z401" s="212"/>
      <c r="AA401" s="212"/>
      <c r="AB401" s="212"/>
      <c r="AC401" s="212"/>
      <c r="AD401" s="212"/>
      <c r="AE401" s="212"/>
      <c r="AF401" s="212"/>
      <c r="AG401" s="212" t="s">
        <v>177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548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179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549</v>
      </c>
      <c r="D403" s="232"/>
      <c r="E403" s="233">
        <v>26.263190000000002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179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550</v>
      </c>
      <c r="D404" s="232"/>
      <c r="E404" s="233"/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179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205</v>
      </c>
      <c r="D405" s="232"/>
      <c r="E405" s="233">
        <v>17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179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86</v>
      </c>
      <c r="B406" s="242" t="s">
        <v>551</v>
      </c>
      <c r="C406" s="253" t="s">
        <v>552</v>
      </c>
      <c r="D406" s="243" t="s">
        <v>174</v>
      </c>
      <c r="E406" s="244">
        <v>43.263190000000002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2.1000000000000001E-4</v>
      </c>
      <c r="O406" s="246">
        <f>ROUND(E406*N406,2)</f>
        <v>0.01</v>
      </c>
      <c r="P406" s="246">
        <v>0</v>
      </c>
      <c r="Q406" s="246">
        <f>ROUND(E406*P406,2)</f>
        <v>0</v>
      </c>
      <c r="R406" s="246"/>
      <c r="S406" s="246" t="s">
        <v>175</v>
      </c>
      <c r="T406" s="247" t="s">
        <v>175</v>
      </c>
      <c r="U406" s="231">
        <v>0.1</v>
      </c>
      <c r="V406" s="231">
        <f>ROUND(E406*U406,2)</f>
        <v>4.33</v>
      </c>
      <c r="W406" s="231"/>
      <c r="X406" s="231" t="s">
        <v>176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177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548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179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549</v>
      </c>
      <c r="D408" s="232"/>
      <c r="E408" s="233">
        <v>26.263190000000002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179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550</v>
      </c>
      <c r="D409" s="232"/>
      <c r="E409" s="233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179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205</v>
      </c>
      <c r="D410" s="232"/>
      <c r="E410" s="233">
        <v>17</v>
      </c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41">
        <v>87</v>
      </c>
      <c r="B411" s="242" t="s">
        <v>553</v>
      </c>
      <c r="C411" s="253" t="s">
        <v>554</v>
      </c>
      <c r="D411" s="243" t="s">
        <v>174</v>
      </c>
      <c r="E411" s="244">
        <v>17</v>
      </c>
      <c r="F411" s="245"/>
      <c r="G411" s="246">
        <f>ROUND(E411*F411,2)</f>
        <v>0</v>
      </c>
      <c r="H411" s="245"/>
      <c r="I411" s="246">
        <f>ROUND(E411*H411,2)</f>
        <v>0</v>
      </c>
      <c r="J411" s="245"/>
      <c r="K411" s="246">
        <f>ROUND(E411*J411,2)</f>
        <v>0</v>
      </c>
      <c r="L411" s="246">
        <v>21</v>
      </c>
      <c r="M411" s="246">
        <f>G411*(1+L411/100)</f>
        <v>0</v>
      </c>
      <c r="N411" s="246">
        <v>3.5E-4</v>
      </c>
      <c r="O411" s="246">
        <f>ROUND(E411*N411,2)</f>
        <v>0.01</v>
      </c>
      <c r="P411" s="246">
        <v>0</v>
      </c>
      <c r="Q411" s="246">
        <f>ROUND(E411*P411,2)</f>
        <v>0</v>
      </c>
      <c r="R411" s="246"/>
      <c r="S411" s="246" t="s">
        <v>175</v>
      </c>
      <c r="T411" s="247" t="s">
        <v>175</v>
      </c>
      <c r="U411" s="231">
        <v>0.01</v>
      </c>
      <c r="V411" s="231">
        <f>ROUND(E411*U411,2)</f>
        <v>0.17</v>
      </c>
      <c r="W411" s="231"/>
      <c r="X411" s="231" t="s">
        <v>176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177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29"/>
      <c r="B412" s="230"/>
      <c r="C412" s="254" t="s">
        <v>555</v>
      </c>
      <c r="D412" s="232"/>
      <c r="E412" s="233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179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205</v>
      </c>
      <c r="D413" s="232"/>
      <c r="E413" s="233">
        <v>17</v>
      </c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179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>
      <c r="A414" s="235" t="s">
        <v>170</v>
      </c>
      <c r="B414" s="236" t="s">
        <v>135</v>
      </c>
      <c r="C414" s="252" t="s">
        <v>120</v>
      </c>
      <c r="D414" s="237"/>
      <c r="E414" s="238"/>
      <c r="F414" s="239"/>
      <c r="G414" s="239">
        <f>SUMIF(AG415:AG423,"&lt;&gt;NOR",G415:G423)</f>
        <v>0</v>
      </c>
      <c r="H414" s="239"/>
      <c r="I414" s="239">
        <f>SUM(I415:I423)</f>
        <v>0</v>
      </c>
      <c r="J414" s="239"/>
      <c r="K414" s="239">
        <f>SUM(K415:K423)</f>
        <v>0</v>
      </c>
      <c r="L414" s="239"/>
      <c r="M414" s="239">
        <f>SUM(M415:M423)</f>
        <v>0</v>
      </c>
      <c r="N414" s="239"/>
      <c r="O414" s="239">
        <f>SUM(O415:O423)</f>
        <v>0</v>
      </c>
      <c r="P414" s="239"/>
      <c r="Q414" s="239">
        <f>SUM(Q415:Q423)</f>
        <v>0</v>
      </c>
      <c r="R414" s="239"/>
      <c r="S414" s="239"/>
      <c r="T414" s="240"/>
      <c r="U414" s="234"/>
      <c r="V414" s="234">
        <f>SUM(V415:V423)</f>
        <v>0</v>
      </c>
      <c r="W414" s="234"/>
      <c r="X414" s="234"/>
      <c r="AG414" t="s">
        <v>171</v>
      </c>
    </row>
    <row r="415" spans="1:60" outlineLevel="1">
      <c r="A415" s="241">
        <v>88</v>
      </c>
      <c r="B415" s="242" t="s">
        <v>56</v>
      </c>
      <c r="C415" s="253" t="s">
        <v>556</v>
      </c>
      <c r="D415" s="243" t="s">
        <v>404</v>
      </c>
      <c r="E415" s="244">
        <v>2</v>
      </c>
      <c r="F415" s="245"/>
      <c r="G415" s="246">
        <f>ROUND(E415*F415,2)</f>
        <v>0</v>
      </c>
      <c r="H415" s="245"/>
      <c r="I415" s="246">
        <f>ROUND(E415*H415,2)</f>
        <v>0</v>
      </c>
      <c r="J415" s="245"/>
      <c r="K415" s="246">
        <f>ROUND(E415*J415,2)</f>
        <v>0</v>
      </c>
      <c r="L415" s="246">
        <v>21</v>
      </c>
      <c r="M415" s="246">
        <f>G415*(1+L415/100)</f>
        <v>0</v>
      </c>
      <c r="N415" s="246">
        <v>0</v>
      </c>
      <c r="O415" s="246">
        <f>ROUND(E415*N415,2)</f>
        <v>0</v>
      </c>
      <c r="P415" s="246">
        <v>0</v>
      </c>
      <c r="Q415" s="246">
        <f>ROUND(E415*P415,2)</f>
        <v>0</v>
      </c>
      <c r="R415" s="246"/>
      <c r="S415" s="246" t="s">
        <v>250</v>
      </c>
      <c r="T415" s="247" t="s">
        <v>251</v>
      </c>
      <c r="U415" s="231">
        <v>0</v>
      </c>
      <c r="V415" s="231">
        <f>ROUND(E415*U415,2)</f>
        <v>0</v>
      </c>
      <c r="W415" s="231"/>
      <c r="X415" s="231" t="s">
        <v>176</v>
      </c>
      <c r="Y415" s="212"/>
      <c r="Z415" s="212"/>
      <c r="AA415" s="212"/>
      <c r="AB415" s="212"/>
      <c r="AC415" s="212"/>
      <c r="AD415" s="212"/>
      <c r="AE415" s="212"/>
      <c r="AF415" s="212"/>
      <c r="AG415" s="212" t="s">
        <v>177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557</v>
      </c>
      <c r="D416" s="232"/>
      <c r="E416" s="233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179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58</v>
      </c>
      <c r="D417" s="232"/>
      <c r="E417" s="233">
        <v>2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41">
        <v>89</v>
      </c>
      <c r="B418" s="242" t="s">
        <v>60</v>
      </c>
      <c r="C418" s="253" t="s">
        <v>558</v>
      </c>
      <c r="D418" s="243" t="s">
        <v>404</v>
      </c>
      <c r="E418" s="244">
        <v>1</v>
      </c>
      <c r="F418" s="245"/>
      <c r="G418" s="246">
        <f>ROUND(E418*F418,2)</f>
        <v>0</v>
      </c>
      <c r="H418" s="245"/>
      <c r="I418" s="246">
        <f>ROUND(E418*H418,2)</f>
        <v>0</v>
      </c>
      <c r="J418" s="245"/>
      <c r="K418" s="246">
        <f>ROUND(E418*J418,2)</f>
        <v>0</v>
      </c>
      <c r="L418" s="246">
        <v>21</v>
      </c>
      <c r="M418" s="246">
        <f>G418*(1+L418/100)</f>
        <v>0</v>
      </c>
      <c r="N418" s="246">
        <v>0</v>
      </c>
      <c r="O418" s="246">
        <f>ROUND(E418*N418,2)</f>
        <v>0</v>
      </c>
      <c r="P418" s="246">
        <v>0</v>
      </c>
      <c r="Q418" s="246">
        <f>ROUND(E418*P418,2)</f>
        <v>0</v>
      </c>
      <c r="R418" s="246"/>
      <c r="S418" s="246" t="s">
        <v>250</v>
      </c>
      <c r="T418" s="247" t="s">
        <v>251</v>
      </c>
      <c r="U418" s="231">
        <v>0</v>
      </c>
      <c r="V418" s="231">
        <f>ROUND(E418*U418,2)</f>
        <v>0</v>
      </c>
      <c r="W418" s="231"/>
      <c r="X418" s="231" t="s">
        <v>176</v>
      </c>
      <c r="Y418" s="212"/>
      <c r="Z418" s="212"/>
      <c r="AA418" s="212"/>
      <c r="AB418" s="212"/>
      <c r="AC418" s="212"/>
      <c r="AD418" s="212"/>
      <c r="AE418" s="212"/>
      <c r="AF418" s="212"/>
      <c r="AG418" s="212" t="s">
        <v>177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56</v>
      </c>
      <c r="D419" s="232"/>
      <c r="E419" s="233">
        <v>1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179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90</v>
      </c>
      <c r="B420" s="242" t="s">
        <v>62</v>
      </c>
      <c r="C420" s="253" t="s">
        <v>559</v>
      </c>
      <c r="D420" s="243" t="s">
        <v>249</v>
      </c>
      <c r="E420" s="244">
        <v>2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0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250</v>
      </c>
      <c r="T420" s="247" t="s">
        <v>251</v>
      </c>
      <c r="U420" s="231">
        <v>0</v>
      </c>
      <c r="V420" s="231">
        <f>ROUND(E420*U420,2)</f>
        <v>0</v>
      </c>
      <c r="W420" s="231"/>
      <c r="X420" s="231" t="s">
        <v>176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177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58</v>
      </c>
      <c r="D421" s="232"/>
      <c r="E421" s="233">
        <v>2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179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41">
        <v>91</v>
      </c>
      <c r="B422" s="242" t="s">
        <v>76</v>
      </c>
      <c r="C422" s="253" t="s">
        <v>560</v>
      </c>
      <c r="D422" s="243" t="s">
        <v>249</v>
      </c>
      <c r="E422" s="244">
        <v>3</v>
      </c>
      <c r="F422" s="245"/>
      <c r="G422" s="246">
        <f>ROUND(E422*F422,2)</f>
        <v>0</v>
      </c>
      <c r="H422" s="245"/>
      <c r="I422" s="246">
        <f>ROUND(E422*H422,2)</f>
        <v>0</v>
      </c>
      <c r="J422" s="245"/>
      <c r="K422" s="246">
        <f>ROUND(E422*J422,2)</f>
        <v>0</v>
      </c>
      <c r="L422" s="246">
        <v>21</v>
      </c>
      <c r="M422" s="246">
        <f>G422*(1+L422/100)</f>
        <v>0</v>
      </c>
      <c r="N422" s="246">
        <v>0</v>
      </c>
      <c r="O422" s="246">
        <f>ROUND(E422*N422,2)</f>
        <v>0</v>
      </c>
      <c r="P422" s="246">
        <v>0</v>
      </c>
      <c r="Q422" s="246">
        <f>ROUND(E422*P422,2)</f>
        <v>0</v>
      </c>
      <c r="R422" s="246"/>
      <c r="S422" s="246" t="s">
        <v>250</v>
      </c>
      <c r="T422" s="247" t="s">
        <v>251</v>
      </c>
      <c r="U422" s="231">
        <v>0</v>
      </c>
      <c r="V422" s="231">
        <f>ROUND(E422*U422,2)</f>
        <v>0</v>
      </c>
      <c r="W422" s="231"/>
      <c r="X422" s="231" t="s">
        <v>176</v>
      </c>
      <c r="Y422" s="212"/>
      <c r="Z422" s="212"/>
      <c r="AA422" s="212"/>
      <c r="AB422" s="212"/>
      <c r="AC422" s="212"/>
      <c r="AD422" s="212"/>
      <c r="AE422" s="212"/>
      <c r="AF422" s="212"/>
      <c r="AG422" s="212" t="s">
        <v>177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60</v>
      </c>
      <c r="D423" s="232"/>
      <c r="E423" s="233">
        <v>3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179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>
      <c r="A424" s="235" t="s">
        <v>170</v>
      </c>
      <c r="B424" s="236" t="s">
        <v>136</v>
      </c>
      <c r="C424" s="252" t="s">
        <v>137</v>
      </c>
      <c r="D424" s="237"/>
      <c r="E424" s="238"/>
      <c r="F424" s="239"/>
      <c r="G424" s="239">
        <f>SUMIF(AG425:AG428,"&lt;&gt;NOR",G425:G428)</f>
        <v>0</v>
      </c>
      <c r="H424" s="239"/>
      <c r="I424" s="239">
        <f>SUM(I425:I428)</f>
        <v>0</v>
      </c>
      <c r="J424" s="239"/>
      <c r="K424" s="239">
        <f>SUM(K425:K428)</f>
        <v>0</v>
      </c>
      <c r="L424" s="239"/>
      <c r="M424" s="239">
        <f>SUM(M425:M428)</f>
        <v>0</v>
      </c>
      <c r="N424" s="239"/>
      <c r="O424" s="239">
        <f>SUM(O425:O428)</f>
        <v>0</v>
      </c>
      <c r="P424" s="239"/>
      <c r="Q424" s="239">
        <f>SUM(Q425:Q428)</f>
        <v>0</v>
      </c>
      <c r="R424" s="239"/>
      <c r="S424" s="239"/>
      <c r="T424" s="240"/>
      <c r="U424" s="234"/>
      <c r="V424" s="234">
        <f>SUM(V425:V428)</f>
        <v>0</v>
      </c>
      <c r="W424" s="234"/>
      <c r="X424" s="234"/>
      <c r="AG424" t="s">
        <v>171</v>
      </c>
    </row>
    <row r="425" spans="1:60" outlineLevel="1">
      <c r="A425" s="241">
        <v>92</v>
      </c>
      <c r="B425" s="242" t="s">
        <v>561</v>
      </c>
      <c r="C425" s="253" t="s">
        <v>562</v>
      </c>
      <c r="D425" s="243" t="s">
        <v>404</v>
      </c>
      <c r="E425" s="244">
        <v>1</v>
      </c>
      <c r="F425" s="245"/>
      <c r="G425" s="246">
        <f>ROUND(E425*F425,2)</f>
        <v>0</v>
      </c>
      <c r="H425" s="245"/>
      <c r="I425" s="246">
        <f>ROUND(E425*H425,2)</f>
        <v>0</v>
      </c>
      <c r="J425" s="245"/>
      <c r="K425" s="246">
        <f>ROUND(E425*J425,2)</f>
        <v>0</v>
      </c>
      <c r="L425" s="246">
        <v>21</v>
      </c>
      <c r="M425" s="246">
        <f>G425*(1+L425/100)</f>
        <v>0</v>
      </c>
      <c r="N425" s="246">
        <v>0</v>
      </c>
      <c r="O425" s="246">
        <f>ROUND(E425*N425,2)</f>
        <v>0</v>
      </c>
      <c r="P425" s="246">
        <v>0</v>
      </c>
      <c r="Q425" s="246">
        <f>ROUND(E425*P425,2)</f>
        <v>0</v>
      </c>
      <c r="R425" s="246"/>
      <c r="S425" s="246" t="s">
        <v>250</v>
      </c>
      <c r="T425" s="247" t="s">
        <v>251</v>
      </c>
      <c r="U425" s="231">
        <v>0</v>
      </c>
      <c r="V425" s="231">
        <f>ROUND(E425*U425,2)</f>
        <v>0</v>
      </c>
      <c r="W425" s="231"/>
      <c r="X425" s="231" t="s">
        <v>176</v>
      </c>
      <c r="Y425" s="212"/>
      <c r="Z425" s="212"/>
      <c r="AA425" s="212"/>
      <c r="AB425" s="212"/>
      <c r="AC425" s="212"/>
      <c r="AD425" s="212"/>
      <c r="AE425" s="212"/>
      <c r="AF425" s="212"/>
      <c r="AG425" s="212" t="s">
        <v>177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56</v>
      </c>
      <c r="D426" s="232"/>
      <c r="E426" s="233">
        <v>1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179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ht="22.5" outlineLevel="1">
      <c r="A427" s="241">
        <v>93</v>
      </c>
      <c r="B427" s="242" t="s">
        <v>563</v>
      </c>
      <c r="C427" s="253" t="s">
        <v>564</v>
      </c>
      <c r="D427" s="243" t="s">
        <v>404</v>
      </c>
      <c r="E427" s="244">
        <v>1</v>
      </c>
      <c r="F427" s="245"/>
      <c r="G427" s="246">
        <f>ROUND(E427*F427,2)</f>
        <v>0</v>
      </c>
      <c r="H427" s="245"/>
      <c r="I427" s="246">
        <f>ROUND(E427*H427,2)</f>
        <v>0</v>
      </c>
      <c r="J427" s="245"/>
      <c r="K427" s="246">
        <f>ROUND(E427*J427,2)</f>
        <v>0</v>
      </c>
      <c r="L427" s="246">
        <v>21</v>
      </c>
      <c r="M427" s="246">
        <f>G427*(1+L427/100)</f>
        <v>0</v>
      </c>
      <c r="N427" s="246">
        <v>0</v>
      </c>
      <c r="O427" s="246">
        <f>ROUND(E427*N427,2)</f>
        <v>0</v>
      </c>
      <c r="P427" s="246">
        <v>0</v>
      </c>
      <c r="Q427" s="246">
        <f>ROUND(E427*P427,2)</f>
        <v>0</v>
      </c>
      <c r="R427" s="246"/>
      <c r="S427" s="246" t="s">
        <v>250</v>
      </c>
      <c r="T427" s="247" t="s">
        <v>251</v>
      </c>
      <c r="U427" s="231">
        <v>0</v>
      </c>
      <c r="V427" s="231">
        <f>ROUND(E427*U427,2)</f>
        <v>0</v>
      </c>
      <c r="W427" s="231"/>
      <c r="X427" s="231" t="s">
        <v>176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177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56</v>
      </c>
      <c r="D428" s="232"/>
      <c r="E428" s="233">
        <v>1</v>
      </c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179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>
      <c r="A429" s="235" t="s">
        <v>170</v>
      </c>
      <c r="B429" s="236" t="s">
        <v>138</v>
      </c>
      <c r="C429" s="252" t="s">
        <v>139</v>
      </c>
      <c r="D429" s="237"/>
      <c r="E429" s="238"/>
      <c r="F429" s="239"/>
      <c r="G429" s="239">
        <f>SUMIF(AG430:AG461,"&lt;&gt;NOR",G430:G461)</f>
        <v>0</v>
      </c>
      <c r="H429" s="239"/>
      <c r="I429" s="239">
        <f>SUM(I430:I461)</f>
        <v>0</v>
      </c>
      <c r="J429" s="239"/>
      <c r="K429" s="239">
        <f>SUM(K430:K461)</f>
        <v>0</v>
      </c>
      <c r="L429" s="239"/>
      <c r="M429" s="239">
        <f>SUM(M430:M461)</f>
        <v>0</v>
      </c>
      <c r="N429" s="239"/>
      <c r="O429" s="239">
        <f>SUM(O430:O461)</f>
        <v>0</v>
      </c>
      <c r="P429" s="239"/>
      <c r="Q429" s="239">
        <f>SUM(Q430:Q461)</f>
        <v>0</v>
      </c>
      <c r="R429" s="239"/>
      <c r="S429" s="239"/>
      <c r="T429" s="240"/>
      <c r="U429" s="234"/>
      <c r="V429" s="234">
        <f>SUM(V430:V461)</f>
        <v>7.6899999999999995</v>
      </c>
      <c r="W429" s="234"/>
      <c r="X429" s="234"/>
      <c r="AG429" t="s">
        <v>171</v>
      </c>
    </row>
    <row r="430" spans="1:60" outlineLevel="1">
      <c r="A430" s="241">
        <v>94</v>
      </c>
      <c r="B430" s="242" t="s">
        <v>565</v>
      </c>
      <c r="C430" s="253" t="s">
        <v>566</v>
      </c>
      <c r="D430" s="243" t="s">
        <v>322</v>
      </c>
      <c r="E430" s="244">
        <v>6.2537000000000003</v>
      </c>
      <c r="F430" s="245"/>
      <c r="G430" s="246">
        <f>ROUND(E430*F430,2)</f>
        <v>0</v>
      </c>
      <c r="H430" s="245"/>
      <c r="I430" s="246">
        <f>ROUND(E430*H430,2)</f>
        <v>0</v>
      </c>
      <c r="J430" s="245"/>
      <c r="K430" s="246">
        <f>ROUND(E430*J430,2)</f>
        <v>0</v>
      </c>
      <c r="L430" s="246">
        <v>21</v>
      </c>
      <c r="M430" s="246">
        <f>G430*(1+L430/100)</f>
        <v>0</v>
      </c>
      <c r="N430" s="246">
        <v>0</v>
      </c>
      <c r="O430" s="246">
        <f>ROUND(E430*N430,2)</f>
        <v>0</v>
      </c>
      <c r="P430" s="246">
        <v>0</v>
      </c>
      <c r="Q430" s="246">
        <f>ROUND(E430*P430,2)</f>
        <v>0</v>
      </c>
      <c r="R430" s="246"/>
      <c r="S430" s="246" t="s">
        <v>175</v>
      </c>
      <c r="T430" s="247" t="s">
        <v>175</v>
      </c>
      <c r="U430" s="231">
        <v>0.28000000000000003</v>
      </c>
      <c r="V430" s="231">
        <f>ROUND(E430*U430,2)</f>
        <v>1.75</v>
      </c>
      <c r="W430" s="231"/>
      <c r="X430" s="231" t="s">
        <v>176</v>
      </c>
      <c r="Y430" s="212"/>
      <c r="Z430" s="212"/>
      <c r="AA430" s="212"/>
      <c r="AB430" s="212"/>
      <c r="AC430" s="212"/>
      <c r="AD430" s="212"/>
      <c r="AE430" s="212"/>
      <c r="AF430" s="212"/>
      <c r="AG430" s="212" t="s">
        <v>318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5" t="s">
        <v>567</v>
      </c>
      <c r="D431" s="248"/>
      <c r="E431" s="248"/>
      <c r="F431" s="248"/>
      <c r="G431" s="248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244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6" t="s">
        <v>568</v>
      </c>
      <c r="D432" s="249"/>
      <c r="E432" s="249"/>
      <c r="F432" s="249"/>
      <c r="G432" s="249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244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ht="22.5" outlineLevel="1">
      <c r="A433" s="229"/>
      <c r="B433" s="230"/>
      <c r="C433" s="256" t="s">
        <v>569</v>
      </c>
      <c r="D433" s="249"/>
      <c r="E433" s="249"/>
      <c r="F433" s="249"/>
      <c r="G433" s="249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244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50" t="str">
        <f>C433</f>
        <v>- při vodorovné dopravě po vodě : vyložení na hromady na suchu nebo na přeložení na dopravní prostředek na suchu do 15 m vodorovně a současně do 4 m svisle,</v>
      </c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6" t="s">
        <v>570</v>
      </c>
      <c r="D434" s="249"/>
      <c r="E434" s="249"/>
      <c r="F434" s="249"/>
      <c r="G434" s="249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244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571</v>
      </c>
      <c r="D435" s="232"/>
      <c r="E435" s="233"/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179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572</v>
      </c>
      <c r="D436" s="232"/>
      <c r="E436" s="233">
        <v>5.7359999999999998</v>
      </c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573</v>
      </c>
      <c r="D437" s="232"/>
      <c r="E437" s="233"/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179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574</v>
      </c>
      <c r="D438" s="232"/>
      <c r="E438" s="233">
        <v>0.20499999999999999</v>
      </c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575</v>
      </c>
      <c r="D439" s="232"/>
      <c r="E439" s="233"/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576</v>
      </c>
      <c r="D440" s="232"/>
      <c r="E440" s="233">
        <v>9.7299999999999998E-2</v>
      </c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179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577</v>
      </c>
      <c r="D441" s="232"/>
      <c r="E441" s="233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578</v>
      </c>
      <c r="D442" s="232"/>
      <c r="E442" s="233">
        <v>8.7999999999999995E-2</v>
      </c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579</v>
      </c>
      <c r="D443" s="232"/>
      <c r="E443" s="233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29"/>
      <c r="B444" s="230"/>
      <c r="C444" s="254" t="s">
        <v>580</v>
      </c>
      <c r="D444" s="232"/>
      <c r="E444" s="233">
        <v>9.4000000000000004E-3</v>
      </c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581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179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582</v>
      </c>
      <c r="D446" s="232"/>
      <c r="E446" s="233">
        <v>1.7999999999999999E-2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179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583</v>
      </c>
      <c r="D447" s="232"/>
      <c r="E447" s="233"/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584</v>
      </c>
      <c r="D448" s="232"/>
      <c r="E448" s="233">
        <v>0.1</v>
      </c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179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41">
        <v>95</v>
      </c>
      <c r="B449" s="242" t="s">
        <v>585</v>
      </c>
      <c r="C449" s="253" t="s">
        <v>586</v>
      </c>
      <c r="D449" s="243" t="s">
        <v>322</v>
      </c>
      <c r="E449" s="244">
        <v>6.2537000000000003</v>
      </c>
      <c r="F449" s="245"/>
      <c r="G449" s="246">
        <f>ROUND(E449*F449,2)</f>
        <v>0</v>
      </c>
      <c r="H449" s="245"/>
      <c r="I449" s="246">
        <f>ROUND(E449*H449,2)</f>
        <v>0</v>
      </c>
      <c r="J449" s="245"/>
      <c r="K449" s="246">
        <f>ROUND(E449*J449,2)</f>
        <v>0</v>
      </c>
      <c r="L449" s="246">
        <v>21</v>
      </c>
      <c r="M449" s="246">
        <f>G449*(1+L449/100)</f>
        <v>0</v>
      </c>
      <c r="N449" s="246">
        <v>0</v>
      </c>
      <c r="O449" s="246">
        <f>ROUND(E449*N449,2)</f>
        <v>0</v>
      </c>
      <c r="P449" s="246">
        <v>0</v>
      </c>
      <c r="Q449" s="246">
        <f>ROUND(E449*P449,2)</f>
        <v>0</v>
      </c>
      <c r="R449" s="246"/>
      <c r="S449" s="246" t="s">
        <v>175</v>
      </c>
      <c r="T449" s="247" t="s">
        <v>175</v>
      </c>
      <c r="U449" s="231">
        <v>0.01</v>
      </c>
      <c r="V449" s="231">
        <f>ROUND(E449*U449,2)</f>
        <v>0.06</v>
      </c>
      <c r="W449" s="231"/>
      <c r="X449" s="231" t="s">
        <v>176</v>
      </c>
      <c r="Y449" s="212"/>
      <c r="Z449" s="212"/>
      <c r="AA449" s="212"/>
      <c r="AB449" s="212"/>
      <c r="AC449" s="212"/>
      <c r="AD449" s="212"/>
      <c r="AE449" s="212"/>
      <c r="AF449" s="212"/>
      <c r="AG449" s="212" t="s">
        <v>318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587</v>
      </c>
      <c r="D450" s="232"/>
      <c r="E450" s="233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179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588</v>
      </c>
      <c r="D451" s="232"/>
      <c r="E451" s="233">
        <v>6.2537000000000003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179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41">
        <v>96</v>
      </c>
      <c r="B452" s="242" t="s">
        <v>589</v>
      </c>
      <c r="C452" s="253" t="s">
        <v>590</v>
      </c>
      <c r="D452" s="243" t="s">
        <v>322</v>
      </c>
      <c r="E452" s="244">
        <v>87.5518</v>
      </c>
      <c r="F452" s="245"/>
      <c r="G452" s="246">
        <f>ROUND(E452*F452,2)</f>
        <v>0</v>
      </c>
      <c r="H452" s="245"/>
      <c r="I452" s="246">
        <f>ROUND(E452*H452,2)</f>
        <v>0</v>
      </c>
      <c r="J452" s="245"/>
      <c r="K452" s="246">
        <f>ROUND(E452*J452,2)</f>
        <v>0</v>
      </c>
      <c r="L452" s="246">
        <v>21</v>
      </c>
      <c r="M452" s="246">
        <f>G452*(1+L452/100)</f>
        <v>0</v>
      </c>
      <c r="N452" s="246">
        <v>0</v>
      </c>
      <c r="O452" s="246">
        <f>ROUND(E452*N452,2)</f>
        <v>0</v>
      </c>
      <c r="P452" s="246">
        <v>0</v>
      </c>
      <c r="Q452" s="246">
        <f>ROUND(E452*P452,2)</f>
        <v>0</v>
      </c>
      <c r="R452" s="246"/>
      <c r="S452" s="246" t="s">
        <v>175</v>
      </c>
      <c r="T452" s="247" t="s">
        <v>175</v>
      </c>
      <c r="U452" s="231">
        <v>0</v>
      </c>
      <c r="V452" s="231">
        <f>ROUND(E452*U452,2)</f>
        <v>0</v>
      </c>
      <c r="W452" s="231"/>
      <c r="X452" s="231" t="s">
        <v>176</v>
      </c>
      <c r="Y452" s="212"/>
      <c r="Z452" s="212"/>
      <c r="AA452" s="212"/>
      <c r="AB452" s="212"/>
      <c r="AC452" s="212"/>
      <c r="AD452" s="212"/>
      <c r="AE452" s="212"/>
      <c r="AF452" s="212"/>
      <c r="AG452" s="212" t="s">
        <v>318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591</v>
      </c>
      <c r="D453" s="232"/>
      <c r="E453" s="233"/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179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592</v>
      </c>
      <c r="D454" s="232"/>
      <c r="E454" s="233">
        <v>87.5518</v>
      </c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179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41">
        <v>97</v>
      </c>
      <c r="B455" s="242" t="s">
        <v>593</v>
      </c>
      <c r="C455" s="253" t="s">
        <v>594</v>
      </c>
      <c r="D455" s="243" t="s">
        <v>322</v>
      </c>
      <c r="E455" s="244">
        <v>6.2537000000000003</v>
      </c>
      <c r="F455" s="245"/>
      <c r="G455" s="246">
        <f>ROUND(E455*F455,2)</f>
        <v>0</v>
      </c>
      <c r="H455" s="245"/>
      <c r="I455" s="246">
        <f>ROUND(E455*H455,2)</f>
        <v>0</v>
      </c>
      <c r="J455" s="245"/>
      <c r="K455" s="246">
        <f>ROUND(E455*J455,2)</f>
        <v>0</v>
      </c>
      <c r="L455" s="246">
        <v>21</v>
      </c>
      <c r="M455" s="246">
        <f>G455*(1+L455/100)</f>
        <v>0</v>
      </c>
      <c r="N455" s="246">
        <v>0</v>
      </c>
      <c r="O455" s="246">
        <f>ROUND(E455*N455,2)</f>
        <v>0</v>
      </c>
      <c r="P455" s="246">
        <v>0</v>
      </c>
      <c r="Q455" s="246">
        <f>ROUND(E455*P455,2)</f>
        <v>0</v>
      </c>
      <c r="R455" s="246"/>
      <c r="S455" s="246" t="s">
        <v>175</v>
      </c>
      <c r="T455" s="247" t="s">
        <v>175</v>
      </c>
      <c r="U455" s="231">
        <v>0.94</v>
      </c>
      <c r="V455" s="231">
        <f>ROUND(E455*U455,2)</f>
        <v>5.88</v>
      </c>
      <c r="W455" s="231"/>
      <c r="X455" s="231" t="s">
        <v>176</v>
      </c>
      <c r="Y455" s="212"/>
      <c r="Z455" s="212"/>
      <c r="AA455" s="212"/>
      <c r="AB455" s="212"/>
      <c r="AC455" s="212"/>
      <c r="AD455" s="212"/>
      <c r="AE455" s="212"/>
      <c r="AF455" s="212"/>
      <c r="AG455" s="212" t="s">
        <v>177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595</v>
      </c>
      <c r="D456" s="232"/>
      <c r="E456" s="233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179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587</v>
      </c>
      <c r="D457" s="232"/>
      <c r="E457" s="233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179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29"/>
      <c r="B458" s="230"/>
      <c r="C458" s="254" t="s">
        <v>588</v>
      </c>
      <c r="D458" s="232"/>
      <c r="E458" s="233">
        <v>6.2537000000000003</v>
      </c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179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41">
        <v>98</v>
      </c>
      <c r="B459" s="242" t="s">
        <v>596</v>
      </c>
      <c r="C459" s="253" t="s">
        <v>597</v>
      </c>
      <c r="D459" s="243" t="s">
        <v>322</v>
      </c>
      <c r="E459" s="244">
        <v>6.2537000000000003</v>
      </c>
      <c r="F459" s="245"/>
      <c r="G459" s="246">
        <f>ROUND(E459*F459,2)</f>
        <v>0</v>
      </c>
      <c r="H459" s="245"/>
      <c r="I459" s="246">
        <f>ROUND(E459*H459,2)</f>
        <v>0</v>
      </c>
      <c r="J459" s="245"/>
      <c r="K459" s="246">
        <f>ROUND(E459*J459,2)</f>
        <v>0</v>
      </c>
      <c r="L459" s="246">
        <v>21</v>
      </c>
      <c r="M459" s="246">
        <f>G459*(1+L459/100)</f>
        <v>0</v>
      </c>
      <c r="N459" s="246">
        <v>0</v>
      </c>
      <c r="O459" s="246">
        <f>ROUND(E459*N459,2)</f>
        <v>0</v>
      </c>
      <c r="P459" s="246">
        <v>0</v>
      </c>
      <c r="Q459" s="246">
        <f>ROUND(E459*P459,2)</f>
        <v>0</v>
      </c>
      <c r="R459" s="246"/>
      <c r="S459" s="246" t="s">
        <v>175</v>
      </c>
      <c r="T459" s="247" t="s">
        <v>175</v>
      </c>
      <c r="U459" s="231">
        <v>0</v>
      </c>
      <c r="V459" s="231">
        <f>ROUND(E459*U459,2)</f>
        <v>0</v>
      </c>
      <c r="W459" s="231"/>
      <c r="X459" s="231" t="s">
        <v>176</v>
      </c>
      <c r="Y459" s="212"/>
      <c r="Z459" s="212"/>
      <c r="AA459" s="212"/>
      <c r="AB459" s="212"/>
      <c r="AC459" s="212"/>
      <c r="AD459" s="212"/>
      <c r="AE459" s="212"/>
      <c r="AF459" s="212"/>
      <c r="AG459" s="212" t="s">
        <v>318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587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179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588</v>
      </c>
      <c r="D461" s="232"/>
      <c r="E461" s="233">
        <v>6.2537000000000003</v>
      </c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179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>
      <c r="A462" s="235" t="s">
        <v>170</v>
      </c>
      <c r="B462" s="236" t="s">
        <v>141</v>
      </c>
      <c r="C462" s="252" t="s">
        <v>29</v>
      </c>
      <c r="D462" s="237"/>
      <c r="E462" s="238"/>
      <c r="F462" s="239"/>
      <c r="G462" s="239">
        <f>SUMIF(AG463:AG466,"&lt;&gt;NOR",G463:G466)</f>
        <v>0</v>
      </c>
      <c r="H462" s="239"/>
      <c r="I462" s="239">
        <f>SUM(I463:I466)</f>
        <v>0</v>
      </c>
      <c r="J462" s="239"/>
      <c r="K462" s="239">
        <f>SUM(K463:K466)</f>
        <v>0</v>
      </c>
      <c r="L462" s="239"/>
      <c r="M462" s="239">
        <f>SUM(M463:M466)</f>
        <v>0</v>
      </c>
      <c r="N462" s="239"/>
      <c r="O462" s="239">
        <f>SUM(O463:O466)</f>
        <v>0</v>
      </c>
      <c r="P462" s="239"/>
      <c r="Q462" s="239">
        <f>SUM(Q463:Q466)</f>
        <v>0</v>
      </c>
      <c r="R462" s="239"/>
      <c r="S462" s="239"/>
      <c r="T462" s="240"/>
      <c r="U462" s="234"/>
      <c r="V462" s="234">
        <f>SUM(V463:V466)</f>
        <v>0</v>
      </c>
      <c r="W462" s="234"/>
      <c r="X462" s="234"/>
      <c r="AG462" t="s">
        <v>171</v>
      </c>
    </row>
    <row r="463" spans="1:60" outlineLevel="1">
      <c r="A463" s="241">
        <v>99</v>
      </c>
      <c r="B463" s="242" t="s">
        <v>598</v>
      </c>
      <c r="C463" s="253" t="s">
        <v>599</v>
      </c>
      <c r="D463" s="243" t="s">
        <v>0</v>
      </c>
      <c r="E463" s="244">
        <v>1</v>
      </c>
      <c r="F463" s="245"/>
      <c r="G463" s="246">
        <f>ROUND(E463*F463,2)</f>
        <v>0</v>
      </c>
      <c r="H463" s="245"/>
      <c r="I463" s="246">
        <f>ROUND(E463*H463,2)</f>
        <v>0</v>
      </c>
      <c r="J463" s="245"/>
      <c r="K463" s="246">
        <f>ROUND(E463*J463,2)</f>
        <v>0</v>
      </c>
      <c r="L463" s="246">
        <v>21</v>
      </c>
      <c r="M463" s="246">
        <f>G463*(1+L463/100)</f>
        <v>0</v>
      </c>
      <c r="N463" s="246">
        <v>0</v>
      </c>
      <c r="O463" s="246">
        <f>ROUND(E463*N463,2)</f>
        <v>0</v>
      </c>
      <c r="P463" s="246">
        <v>0</v>
      </c>
      <c r="Q463" s="246">
        <f>ROUND(E463*P463,2)</f>
        <v>0</v>
      </c>
      <c r="R463" s="246"/>
      <c r="S463" s="246" t="s">
        <v>175</v>
      </c>
      <c r="T463" s="247" t="s">
        <v>251</v>
      </c>
      <c r="U463" s="231">
        <v>0</v>
      </c>
      <c r="V463" s="231">
        <f>ROUND(E463*U463,2)</f>
        <v>0</v>
      </c>
      <c r="W463" s="231"/>
      <c r="X463" s="231" t="s">
        <v>142</v>
      </c>
      <c r="Y463" s="212"/>
      <c r="Z463" s="212"/>
      <c r="AA463" s="212"/>
      <c r="AB463" s="212"/>
      <c r="AC463" s="212"/>
      <c r="AD463" s="212"/>
      <c r="AE463" s="212"/>
      <c r="AF463" s="212"/>
      <c r="AG463" s="212" t="s">
        <v>600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56</v>
      </c>
      <c r="D464" s="232"/>
      <c r="E464" s="233">
        <v>1</v>
      </c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179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41">
        <v>100</v>
      </c>
      <c r="B465" s="242" t="s">
        <v>601</v>
      </c>
      <c r="C465" s="253" t="s">
        <v>602</v>
      </c>
      <c r="D465" s="243" t="s">
        <v>0</v>
      </c>
      <c r="E465" s="244">
        <v>1</v>
      </c>
      <c r="F465" s="245"/>
      <c r="G465" s="246">
        <f>ROUND(E465*F465,2)</f>
        <v>0</v>
      </c>
      <c r="H465" s="245"/>
      <c r="I465" s="246">
        <f>ROUND(E465*H465,2)</f>
        <v>0</v>
      </c>
      <c r="J465" s="245"/>
      <c r="K465" s="246">
        <f>ROUND(E465*J465,2)</f>
        <v>0</v>
      </c>
      <c r="L465" s="246">
        <v>21</v>
      </c>
      <c r="M465" s="246">
        <f>G465*(1+L465/100)</f>
        <v>0</v>
      </c>
      <c r="N465" s="246">
        <v>0</v>
      </c>
      <c r="O465" s="246">
        <f>ROUND(E465*N465,2)</f>
        <v>0</v>
      </c>
      <c r="P465" s="246">
        <v>0</v>
      </c>
      <c r="Q465" s="246">
        <f>ROUND(E465*P465,2)</f>
        <v>0</v>
      </c>
      <c r="R465" s="246"/>
      <c r="S465" s="246" t="s">
        <v>250</v>
      </c>
      <c r="T465" s="247" t="s">
        <v>251</v>
      </c>
      <c r="U465" s="231">
        <v>0</v>
      </c>
      <c r="V465" s="231">
        <f>ROUND(E465*U465,2)</f>
        <v>0</v>
      </c>
      <c r="W465" s="231"/>
      <c r="X465" s="231" t="s">
        <v>142</v>
      </c>
      <c r="Y465" s="212"/>
      <c r="Z465" s="212"/>
      <c r="AA465" s="212"/>
      <c r="AB465" s="212"/>
      <c r="AC465" s="212"/>
      <c r="AD465" s="212"/>
      <c r="AE465" s="212"/>
      <c r="AF465" s="212"/>
      <c r="AG465" s="212" t="s">
        <v>600</v>
      </c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56</v>
      </c>
      <c r="D466" s="232"/>
      <c r="E466" s="233">
        <v>1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179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>
      <c r="A467" s="3"/>
      <c r="B467" s="4"/>
      <c r="C467" s="257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AE467">
        <v>15</v>
      </c>
      <c r="AF467">
        <v>21</v>
      </c>
      <c r="AG467" t="s">
        <v>157</v>
      </c>
    </row>
    <row r="468" spans="1:60">
      <c r="A468" s="215"/>
      <c r="B468" s="216" t="s">
        <v>31</v>
      </c>
      <c r="C468" s="258"/>
      <c r="D468" s="217"/>
      <c r="E468" s="218"/>
      <c r="F468" s="218"/>
      <c r="G468" s="251">
        <f>G8+G29+G70+G74+G81+G85+G89+G100+G160+G166+G173+G205+G251+G319+G334+G359+G376+G414+G424+G429+G462</f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E468">
        <f>SUMIF(L7:L466,AE467,G7:G466)</f>
        <v>0</v>
      </c>
      <c r="AF468">
        <f>SUMIF(L7:L466,AF467,G7:G466)</f>
        <v>0</v>
      </c>
      <c r="AG468" t="s">
        <v>603</v>
      </c>
    </row>
    <row r="469" spans="1:60">
      <c r="A469" s="3"/>
      <c r="B469" s="4"/>
      <c r="C469" s="257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60">
      <c r="A470" s="3"/>
      <c r="B470" s="4"/>
      <c r="C470" s="257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60">
      <c r="A471" s="219" t="s">
        <v>604</v>
      </c>
      <c r="B471" s="219"/>
      <c r="C471" s="259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60">
      <c r="A472" s="220"/>
      <c r="B472" s="221"/>
      <c r="C472" s="260"/>
      <c r="D472" s="221"/>
      <c r="E472" s="221"/>
      <c r="F472" s="221"/>
      <c r="G472" s="2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AG472" t="s">
        <v>605</v>
      </c>
    </row>
    <row r="473" spans="1:60">
      <c r="A473" s="223"/>
      <c r="B473" s="224"/>
      <c r="C473" s="261"/>
      <c r="D473" s="224"/>
      <c r="E473" s="224"/>
      <c r="F473" s="224"/>
      <c r="G473" s="22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60">
      <c r="A474" s="223"/>
      <c r="B474" s="224"/>
      <c r="C474" s="261"/>
      <c r="D474" s="224"/>
      <c r="E474" s="224"/>
      <c r="F474" s="224"/>
      <c r="G474" s="22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60">
      <c r="A475" s="223"/>
      <c r="B475" s="224"/>
      <c r="C475" s="261"/>
      <c r="D475" s="224"/>
      <c r="E475" s="224"/>
      <c r="F475" s="224"/>
      <c r="G475" s="22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60">
      <c r="A476" s="226"/>
      <c r="B476" s="227"/>
      <c r="C476" s="262"/>
      <c r="D476" s="227"/>
      <c r="E476" s="227"/>
      <c r="F476" s="227"/>
      <c r="G476" s="22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60">
      <c r="A477" s="3"/>
      <c r="B477" s="4"/>
      <c r="C477" s="257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60">
      <c r="C478" s="263"/>
      <c r="D478" s="10"/>
      <c r="AG478" t="s">
        <v>607</v>
      </c>
    </row>
    <row r="479" spans="1:60">
      <c r="D479" s="10"/>
    </row>
    <row r="480" spans="1:60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30">
    <mergeCell ref="C433:G433"/>
    <mergeCell ref="C434:G434"/>
    <mergeCell ref="C227:G227"/>
    <mergeCell ref="C241:G241"/>
    <mergeCell ref="C244:G244"/>
    <mergeCell ref="C302:G302"/>
    <mergeCell ref="C431:G431"/>
    <mergeCell ref="C432:G432"/>
    <mergeCell ref="C191:G191"/>
    <mergeCell ref="C207:G207"/>
    <mergeCell ref="C208:G208"/>
    <mergeCell ref="C213:G213"/>
    <mergeCell ref="C214:G214"/>
    <mergeCell ref="C222:G222"/>
    <mergeCell ref="C97:G97"/>
    <mergeCell ref="C175:G175"/>
    <mergeCell ref="C180:G180"/>
    <mergeCell ref="C185:G185"/>
    <mergeCell ref="C186:G186"/>
    <mergeCell ref="C190:G190"/>
    <mergeCell ref="A1:G1"/>
    <mergeCell ref="C2:G2"/>
    <mergeCell ref="C3:G3"/>
    <mergeCell ref="C4:G4"/>
    <mergeCell ref="A471:C471"/>
    <mergeCell ref="A472:G476"/>
    <mergeCell ref="C76:G76"/>
    <mergeCell ref="C94:G94"/>
    <mergeCell ref="C95:G95"/>
    <mergeCell ref="C96:G9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60</v>
      </c>
      <c r="C4" s="204" t="s">
        <v>61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SUMIF(AG9:AG28,"&lt;&gt;NOR",G9:G28)</f>
        <v>0</v>
      </c>
      <c r="H8" s="239"/>
      <c r="I8" s="239">
        <f>SUM(I9:I28)</f>
        <v>0</v>
      </c>
      <c r="J8" s="239"/>
      <c r="K8" s="239">
        <f>SUM(K9:K28)</f>
        <v>0</v>
      </c>
      <c r="L8" s="239"/>
      <c r="M8" s="239">
        <f>SUM(M9:M28)</f>
        <v>0</v>
      </c>
      <c r="N8" s="239"/>
      <c r="O8" s="239">
        <f>SUM(O9:O28)</f>
        <v>4.59</v>
      </c>
      <c r="P8" s="239"/>
      <c r="Q8" s="239">
        <f>SUM(Q9:Q28)</f>
        <v>0</v>
      </c>
      <c r="R8" s="239"/>
      <c r="S8" s="239"/>
      <c r="T8" s="240"/>
      <c r="U8" s="234"/>
      <c r="V8" s="234">
        <f>SUM(V9:V28)</f>
        <v>21.44</v>
      </c>
      <c r="W8" s="234"/>
      <c r="X8" s="234"/>
      <c r="AG8" t="s">
        <v>171</v>
      </c>
    </row>
    <row r="9" spans="1:60" outlineLevel="1">
      <c r="A9" s="241">
        <v>1</v>
      </c>
      <c r="B9" s="242" t="s">
        <v>172</v>
      </c>
      <c r="C9" s="253" t="s">
        <v>173</v>
      </c>
      <c r="D9" s="243" t="s">
        <v>174</v>
      </c>
      <c r="E9" s="244">
        <v>2.9550000000000001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4.6460000000000001E-2</v>
      </c>
      <c r="O9" s="246">
        <f>ROUND(E9*N9,2)</f>
        <v>0.14000000000000001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0.52</v>
      </c>
      <c r="V9" s="231">
        <f>ROUND(E9*U9,2)</f>
        <v>1.54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178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180</v>
      </c>
      <c r="D11" s="232"/>
      <c r="E11" s="233">
        <v>2.9550000000000001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181</v>
      </c>
      <c r="C12" s="253" t="s">
        <v>182</v>
      </c>
      <c r="D12" s="243" t="s">
        <v>174</v>
      </c>
      <c r="E12" s="244">
        <v>4.82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7.4709999999999999E-2</v>
      </c>
      <c r="O12" s="246">
        <f>ROUND(E12*N12,2)</f>
        <v>0.36</v>
      </c>
      <c r="P12" s="246">
        <v>0</v>
      </c>
      <c r="Q12" s="246">
        <f>ROUND(E12*P12,2)</f>
        <v>0</v>
      </c>
      <c r="R12" s="246"/>
      <c r="S12" s="246" t="s">
        <v>175</v>
      </c>
      <c r="T12" s="247" t="s">
        <v>175</v>
      </c>
      <c r="U12" s="231">
        <v>0.53</v>
      </c>
      <c r="V12" s="231">
        <f>ROUND(E12*U12,2)</f>
        <v>2.5499999999999998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183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184</v>
      </c>
      <c r="D14" s="232"/>
      <c r="E14" s="233">
        <v>1.62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185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186</v>
      </c>
      <c r="D16" s="232"/>
      <c r="E16" s="233">
        <v>3.2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187</v>
      </c>
      <c r="C17" s="253" t="s">
        <v>188</v>
      </c>
      <c r="D17" s="243" t="s">
        <v>174</v>
      </c>
      <c r="E17" s="244">
        <v>18.09225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0.15931000000000001</v>
      </c>
      <c r="O17" s="246">
        <f>ROUND(E17*N17,2)</f>
        <v>2.88</v>
      </c>
      <c r="P17" s="246">
        <v>0</v>
      </c>
      <c r="Q17" s="246">
        <f>ROUND(E17*P17,2)</f>
        <v>0</v>
      </c>
      <c r="R17" s="246"/>
      <c r="S17" s="246" t="s">
        <v>175</v>
      </c>
      <c r="T17" s="247" t="s">
        <v>175</v>
      </c>
      <c r="U17" s="231">
        <v>0.7</v>
      </c>
      <c r="V17" s="231">
        <f>ROUND(E17*U17,2)</f>
        <v>12.66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189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190</v>
      </c>
      <c r="D19" s="232"/>
      <c r="E19" s="233">
        <v>9.1319999999999997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191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192</v>
      </c>
      <c r="D21" s="232"/>
      <c r="E21" s="233">
        <v>4.0185000000000004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193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194</v>
      </c>
      <c r="D23" s="232"/>
      <c r="E23" s="233">
        <v>4.9417499999999999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1">
        <v>4</v>
      </c>
      <c r="B24" s="242" t="s">
        <v>195</v>
      </c>
      <c r="C24" s="253" t="s">
        <v>196</v>
      </c>
      <c r="D24" s="243" t="s">
        <v>174</v>
      </c>
      <c r="E24" s="244">
        <v>6.1759500000000003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0.19575000000000001</v>
      </c>
      <c r="O24" s="246">
        <f>ROUND(E24*N24,2)</f>
        <v>1.21</v>
      </c>
      <c r="P24" s="246">
        <v>0</v>
      </c>
      <c r="Q24" s="246">
        <f>ROUND(E24*P24,2)</f>
        <v>0</v>
      </c>
      <c r="R24" s="246"/>
      <c r="S24" s="246" t="s">
        <v>175</v>
      </c>
      <c r="T24" s="247" t="s">
        <v>175</v>
      </c>
      <c r="U24" s="231">
        <v>0.76</v>
      </c>
      <c r="V24" s="231">
        <f>ROUND(E24*U24,2)</f>
        <v>4.6900000000000004</v>
      </c>
      <c r="W24" s="231"/>
      <c r="X24" s="231" t="s">
        <v>176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197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198</v>
      </c>
      <c r="D26" s="232"/>
      <c r="E26" s="233">
        <v>3.2505000000000002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199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200</v>
      </c>
      <c r="D28" s="232"/>
      <c r="E28" s="233">
        <v>2.9254500000000001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>
      <c r="A29" s="235" t="s">
        <v>170</v>
      </c>
      <c r="B29" s="236" t="s">
        <v>87</v>
      </c>
      <c r="C29" s="252" t="s">
        <v>88</v>
      </c>
      <c r="D29" s="237"/>
      <c r="E29" s="238"/>
      <c r="F29" s="239"/>
      <c r="G29" s="239">
        <f>SUMIF(AG30:AG70,"&lt;&gt;NOR",G30:G70)</f>
        <v>0</v>
      </c>
      <c r="H29" s="239"/>
      <c r="I29" s="239">
        <f>SUM(I30:I70)</f>
        <v>0</v>
      </c>
      <c r="J29" s="239"/>
      <c r="K29" s="239">
        <f>SUM(K30:K70)</f>
        <v>0</v>
      </c>
      <c r="L29" s="239"/>
      <c r="M29" s="239">
        <f>SUM(M30:M70)</f>
        <v>0</v>
      </c>
      <c r="N29" s="239"/>
      <c r="O29" s="239">
        <f>SUM(O30:O70)</f>
        <v>0.37000000000000005</v>
      </c>
      <c r="P29" s="239"/>
      <c r="Q29" s="239">
        <f>SUM(Q30:Q70)</f>
        <v>0</v>
      </c>
      <c r="R29" s="239"/>
      <c r="S29" s="239"/>
      <c r="T29" s="240"/>
      <c r="U29" s="234"/>
      <c r="V29" s="234">
        <f>SUM(V30:V70)</f>
        <v>22.11</v>
      </c>
      <c r="W29" s="234"/>
      <c r="X29" s="234"/>
      <c r="AG29" t="s">
        <v>171</v>
      </c>
    </row>
    <row r="30" spans="1:60" outlineLevel="1">
      <c r="A30" s="241">
        <v>5</v>
      </c>
      <c r="B30" s="242" t="s">
        <v>201</v>
      </c>
      <c r="C30" s="253" t="s">
        <v>202</v>
      </c>
      <c r="D30" s="243" t="s">
        <v>174</v>
      </c>
      <c r="E30" s="244">
        <v>17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7.6800000000000002E-3</v>
      </c>
      <c r="O30" s="246">
        <f>ROUND(E30*N30,2)</f>
        <v>0.13</v>
      </c>
      <c r="P30" s="246">
        <v>0</v>
      </c>
      <c r="Q30" s="246">
        <f>ROUND(E30*P30,2)</f>
        <v>0</v>
      </c>
      <c r="R30" s="246"/>
      <c r="S30" s="246" t="s">
        <v>175</v>
      </c>
      <c r="T30" s="247" t="s">
        <v>175</v>
      </c>
      <c r="U30" s="231">
        <v>0.38100000000000001</v>
      </c>
      <c r="V30" s="231">
        <f>ROUND(E30*U30,2)</f>
        <v>6.48</v>
      </c>
      <c r="W30" s="231"/>
      <c r="X30" s="231" t="s">
        <v>176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177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203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204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205</v>
      </c>
      <c r="D33" s="232"/>
      <c r="E33" s="233">
        <v>17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1">
        <v>6</v>
      </c>
      <c r="B34" s="242" t="s">
        <v>206</v>
      </c>
      <c r="C34" s="253" t="s">
        <v>207</v>
      </c>
      <c r="D34" s="243" t="s">
        <v>174</v>
      </c>
      <c r="E34" s="244">
        <v>26.263190000000002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6.3499999999999997E-3</v>
      </c>
      <c r="O34" s="246">
        <f>ROUND(E34*N34,2)</f>
        <v>0.17</v>
      </c>
      <c r="P34" s="246">
        <v>0</v>
      </c>
      <c r="Q34" s="246">
        <f>ROUND(E34*P34,2)</f>
        <v>0</v>
      </c>
      <c r="R34" s="246"/>
      <c r="S34" s="246" t="s">
        <v>175</v>
      </c>
      <c r="T34" s="247" t="s">
        <v>175</v>
      </c>
      <c r="U34" s="231">
        <v>0.32</v>
      </c>
      <c r="V34" s="231">
        <f>ROUND(E34*U34,2)</f>
        <v>8.4</v>
      </c>
      <c r="W34" s="231"/>
      <c r="X34" s="231" t="s">
        <v>176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177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208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209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179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186</v>
      </c>
      <c r="D37" s="232"/>
      <c r="E37" s="233">
        <v>3.2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210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184</v>
      </c>
      <c r="D39" s="232"/>
      <c r="E39" s="233">
        <v>1.62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211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212</v>
      </c>
      <c r="D41" s="232"/>
      <c r="E41" s="233">
        <v>3.0788600000000002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213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214</v>
      </c>
      <c r="D43" s="232"/>
      <c r="E43" s="233">
        <v>1.1114999999999999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>
      <c r="A44" s="229"/>
      <c r="B44" s="230"/>
      <c r="C44" s="254" t="s">
        <v>215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216</v>
      </c>
      <c r="D45" s="232"/>
      <c r="E45" s="233">
        <v>0.73529999999999995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217</v>
      </c>
      <c r="D46" s="232"/>
      <c r="E46" s="233">
        <v>4.54155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218</v>
      </c>
      <c r="D47" s="232"/>
      <c r="E47" s="233">
        <v>2.9326500000000002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219</v>
      </c>
      <c r="D48" s="232"/>
      <c r="E48" s="233">
        <v>1.54755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220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221</v>
      </c>
      <c r="D50" s="232"/>
      <c r="E50" s="233">
        <v>5.2052399999999999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222</v>
      </c>
      <c r="D51" s="232"/>
      <c r="E51" s="233">
        <v>2.2905500000000001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223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179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>
      <c r="A53" s="241">
        <v>7</v>
      </c>
      <c r="B53" s="242" t="s">
        <v>224</v>
      </c>
      <c r="C53" s="253" t="s">
        <v>225</v>
      </c>
      <c r="D53" s="243" t="s">
        <v>174</v>
      </c>
      <c r="E53" s="244">
        <v>20.079350000000002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3.6700000000000001E-3</v>
      </c>
      <c r="O53" s="246">
        <f>ROUND(E53*N53,2)</f>
        <v>7.0000000000000007E-2</v>
      </c>
      <c r="P53" s="246">
        <v>0</v>
      </c>
      <c r="Q53" s="246">
        <f>ROUND(E53*P53,2)</f>
        <v>0</v>
      </c>
      <c r="R53" s="246"/>
      <c r="S53" s="246" t="s">
        <v>175</v>
      </c>
      <c r="T53" s="247" t="s">
        <v>175</v>
      </c>
      <c r="U53" s="231">
        <v>0.36</v>
      </c>
      <c r="V53" s="231">
        <f>ROUND(E53*U53,2)</f>
        <v>7.23</v>
      </c>
      <c r="W53" s="231"/>
      <c r="X53" s="231" t="s">
        <v>176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177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33.75" outlineLevel="1">
      <c r="A54" s="229"/>
      <c r="B54" s="230"/>
      <c r="C54" s="254" t="s">
        <v>226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227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209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186</v>
      </c>
      <c r="D57" s="232"/>
      <c r="E57" s="233">
        <v>3.2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210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184</v>
      </c>
      <c r="D59" s="232"/>
      <c r="E59" s="233">
        <v>1.62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211</v>
      </c>
      <c r="D60" s="232"/>
      <c r="E60" s="233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212</v>
      </c>
      <c r="D61" s="232"/>
      <c r="E61" s="233">
        <v>3.0788600000000002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228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214</v>
      </c>
      <c r="D63" s="232"/>
      <c r="E63" s="233">
        <v>1.1114999999999999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229</v>
      </c>
      <c r="D64" s="232"/>
      <c r="E64" s="233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230</v>
      </c>
      <c r="D65" s="232"/>
      <c r="E65" s="233">
        <v>1.5049999999999999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231</v>
      </c>
      <c r="D66" s="232"/>
      <c r="E66" s="233">
        <v>0.45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232</v>
      </c>
      <c r="D67" s="232"/>
      <c r="E67" s="233">
        <v>4.45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233</v>
      </c>
      <c r="D68" s="232"/>
      <c r="E68" s="233">
        <v>2.02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234</v>
      </c>
      <c r="D69" s="232"/>
      <c r="E69" s="233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235</v>
      </c>
      <c r="D70" s="232"/>
      <c r="E70" s="233">
        <v>2.6440000000000001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179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>
      <c r="A71" s="235" t="s">
        <v>170</v>
      </c>
      <c r="B71" s="236" t="s">
        <v>91</v>
      </c>
      <c r="C71" s="252" t="s">
        <v>92</v>
      </c>
      <c r="D71" s="237"/>
      <c r="E71" s="238"/>
      <c r="F71" s="239"/>
      <c r="G71" s="239">
        <f>SUMIF(AG72:AG74,"&lt;&gt;NOR",G72:G74)</f>
        <v>0</v>
      </c>
      <c r="H71" s="239"/>
      <c r="I71" s="239">
        <f>SUM(I72:I74)</f>
        <v>0</v>
      </c>
      <c r="J71" s="239"/>
      <c r="K71" s="239">
        <f>SUM(K72:K74)</f>
        <v>0</v>
      </c>
      <c r="L71" s="239"/>
      <c r="M71" s="239">
        <f>SUM(M72:M74)</f>
        <v>0</v>
      </c>
      <c r="N71" s="239"/>
      <c r="O71" s="239">
        <f>SUM(O72:O74)</f>
        <v>0.3</v>
      </c>
      <c r="P71" s="239"/>
      <c r="Q71" s="239">
        <f>SUM(Q72:Q74)</f>
        <v>0</v>
      </c>
      <c r="R71" s="239"/>
      <c r="S71" s="239"/>
      <c r="T71" s="240"/>
      <c r="U71" s="234"/>
      <c r="V71" s="234">
        <f>SUM(V72:V74)</f>
        <v>4.76</v>
      </c>
      <c r="W71" s="234"/>
      <c r="X71" s="234"/>
      <c r="AG71" t="s">
        <v>171</v>
      </c>
    </row>
    <row r="72" spans="1:60" outlineLevel="1">
      <c r="A72" s="241">
        <v>8</v>
      </c>
      <c r="B72" s="242" t="s">
        <v>236</v>
      </c>
      <c r="C72" s="253" t="s">
        <v>237</v>
      </c>
      <c r="D72" s="243" t="s">
        <v>174</v>
      </c>
      <c r="E72" s="244">
        <v>17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1.7850000000000001E-2</v>
      </c>
      <c r="O72" s="246">
        <f>ROUND(E72*N72,2)</f>
        <v>0.3</v>
      </c>
      <c r="P72" s="246">
        <v>0</v>
      </c>
      <c r="Q72" s="246">
        <f>ROUND(E72*P72,2)</f>
        <v>0</v>
      </c>
      <c r="R72" s="246"/>
      <c r="S72" s="246" t="s">
        <v>175</v>
      </c>
      <c r="T72" s="247" t="s">
        <v>175</v>
      </c>
      <c r="U72" s="231">
        <v>0.28000000000000003</v>
      </c>
      <c r="V72" s="231">
        <f>ROUND(E72*U72,2)</f>
        <v>4.76</v>
      </c>
      <c r="W72" s="231"/>
      <c r="X72" s="231" t="s">
        <v>176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177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238</v>
      </c>
      <c r="D73" s="232"/>
      <c r="E73" s="233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205</v>
      </c>
      <c r="D74" s="232"/>
      <c r="E74" s="233">
        <v>17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179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>
      <c r="A75" s="235" t="s">
        <v>170</v>
      </c>
      <c r="B75" s="236" t="s">
        <v>93</v>
      </c>
      <c r="C75" s="252" t="s">
        <v>94</v>
      </c>
      <c r="D75" s="237"/>
      <c r="E75" s="238"/>
      <c r="F75" s="239"/>
      <c r="G75" s="239">
        <f>SUMIF(AG76:AG81,"&lt;&gt;NOR",G76:G81)</f>
        <v>0</v>
      </c>
      <c r="H75" s="239"/>
      <c r="I75" s="239">
        <f>SUM(I76:I81)</f>
        <v>0</v>
      </c>
      <c r="J75" s="239"/>
      <c r="K75" s="239">
        <f>SUM(K76:K81)</f>
        <v>0</v>
      </c>
      <c r="L75" s="239"/>
      <c r="M75" s="239">
        <f>SUM(M76:M81)</f>
        <v>0</v>
      </c>
      <c r="N75" s="239"/>
      <c r="O75" s="239">
        <f>SUM(O76:O81)</f>
        <v>0.01</v>
      </c>
      <c r="P75" s="239"/>
      <c r="Q75" s="239">
        <f>SUM(Q76:Q81)</f>
        <v>0</v>
      </c>
      <c r="R75" s="239"/>
      <c r="S75" s="239"/>
      <c r="T75" s="240"/>
      <c r="U75" s="234"/>
      <c r="V75" s="234">
        <f>SUM(V76:V81)</f>
        <v>1.69</v>
      </c>
      <c r="W75" s="234"/>
      <c r="X75" s="234"/>
      <c r="AG75" t="s">
        <v>171</v>
      </c>
    </row>
    <row r="76" spans="1:60" outlineLevel="1">
      <c r="A76" s="241">
        <v>9</v>
      </c>
      <c r="B76" s="242" t="s">
        <v>239</v>
      </c>
      <c r="C76" s="253" t="s">
        <v>240</v>
      </c>
      <c r="D76" s="243" t="s">
        <v>241</v>
      </c>
      <c r="E76" s="244">
        <v>3.6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2.0000000000000002E-5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175</v>
      </c>
      <c r="T76" s="247" t="s">
        <v>175</v>
      </c>
      <c r="U76" s="231">
        <v>0.47</v>
      </c>
      <c r="V76" s="231">
        <f>ROUND(E76*U76,2)</f>
        <v>1.69</v>
      </c>
      <c r="W76" s="231"/>
      <c r="X76" s="231" t="s">
        <v>176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5" t="s">
        <v>243</v>
      </c>
      <c r="D77" s="248"/>
      <c r="E77" s="248"/>
      <c r="F77" s="248"/>
      <c r="G77" s="248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244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245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246</v>
      </c>
      <c r="D79" s="232"/>
      <c r="E79" s="233">
        <v>3.6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>
      <c r="A80" s="241">
        <v>10</v>
      </c>
      <c r="B80" s="242" t="s">
        <v>247</v>
      </c>
      <c r="C80" s="253" t="s">
        <v>248</v>
      </c>
      <c r="D80" s="243" t="s">
        <v>249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0.01</v>
      </c>
      <c r="O80" s="246">
        <f>ROUND(E80*N80,2)</f>
        <v>0.01</v>
      </c>
      <c r="P80" s="246">
        <v>0</v>
      </c>
      <c r="Q80" s="246">
        <f>ROUND(E80*P80,2)</f>
        <v>0</v>
      </c>
      <c r="R80" s="246"/>
      <c r="S80" s="246" t="s">
        <v>250</v>
      </c>
      <c r="T80" s="247" t="s">
        <v>251</v>
      </c>
      <c r="U80" s="231">
        <v>0</v>
      </c>
      <c r="V80" s="231">
        <f>ROUND(E80*U80,2)</f>
        <v>0</v>
      </c>
      <c r="W80" s="231"/>
      <c r="X80" s="231" t="s">
        <v>176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177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56</v>
      </c>
      <c r="D81" s="232"/>
      <c r="E81" s="233">
        <v>1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179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>
      <c r="A82" s="235" t="s">
        <v>170</v>
      </c>
      <c r="B82" s="236" t="s">
        <v>95</v>
      </c>
      <c r="C82" s="252" t="s">
        <v>96</v>
      </c>
      <c r="D82" s="237"/>
      <c r="E82" s="238"/>
      <c r="F82" s="239"/>
      <c r="G82" s="239">
        <f>SUMIF(AG83:AG85,"&lt;&gt;NOR",G83:G85)</f>
        <v>0</v>
      </c>
      <c r="H82" s="239"/>
      <c r="I82" s="239">
        <f>SUM(I83:I85)</f>
        <v>0</v>
      </c>
      <c r="J82" s="239"/>
      <c r="K82" s="239">
        <f>SUM(K83:K85)</f>
        <v>0</v>
      </c>
      <c r="L82" s="239"/>
      <c r="M82" s="239">
        <f>SUM(M83:M85)</f>
        <v>0</v>
      </c>
      <c r="N82" s="239"/>
      <c r="O82" s="239">
        <f>SUM(O83:O85)</f>
        <v>0</v>
      </c>
      <c r="P82" s="239"/>
      <c r="Q82" s="239">
        <f>SUM(Q83:Q85)</f>
        <v>0</v>
      </c>
      <c r="R82" s="239"/>
      <c r="S82" s="239"/>
      <c r="T82" s="240"/>
      <c r="U82" s="234"/>
      <c r="V82" s="234">
        <f>SUM(V83:V85)</f>
        <v>3.57</v>
      </c>
      <c r="W82" s="234"/>
      <c r="X82" s="234"/>
      <c r="AG82" t="s">
        <v>171</v>
      </c>
    </row>
    <row r="83" spans="1:60" outlineLevel="1">
      <c r="A83" s="241">
        <v>11</v>
      </c>
      <c r="B83" s="242" t="s">
        <v>252</v>
      </c>
      <c r="C83" s="253" t="s">
        <v>253</v>
      </c>
      <c r="D83" s="243" t="s">
        <v>174</v>
      </c>
      <c r="E83" s="244">
        <v>17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175</v>
      </c>
      <c r="T83" s="247" t="s">
        <v>175</v>
      </c>
      <c r="U83" s="231">
        <v>0.21</v>
      </c>
      <c r="V83" s="231">
        <f>ROUND(E83*U83,2)</f>
        <v>3.57</v>
      </c>
      <c r="W83" s="231"/>
      <c r="X83" s="231" t="s">
        <v>176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177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254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205</v>
      </c>
      <c r="D85" s="232"/>
      <c r="E85" s="233">
        <v>17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>
      <c r="A86" s="235" t="s">
        <v>170</v>
      </c>
      <c r="B86" s="236" t="s">
        <v>97</v>
      </c>
      <c r="C86" s="252" t="s">
        <v>98</v>
      </c>
      <c r="D86" s="237"/>
      <c r="E86" s="238"/>
      <c r="F86" s="239"/>
      <c r="G86" s="239">
        <f>SUMIF(AG87:AG89,"&lt;&gt;NOR",G87:G89)</f>
        <v>0</v>
      </c>
      <c r="H86" s="239"/>
      <c r="I86" s="239">
        <f>SUM(I87:I89)</f>
        <v>0</v>
      </c>
      <c r="J86" s="239"/>
      <c r="K86" s="239">
        <f>SUM(K87:K89)</f>
        <v>0</v>
      </c>
      <c r="L86" s="239"/>
      <c r="M86" s="239">
        <f>SUM(M87:M89)</f>
        <v>0</v>
      </c>
      <c r="N86" s="239"/>
      <c r="O86" s="239">
        <f>SUM(O87:O89)</f>
        <v>0.02</v>
      </c>
      <c r="P86" s="239"/>
      <c r="Q86" s="239">
        <f>SUM(Q87:Q89)</f>
        <v>0</v>
      </c>
      <c r="R86" s="239"/>
      <c r="S86" s="239"/>
      <c r="T86" s="240"/>
      <c r="U86" s="234"/>
      <c r="V86" s="234">
        <f>SUM(V87:V89)</f>
        <v>2.7</v>
      </c>
      <c r="W86" s="234"/>
      <c r="X86" s="234"/>
      <c r="AG86" t="s">
        <v>171</v>
      </c>
    </row>
    <row r="87" spans="1:60" outlineLevel="1">
      <c r="A87" s="241">
        <v>12</v>
      </c>
      <c r="B87" s="242" t="s">
        <v>255</v>
      </c>
      <c r="C87" s="253" t="s">
        <v>256</v>
      </c>
      <c r="D87" s="243" t="s">
        <v>174</v>
      </c>
      <c r="E87" s="244">
        <v>15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1.2099999999999999E-3</v>
      </c>
      <c r="O87" s="246">
        <f>ROUND(E87*N87,2)</f>
        <v>0.02</v>
      </c>
      <c r="P87" s="246">
        <v>0</v>
      </c>
      <c r="Q87" s="246">
        <f>ROUND(E87*P87,2)</f>
        <v>0</v>
      </c>
      <c r="R87" s="246"/>
      <c r="S87" s="246" t="s">
        <v>175</v>
      </c>
      <c r="T87" s="247" t="s">
        <v>175</v>
      </c>
      <c r="U87" s="231">
        <v>0.18</v>
      </c>
      <c r="V87" s="231">
        <f>ROUND(E87*U87,2)</f>
        <v>2.7</v>
      </c>
      <c r="W87" s="231"/>
      <c r="X87" s="231" t="s">
        <v>176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257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258</v>
      </c>
      <c r="D89" s="232"/>
      <c r="E89" s="233">
        <v>15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179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5.5">
      <c r="A90" s="235" t="s">
        <v>170</v>
      </c>
      <c r="B90" s="236" t="s">
        <v>99</v>
      </c>
      <c r="C90" s="252" t="s">
        <v>100</v>
      </c>
      <c r="D90" s="237"/>
      <c r="E90" s="238"/>
      <c r="F90" s="239"/>
      <c r="G90" s="239">
        <f>SUMIF(AG91:AG100,"&lt;&gt;NOR",G91:G100)</f>
        <v>0</v>
      </c>
      <c r="H90" s="239"/>
      <c r="I90" s="239">
        <f>SUM(I91:I100)</f>
        <v>0</v>
      </c>
      <c r="J90" s="239"/>
      <c r="K90" s="239">
        <f>SUM(K91:K100)</f>
        <v>0</v>
      </c>
      <c r="L90" s="239"/>
      <c r="M90" s="239">
        <f>SUM(M91:M100)</f>
        <v>0</v>
      </c>
      <c r="N90" s="239"/>
      <c r="O90" s="239">
        <f>SUM(O91:O100)</f>
        <v>0.03</v>
      </c>
      <c r="P90" s="239"/>
      <c r="Q90" s="239">
        <f>SUM(Q91:Q100)</f>
        <v>0</v>
      </c>
      <c r="R90" s="239"/>
      <c r="S90" s="239"/>
      <c r="T90" s="240"/>
      <c r="U90" s="234"/>
      <c r="V90" s="234">
        <f>SUM(V91:V100)</f>
        <v>7.35</v>
      </c>
      <c r="W90" s="234"/>
      <c r="X90" s="234"/>
      <c r="AG90" t="s">
        <v>171</v>
      </c>
    </row>
    <row r="91" spans="1:60" outlineLevel="1">
      <c r="A91" s="241">
        <v>13</v>
      </c>
      <c r="B91" s="242" t="s">
        <v>259</v>
      </c>
      <c r="C91" s="253" t="s">
        <v>260</v>
      </c>
      <c r="D91" s="243" t="s">
        <v>174</v>
      </c>
      <c r="E91" s="244">
        <v>17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4.0000000000000003E-5</v>
      </c>
      <c r="O91" s="246">
        <f>ROUND(E91*N91,2)</f>
        <v>0</v>
      </c>
      <c r="P91" s="246">
        <v>0</v>
      </c>
      <c r="Q91" s="246">
        <f>ROUND(E91*P91,2)</f>
        <v>0</v>
      </c>
      <c r="R91" s="246"/>
      <c r="S91" s="246" t="s">
        <v>175</v>
      </c>
      <c r="T91" s="247" t="s">
        <v>175</v>
      </c>
      <c r="U91" s="231">
        <v>0.31</v>
      </c>
      <c r="V91" s="231">
        <f>ROUND(E91*U91,2)</f>
        <v>5.27</v>
      </c>
      <c r="W91" s="231"/>
      <c r="X91" s="231" t="s">
        <v>176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177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261</v>
      </c>
      <c r="D92" s="232"/>
      <c r="E92" s="233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205</v>
      </c>
      <c r="D93" s="232"/>
      <c r="E93" s="233">
        <v>17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179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41">
        <v>14</v>
      </c>
      <c r="B94" s="242" t="s">
        <v>262</v>
      </c>
      <c r="C94" s="253" t="s">
        <v>263</v>
      </c>
      <c r="D94" s="243" t="s">
        <v>241</v>
      </c>
      <c r="E94" s="244">
        <v>4.96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5.9199999999999999E-3</v>
      </c>
      <c r="O94" s="246">
        <f>ROUND(E94*N94,2)</f>
        <v>0.03</v>
      </c>
      <c r="P94" s="246">
        <v>0</v>
      </c>
      <c r="Q94" s="246">
        <f>ROUND(E94*P94,2)</f>
        <v>0</v>
      </c>
      <c r="R94" s="246"/>
      <c r="S94" s="246" t="s">
        <v>175</v>
      </c>
      <c r="T94" s="247" t="s">
        <v>175</v>
      </c>
      <c r="U94" s="231">
        <v>0.42</v>
      </c>
      <c r="V94" s="231">
        <f>ROUND(E94*U94,2)</f>
        <v>2.08</v>
      </c>
      <c r="W94" s="231"/>
      <c r="X94" s="231" t="s">
        <v>176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177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5" t="s">
        <v>606</v>
      </c>
      <c r="D95" s="248"/>
      <c r="E95" s="248"/>
      <c r="F95" s="248"/>
      <c r="G95" s="248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244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6" t="s">
        <v>264</v>
      </c>
      <c r="D96" s="249"/>
      <c r="E96" s="249"/>
      <c r="F96" s="249"/>
      <c r="G96" s="249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244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6" t="s">
        <v>265</v>
      </c>
      <c r="D97" s="249"/>
      <c r="E97" s="249"/>
      <c r="F97" s="249"/>
      <c r="G97" s="249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244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>
      <c r="A98" s="229"/>
      <c r="B98" s="230"/>
      <c r="C98" s="256" t="s">
        <v>266</v>
      </c>
      <c r="D98" s="249"/>
      <c r="E98" s="249"/>
      <c r="F98" s="249"/>
      <c r="G98" s="249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244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50" t="str">
        <f>C98</f>
        <v>- standardního tmelení Q2, to je: základní tmelení Q1+ dodatečné tmelení (tmelení najemno) a případné přebroušení.</v>
      </c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29"/>
      <c r="B99" s="230"/>
      <c r="C99" s="254" t="s">
        <v>267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268</v>
      </c>
      <c r="D100" s="232"/>
      <c r="E100" s="233">
        <v>4.96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>
      <c r="A101" s="235" t="s">
        <v>170</v>
      </c>
      <c r="B101" s="236" t="s">
        <v>101</v>
      </c>
      <c r="C101" s="252" t="s">
        <v>102</v>
      </c>
      <c r="D101" s="237"/>
      <c r="E101" s="238"/>
      <c r="F101" s="239"/>
      <c r="G101" s="239">
        <f>SUMIF(AG102:AG160,"&lt;&gt;NOR",G102:G160)</f>
        <v>0</v>
      </c>
      <c r="H101" s="239"/>
      <c r="I101" s="239">
        <f>SUM(I102:I160)</f>
        <v>0</v>
      </c>
      <c r="J101" s="239"/>
      <c r="K101" s="239">
        <f>SUM(K102:K160)</f>
        <v>0</v>
      </c>
      <c r="L101" s="239"/>
      <c r="M101" s="239">
        <f>SUM(M102:M160)</f>
        <v>0</v>
      </c>
      <c r="N101" s="239"/>
      <c r="O101" s="239">
        <f>SUM(O102:O160)</f>
        <v>0.02</v>
      </c>
      <c r="P101" s="239"/>
      <c r="Q101" s="239">
        <f>SUM(Q102:Q160)</f>
        <v>5.73</v>
      </c>
      <c r="R101" s="239"/>
      <c r="S101" s="239"/>
      <c r="T101" s="240"/>
      <c r="U101" s="234"/>
      <c r="V101" s="234">
        <f>SUM(V102:V160)</f>
        <v>24.34</v>
      </c>
      <c r="W101" s="234"/>
      <c r="X101" s="234"/>
      <c r="AG101" t="s">
        <v>171</v>
      </c>
    </row>
    <row r="102" spans="1:60" outlineLevel="1">
      <c r="A102" s="241">
        <v>15</v>
      </c>
      <c r="B102" s="242" t="s">
        <v>269</v>
      </c>
      <c r="C102" s="253" t="s">
        <v>270</v>
      </c>
      <c r="D102" s="243" t="s">
        <v>174</v>
      </c>
      <c r="E102" s="244">
        <v>8.3442500000000006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6.7000000000000002E-4</v>
      </c>
      <c r="O102" s="246">
        <f>ROUND(E102*N102,2)</f>
        <v>0.01</v>
      </c>
      <c r="P102" s="246">
        <v>0.31900000000000001</v>
      </c>
      <c r="Q102" s="246">
        <f>ROUND(E102*P102,2)</f>
        <v>2.66</v>
      </c>
      <c r="R102" s="246"/>
      <c r="S102" s="246" t="s">
        <v>175</v>
      </c>
      <c r="T102" s="247" t="s">
        <v>175</v>
      </c>
      <c r="U102" s="231">
        <v>0.32</v>
      </c>
      <c r="V102" s="231">
        <f>ROUND(E102*U102,2)</f>
        <v>2.67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271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272</v>
      </c>
      <c r="D104" s="232"/>
      <c r="E104" s="233">
        <v>6.9442500000000003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273</v>
      </c>
      <c r="D105" s="232"/>
      <c r="E105" s="233">
        <v>-1.6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274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275</v>
      </c>
      <c r="D107" s="232"/>
      <c r="E107" s="233">
        <v>3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179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16</v>
      </c>
      <c r="B108" s="242" t="s">
        <v>276</v>
      </c>
      <c r="C108" s="253" t="s">
        <v>277</v>
      </c>
      <c r="D108" s="243" t="s">
        <v>174</v>
      </c>
      <c r="E108" s="244">
        <v>18.5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1.75E-3</v>
      </c>
      <c r="Q108" s="246">
        <f>ROUND(E108*P108,2)</f>
        <v>0.03</v>
      </c>
      <c r="R108" s="246"/>
      <c r="S108" s="246" t="s">
        <v>175</v>
      </c>
      <c r="T108" s="247" t="s">
        <v>175</v>
      </c>
      <c r="U108" s="231">
        <v>0.17</v>
      </c>
      <c r="V108" s="231">
        <f>ROUND(E108*U108,2)</f>
        <v>3.15</v>
      </c>
      <c r="W108" s="231"/>
      <c r="X108" s="231" t="s">
        <v>176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177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278</v>
      </c>
      <c r="D109" s="232"/>
      <c r="E109" s="233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261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279</v>
      </c>
      <c r="D111" s="232"/>
      <c r="E111" s="233">
        <v>11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280</v>
      </c>
      <c r="D112" s="232"/>
      <c r="E112" s="233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179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281</v>
      </c>
      <c r="D113" s="232"/>
      <c r="E113" s="233">
        <v>7.5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17</v>
      </c>
      <c r="B114" s="242" t="s">
        <v>282</v>
      </c>
      <c r="C114" s="253" t="s">
        <v>283</v>
      </c>
      <c r="D114" s="243" t="s">
        <v>174</v>
      </c>
      <c r="E114" s="244">
        <v>18.5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0.02</v>
      </c>
      <c r="Q114" s="246">
        <f>ROUND(E114*P114,2)</f>
        <v>0.37</v>
      </c>
      <c r="R114" s="246"/>
      <c r="S114" s="246" t="s">
        <v>175</v>
      </c>
      <c r="T114" s="247" t="s">
        <v>175</v>
      </c>
      <c r="U114" s="231">
        <v>0.15</v>
      </c>
      <c r="V114" s="231">
        <f>ROUND(E114*U114,2)</f>
        <v>2.78</v>
      </c>
      <c r="W114" s="231"/>
      <c r="X114" s="231" t="s">
        <v>176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>
      <c r="A115" s="229"/>
      <c r="B115" s="230"/>
      <c r="C115" s="254" t="s">
        <v>284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261</v>
      </c>
      <c r="D116" s="232"/>
      <c r="E116" s="233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279</v>
      </c>
      <c r="D117" s="232"/>
      <c r="E117" s="233">
        <v>11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280</v>
      </c>
      <c r="D118" s="232"/>
      <c r="E118" s="233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281</v>
      </c>
      <c r="D119" s="232"/>
      <c r="E119" s="233">
        <v>7.5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18</v>
      </c>
      <c r="B120" s="242" t="s">
        <v>285</v>
      </c>
      <c r="C120" s="253" t="s">
        <v>286</v>
      </c>
      <c r="D120" s="243" t="s">
        <v>249</v>
      </c>
      <c r="E120" s="244">
        <v>3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175</v>
      </c>
      <c r="T120" s="247" t="s">
        <v>175</v>
      </c>
      <c r="U120" s="231">
        <v>0.03</v>
      </c>
      <c r="V120" s="231">
        <f>ROUND(E120*U120,2)</f>
        <v>0.09</v>
      </c>
      <c r="W120" s="231"/>
      <c r="X120" s="231" t="s">
        <v>176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287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288</v>
      </c>
      <c r="D122" s="232"/>
      <c r="E122" s="233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56</v>
      </c>
      <c r="D123" s="232"/>
      <c r="E123" s="233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289</v>
      </c>
      <c r="D124" s="232"/>
      <c r="E124" s="233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58</v>
      </c>
      <c r="D125" s="232"/>
      <c r="E125" s="233">
        <v>2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1">
        <v>19</v>
      </c>
      <c r="B126" s="242" t="s">
        <v>290</v>
      </c>
      <c r="C126" s="253" t="s">
        <v>291</v>
      </c>
      <c r="D126" s="243" t="s">
        <v>249</v>
      </c>
      <c r="E126" s="244">
        <v>3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175</v>
      </c>
      <c r="T126" s="247" t="s">
        <v>175</v>
      </c>
      <c r="U126" s="231">
        <v>0.05</v>
      </c>
      <c r="V126" s="231">
        <f>ROUND(E126*U126,2)</f>
        <v>0.15</v>
      </c>
      <c r="W126" s="231"/>
      <c r="X126" s="231" t="s">
        <v>176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288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292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56</v>
      </c>
      <c r="D130" s="232"/>
      <c r="E130" s="233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293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56</v>
      </c>
      <c r="D132" s="232"/>
      <c r="E132" s="233"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41">
        <v>20</v>
      </c>
      <c r="B133" s="242" t="s">
        <v>294</v>
      </c>
      <c r="C133" s="253" t="s">
        <v>295</v>
      </c>
      <c r="D133" s="243" t="s">
        <v>174</v>
      </c>
      <c r="E133" s="244">
        <v>2.4300000000000002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6">
        <v>1E-3</v>
      </c>
      <c r="O133" s="246">
        <f>ROUND(E133*N133,2)</f>
        <v>0</v>
      </c>
      <c r="P133" s="246">
        <v>6.2E-2</v>
      </c>
      <c r="Q133" s="246">
        <f>ROUND(E133*P133,2)</f>
        <v>0.15</v>
      </c>
      <c r="R133" s="246"/>
      <c r="S133" s="246" t="s">
        <v>175</v>
      </c>
      <c r="T133" s="247" t="s">
        <v>175</v>
      </c>
      <c r="U133" s="231">
        <v>0.61</v>
      </c>
      <c r="V133" s="231">
        <f>ROUND(E133*U133,2)</f>
        <v>1.48</v>
      </c>
      <c r="W133" s="231"/>
      <c r="X133" s="231" t="s">
        <v>176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177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296</v>
      </c>
      <c r="D134" s="232"/>
      <c r="E134" s="233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288</v>
      </c>
      <c r="D135" s="232"/>
      <c r="E135" s="233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297</v>
      </c>
      <c r="D136" s="232"/>
      <c r="E136" s="233">
        <v>0.81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289</v>
      </c>
      <c r="D137" s="232"/>
      <c r="E137" s="233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184</v>
      </c>
      <c r="D138" s="232"/>
      <c r="E138" s="233">
        <v>1.62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1">
        <v>21</v>
      </c>
      <c r="B139" s="242" t="s">
        <v>298</v>
      </c>
      <c r="C139" s="253" t="s">
        <v>299</v>
      </c>
      <c r="D139" s="243" t="s">
        <v>174</v>
      </c>
      <c r="E139" s="244">
        <v>4.8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1.17E-3</v>
      </c>
      <c r="O139" s="246">
        <f>ROUND(E139*N139,2)</f>
        <v>0.01</v>
      </c>
      <c r="P139" s="246">
        <v>7.5999999999999998E-2</v>
      </c>
      <c r="Q139" s="246">
        <f>ROUND(E139*P139,2)</f>
        <v>0.36</v>
      </c>
      <c r="R139" s="246"/>
      <c r="S139" s="246" t="s">
        <v>175</v>
      </c>
      <c r="T139" s="247" t="s">
        <v>175</v>
      </c>
      <c r="U139" s="231">
        <v>0.94</v>
      </c>
      <c r="V139" s="231">
        <f>ROUND(E139*U139,2)</f>
        <v>4.51</v>
      </c>
      <c r="W139" s="231"/>
      <c r="X139" s="231" t="s">
        <v>176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177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288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300</v>
      </c>
      <c r="D141" s="232"/>
      <c r="E141" s="233">
        <v>1.6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292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300</v>
      </c>
      <c r="D143" s="232"/>
      <c r="E143" s="233">
        <v>1.6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293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300</v>
      </c>
      <c r="D145" s="232"/>
      <c r="E145" s="233">
        <v>1.6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22</v>
      </c>
      <c r="B146" s="242" t="s">
        <v>301</v>
      </c>
      <c r="C146" s="253" t="s">
        <v>302</v>
      </c>
      <c r="D146" s="243" t="s">
        <v>174</v>
      </c>
      <c r="E146" s="244">
        <v>31.707699999999999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6.8000000000000005E-2</v>
      </c>
      <c r="Q146" s="246">
        <f>ROUND(E146*P146,2)</f>
        <v>2.16</v>
      </c>
      <c r="R146" s="246"/>
      <c r="S146" s="246" t="s">
        <v>175</v>
      </c>
      <c r="T146" s="247" t="s">
        <v>175</v>
      </c>
      <c r="U146" s="231">
        <v>0.3</v>
      </c>
      <c r="V146" s="231">
        <f>ROUND(E146*U146,2)</f>
        <v>9.51</v>
      </c>
      <c r="W146" s="231"/>
      <c r="X146" s="231" t="s">
        <v>176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303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>
      <c r="A148" s="229"/>
      <c r="B148" s="230"/>
      <c r="C148" s="254" t="s">
        <v>304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>
      <c r="A149" s="229"/>
      <c r="B149" s="230"/>
      <c r="C149" s="254" t="s">
        <v>305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306</v>
      </c>
      <c r="D150" s="232"/>
      <c r="E150" s="233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307</v>
      </c>
      <c r="D151" s="232"/>
      <c r="E151" s="233">
        <v>24.36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308</v>
      </c>
      <c r="D152" s="232"/>
      <c r="E152" s="233">
        <v>7.24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309</v>
      </c>
      <c r="D153" s="232"/>
      <c r="E153" s="233">
        <v>-5.835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310</v>
      </c>
      <c r="D154" s="232"/>
      <c r="E154" s="233">
        <v>-5.5220000000000002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280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>
      <c r="A156" s="229"/>
      <c r="B156" s="230"/>
      <c r="C156" s="254" t="s">
        <v>305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311</v>
      </c>
      <c r="D157" s="232"/>
      <c r="E157" s="233">
        <v>4.4325000000000001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312</v>
      </c>
      <c r="D158" s="232"/>
      <c r="E158" s="233">
        <v>8.1869999999999994</v>
      </c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313</v>
      </c>
      <c r="D159" s="232"/>
      <c r="E159" s="233">
        <v>-0.69479999999999997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314</v>
      </c>
      <c r="D160" s="232"/>
      <c r="E160" s="233">
        <v>-0.46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>
      <c r="A161" s="235" t="s">
        <v>170</v>
      </c>
      <c r="B161" s="236" t="s">
        <v>103</v>
      </c>
      <c r="C161" s="252" t="s">
        <v>104</v>
      </c>
      <c r="D161" s="237"/>
      <c r="E161" s="238"/>
      <c r="F161" s="239"/>
      <c r="G161" s="239">
        <f>SUMIF(AG162:AG166,"&lt;&gt;NOR",G162:G166)</f>
        <v>0</v>
      </c>
      <c r="H161" s="239"/>
      <c r="I161" s="239">
        <f>SUM(I162:I166)</f>
        <v>0</v>
      </c>
      <c r="J161" s="239"/>
      <c r="K161" s="239">
        <f>SUM(K162:K166)</f>
        <v>0</v>
      </c>
      <c r="L161" s="239"/>
      <c r="M161" s="239">
        <f>SUM(M162:M166)</f>
        <v>0</v>
      </c>
      <c r="N161" s="239"/>
      <c r="O161" s="239">
        <f>SUM(O162:O166)</f>
        <v>0</v>
      </c>
      <c r="P161" s="239"/>
      <c r="Q161" s="239">
        <f>SUM(Q162:Q166)</f>
        <v>0</v>
      </c>
      <c r="R161" s="239"/>
      <c r="S161" s="239"/>
      <c r="T161" s="240"/>
      <c r="U161" s="234"/>
      <c r="V161" s="234">
        <f>SUM(V162:V166)</f>
        <v>9.5300000000000011</v>
      </c>
      <c r="W161" s="234"/>
      <c r="X161" s="234"/>
      <c r="AG161" t="s">
        <v>171</v>
      </c>
    </row>
    <row r="162" spans="1:60" outlineLevel="1">
      <c r="A162" s="241">
        <v>23</v>
      </c>
      <c r="B162" s="242" t="s">
        <v>315</v>
      </c>
      <c r="C162" s="253" t="s">
        <v>316</v>
      </c>
      <c r="D162" s="243" t="s">
        <v>317</v>
      </c>
      <c r="E162" s="244">
        <v>5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6"/>
      <c r="S162" s="246" t="s">
        <v>175</v>
      </c>
      <c r="T162" s="247" t="s">
        <v>175</v>
      </c>
      <c r="U162" s="231">
        <v>1</v>
      </c>
      <c r="V162" s="231">
        <f>ROUND(E162*U162,2)</f>
        <v>5</v>
      </c>
      <c r="W162" s="231"/>
      <c r="X162" s="231" t="s">
        <v>176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318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319</v>
      </c>
      <c r="D163" s="232"/>
      <c r="E163" s="233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76</v>
      </c>
      <c r="D164" s="232"/>
      <c r="E164" s="233">
        <v>5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179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41">
        <v>24</v>
      </c>
      <c r="B165" s="242" t="s">
        <v>320</v>
      </c>
      <c r="C165" s="253" t="s">
        <v>321</v>
      </c>
      <c r="D165" s="243" t="s">
        <v>322</v>
      </c>
      <c r="E165" s="244">
        <v>5.3346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0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175</v>
      </c>
      <c r="T165" s="247" t="s">
        <v>175</v>
      </c>
      <c r="U165" s="231">
        <v>0.85</v>
      </c>
      <c r="V165" s="231">
        <f>ROUND(E165*U165,2)</f>
        <v>4.53</v>
      </c>
      <c r="W165" s="231"/>
      <c r="X165" s="231" t="s">
        <v>176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177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323</v>
      </c>
      <c r="D166" s="232"/>
      <c r="E166" s="233">
        <v>5.3346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>
      <c r="A167" s="235" t="s">
        <v>170</v>
      </c>
      <c r="B167" s="236" t="s">
        <v>105</v>
      </c>
      <c r="C167" s="252" t="s">
        <v>106</v>
      </c>
      <c r="D167" s="237"/>
      <c r="E167" s="238"/>
      <c r="F167" s="239"/>
      <c r="G167" s="239">
        <f>SUMIF(AG168:AG173,"&lt;&gt;NOR",G168:G173)</f>
        <v>0</v>
      </c>
      <c r="H167" s="239"/>
      <c r="I167" s="239">
        <f>SUM(I168:I173)</f>
        <v>0</v>
      </c>
      <c r="J167" s="239"/>
      <c r="K167" s="239">
        <f>SUM(K168:K173)</f>
        <v>0</v>
      </c>
      <c r="L167" s="239"/>
      <c r="M167" s="239">
        <f>SUM(M168:M173)</f>
        <v>0</v>
      </c>
      <c r="N167" s="239"/>
      <c r="O167" s="239">
        <f>SUM(O168:O173)</f>
        <v>0.03</v>
      </c>
      <c r="P167" s="239"/>
      <c r="Q167" s="239">
        <f>SUM(Q168:Q173)</f>
        <v>0</v>
      </c>
      <c r="R167" s="239"/>
      <c r="S167" s="239"/>
      <c r="T167" s="240"/>
      <c r="U167" s="234"/>
      <c r="V167" s="234">
        <f>SUM(V168:V173)</f>
        <v>4.99</v>
      </c>
      <c r="W167" s="234"/>
      <c r="X167" s="234"/>
      <c r="AG167" t="s">
        <v>171</v>
      </c>
    </row>
    <row r="168" spans="1:60" ht="22.5" outlineLevel="1">
      <c r="A168" s="241">
        <v>25</v>
      </c>
      <c r="B168" s="242" t="s">
        <v>324</v>
      </c>
      <c r="C168" s="253" t="s">
        <v>325</v>
      </c>
      <c r="D168" s="243" t="s">
        <v>174</v>
      </c>
      <c r="E168" s="244">
        <v>20.78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1.2600000000000001E-3</v>
      </c>
      <c r="O168" s="246">
        <f>ROUND(E168*N168,2)</f>
        <v>0.03</v>
      </c>
      <c r="P168" s="246">
        <v>0</v>
      </c>
      <c r="Q168" s="246">
        <f>ROUND(E168*P168,2)</f>
        <v>0</v>
      </c>
      <c r="R168" s="246"/>
      <c r="S168" s="246" t="s">
        <v>175</v>
      </c>
      <c r="T168" s="247" t="s">
        <v>175</v>
      </c>
      <c r="U168" s="231">
        <v>0.24</v>
      </c>
      <c r="V168" s="231">
        <f>ROUND(E168*U168,2)</f>
        <v>4.99</v>
      </c>
      <c r="W168" s="231"/>
      <c r="X168" s="231" t="s">
        <v>176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177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326</v>
      </c>
      <c r="D169" s="232"/>
      <c r="E169" s="233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327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205</v>
      </c>
      <c r="D171" s="232"/>
      <c r="E171" s="233">
        <v>17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328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329</v>
      </c>
      <c r="D173" s="232"/>
      <c r="E173" s="233">
        <v>3.78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>
      <c r="A174" s="235" t="s">
        <v>170</v>
      </c>
      <c r="B174" s="236" t="s">
        <v>107</v>
      </c>
      <c r="C174" s="252" t="s">
        <v>108</v>
      </c>
      <c r="D174" s="237"/>
      <c r="E174" s="238"/>
      <c r="F174" s="239"/>
      <c r="G174" s="239">
        <f>SUMIF(AG175:AG205,"&lt;&gt;NOR",G175:G205)</f>
        <v>0</v>
      </c>
      <c r="H174" s="239"/>
      <c r="I174" s="239">
        <f>SUM(I175:I205)</f>
        <v>0</v>
      </c>
      <c r="J174" s="239"/>
      <c r="K174" s="239">
        <f>SUM(K175:K205)</f>
        <v>0</v>
      </c>
      <c r="L174" s="239"/>
      <c r="M174" s="239">
        <f>SUM(M175:M205)</f>
        <v>0</v>
      </c>
      <c r="N174" s="239"/>
      <c r="O174" s="239">
        <f>SUM(O175:O205)</f>
        <v>0.03</v>
      </c>
      <c r="P174" s="239"/>
      <c r="Q174" s="239">
        <f>SUM(Q175:Q205)</f>
        <v>0</v>
      </c>
      <c r="R174" s="239"/>
      <c r="S174" s="239"/>
      <c r="T174" s="240"/>
      <c r="U174" s="234"/>
      <c r="V174" s="234">
        <f>SUM(V175:V205)</f>
        <v>22.220000000000006</v>
      </c>
      <c r="W174" s="234"/>
      <c r="X174" s="234"/>
      <c r="AG174" t="s">
        <v>171</v>
      </c>
    </row>
    <row r="175" spans="1:60" outlineLevel="1">
      <c r="A175" s="241">
        <v>26</v>
      </c>
      <c r="B175" s="242" t="s">
        <v>330</v>
      </c>
      <c r="C175" s="253" t="s">
        <v>331</v>
      </c>
      <c r="D175" s="243" t="s">
        <v>241</v>
      </c>
      <c r="E175" s="244">
        <v>7.4359999999999999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3.8000000000000002E-4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 t="s">
        <v>175</v>
      </c>
      <c r="T175" s="247" t="s">
        <v>175</v>
      </c>
      <c r="U175" s="231">
        <v>0.32</v>
      </c>
      <c r="V175" s="231">
        <f>ROUND(E175*U175,2)</f>
        <v>2.38</v>
      </c>
      <c r="W175" s="231"/>
      <c r="X175" s="231" t="s">
        <v>176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177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5" t="s">
        <v>332</v>
      </c>
      <c r="D176" s="248"/>
      <c r="E176" s="248"/>
      <c r="F176" s="248"/>
      <c r="G176" s="248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244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333</v>
      </c>
      <c r="D177" s="232"/>
      <c r="E177" s="233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334</v>
      </c>
      <c r="D178" s="232"/>
      <c r="E178" s="233">
        <v>7.1360000000000001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335</v>
      </c>
      <c r="D179" s="232"/>
      <c r="E179" s="233">
        <v>0.3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41">
        <v>27</v>
      </c>
      <c r="B180" s="242" t="s">
        <v>336</v>
      </c>
      <c r="C180" s="253" t="s">
        <v>337</v>
      </c>
      <c r="D180" s="243" t="s">
        <v>241</v>
      </c>
      <c r="E180" s="244">
        <v>7.2389999999999999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1.5200000000000001E-3</v>
      </c>
      <c r="O180" s="246">
        <f>ROUND(E180*N180,2)</f>
        <v>0.01</v>
      </c>
      <c r="P180" s="246">
        <v>0</v>
      </c>
      <c r="Q180" s="246">
        <f>ROUND(E180*P180,2)</f>
        <v>0</v>
      </c>
      <c r="R180" s="246"/>
      <c r="S180" s="246" t="s">
        <v>175</v>
      </c>
      <c r="T180" s="247" t="s">
        <v>175</v>
      </c>
      <c r="U180" s="231">
        <v>1.17</v>
      </c>
      <c r="V180" s="231">
        <f>ROUND(E180*U180,2)</f>
        <v>8.4700000000000006</v>
      </c>
      <c r="W180" s="231"/>
      <c r="X180" s="231" t="s">
        <v>176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177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5" t="s">
        <v>332</v>
      </c>
      <c r="D181" s="248"/>
      <c r="E181" s="248"/>
      <c r="F181" s="248"/>
      <c r="G181" s="248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244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333</v>
      </c>
      <c r="D182" s="232"/>
      <c r="E182" s="233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338</v>
      </c>
      <c r="D183" s="232"/>
      <c r="E183" s="233">
        <v>4.43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179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339</v>
      </c>
      <c r="D184" s="232"/>
      <c r="E184" s="233">
        <v>2.8090000000000002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179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41">
        <v>28</v>
      </c>
      <c r="B185" s="242" t="s">
        <v>340</v>
      </c>
      <c r="C185" s="253" t="s">
        <v>341</v>
      </c>
      <c r="D185" s="243" t="s">
        <v>241</v>
      </c>
      <c r="E185" s="244">
        <v>3.2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7.7999999999999999E-4</v>
      </c>
      <c r="O185" s="246">
        <f>ROUND(E185*N185,2)</f>
        <v>0</v>
      </c>
      <c r="P185" s="246">
        <v>0</v>
      </c>
      <c r="Q185" s="246">
        <f>ROUND(E185*P185,2)</f>
        <v>0</v>
      </c>
      <c r="R185" s="246"/>
      <c r="S185" s="246" t="s">
        <v>175</v>
      </c>
      <c r="T185" s="247" t="s">
        <v>175</v>
      </c>
      <c r="U185" s="231">
        <v>0.81899999999999995</v>
      </c>
      <c r="V185" s="231">
        <f>ROUND(E185*U185,2)</f>
        <v>2.62</v>
      </c>
      <c r="W185" s="231"/>
      <c r="X185" s="231" t="s">
        <v>176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177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5" t="s">
        <v>342</v>
      </c>
      <c r="D186" s="248"/>
      <c r="E186" s="248"/>
      <c r="F186" s="248"/>
      <c r="G186" s="248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6" t="s">
        <v>343</v>
      </c>
      <c r="D187" s="249"/>
      <c r="E187" s="249"/>
      <c r="F187" s="249"/>
      <c r="G187" s="249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244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344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345</v>
      </c>
      <c r="D189" s="232"/>
      <c r="E189" s="233">
        <v>3.2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1">
        <v>29</v>
      </c>
      <c r="B190" s="242" t="s">
        <v>346</v>
      </c>
      <c r="C190" s="253" t="s">
        <v>347</v>
      </c>
      <c r="D190" s="243" t="s">
        <v>241</v>
      </c>
      <c r="E190" s="244">
        <v>6.4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1.6100000000000001E-3</v>
      </c>
      <c r="O190" s="246">
        <f>ROUND(E190*N190,2)</f>
        <v>0.01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0.73899999999999999</v>
      </c>
      <c r="V190" s="231">
        <f>ROUND(E190*U190,2)</f>
        <v>4.7300000000000004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177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5" t="s">
        <v>342</v>
      </c>
      <c r="D191" s="248"/>
      <c r="E191" s="248"/>
      <c r="F191" s="248"/>
      <c r="G191" s="248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6" t="s">
        <v>343</v>
      </c>
      <c r="D192" s="249"/>
      <c r="E192" s="249"/>
      <c r="F192" s="249"/>
      <c r="G192" s="249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244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348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349</v>
      </c>
      <c r="D194" s="232"/>
      <c r="E194" s="233">
        <v>6.4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41">
        <v>30</v>
      </c>
      <c r="B195" s="242" t="s">
        <v>350</v>
      </c>
      <c r="C195" s="253" t="s">
        <v>351</v>
      </c>
      <c r="D195" s="243" t="s">
        <v>249</v>
      </c>
      <c r="E195" s="244">
        <v>7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 t="s">
        <v>175</v>
      </c>
      <c r="T195" s="247" t="s">
        <v>175</v>
      </c>
      <c r="U195" s="231">
        <v>0.16</v>
      </c>
      <c r="V195" s="231">
        <f>ROUND(E195*U195,2)</f>
        <v>1.1200000000000001</v>
      </c>
      <c r="W195" s="231"/>
      <c r="X195" s="231" t="s">
        <v>176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177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352</v>
      </c>
      <c r="D196" s="232"/>
      <c r="E196" s="233">
        <v>7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41">
        <v>31</v>
      </c>
      <c r="B197" s="242" t="s">
        <v>353</v>
      </c>
      <c r="C197" s="253" t="s">
        <v>354</v>
      </c>
      <c r="D197" s="243" t="s">
        <v>249</v>
      </c>
      <c r="E197" s="244">
        <v>5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175</v>
      </c>
      <c r="T197" s="247" t="s">
        <v>175</v>
      </c>
      <c r="U197" s="231">
        <v>0.26</v>
      </c>
      <c r="V197" s="231">
        <f>ROUND(E197*U197,2)</f>
        <v>1.3</v>
      </c>
      <c r="W197" s="231"/>
      <c r="X197" s="231" t="s">
        <v>176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177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355</v>
      </c>
      <c r="D198" s="232"/>
      <c r="E198" s="233">
        <v>5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1">
        <v>32</v>
      </c>
      <c r="B199" s="242" t="s">
        <v>356</v>
      </c>
      <c r="C199" s="253" t="s">
        <v>357</v>
      </c>
      <c r="D199" s="243" t="s">
        <v>249</v>
      </c>
      <c r="E199" s="244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5.7000000000000002E-3</v>
      </c>
      <c r="O199" s="246">
        <f>ROUND(E199*N199,2)</f>
        <v>0.01</v>
      </c>
      <c r="P199" s="246">
        <v>0</v>
      </c>
      <c r="Q199" s="246">
        <f>ROUND(E199*P199,2)</f>
        <v>0</v>
      </c>
      <c r="R199" s="246"/>
      <c r="S199" s="246" t="s">
        <v>175</v>
      </c>
      <c r="T199" s="247" t="s">
        <v>175</v>
      </c>
      <c r="U199" s="231">
        <v>0.35</v>
      </c>
      <c r="V199" s="231">
        <f>ROUND(E199*U199,2)</f>
        <v>0.35</v>
      </c>
      <c r="W199" s="231"/>
      <c r="X199" s="231" t="s">
        <v>176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177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358</v>
      </c>
      <c r="D200" s="232"/>
      <c r="E200" s="233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56</v>
      </c>
      <c r="D201" s="232"/>
      <c r="E201" s="233">
        <v>1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41">
        <v>33</v>
      </c>
      <c r="B202" s="242" t="s">
        <v>359</v>
      </c>
      <c r="C202" s="253" t="s">
        <v>360</v>
      </c>
      <c r="D202" s="243" t="s">
        <v>241</v>
      </c>
      <c r="E202" s="244">
        <v>24.274999999999999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175</v>
      </c>
      <c r="T202" s="247" t="s">
        <v>175</v>
      </c>
      <c r="U202" s="231">
        <v>0.05</v>
      </c>
      <c r="V202" s="231">
        <f>ROUND(E202*U202,2)</f>
        <v>1.21</v>
      </c>
      <c r="W202" s="231"/>
      <c r="X202" s="231" t="s">
        <v>176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177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361</v>
      </c>
      <c r="D203" s="232"/>
      <c r="E203" s="233">
        <v>24.274999999999999</v>
      </c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179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41">
        <v>34</v>
      </c>
      <c r="B204" s="242" t="s">
        <v>362</v>
      </c>
      <c r="C204" s="253" t="s">
        <v>363</v>
      </c>
      <c r="D204" s="243" t="s">
        <v>322</v>
      </c>
      <c r="E204" s="244">
        <v>3.0200000000000001E-2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6">
        <v>0</v>
      </c>
      <c r="O204" s="246">
        <f>ROUND(E204*N204,2)</f>
        <v>0</v>
      </c>
      <c r="P204" s="246">
        <v>0</v>
      </c>
      <c r="Q204" s="246">
        <f>ROUND(E204*P204,2)</f>
        <v>0</v>
      </c>
      <c r="R204" s="246"/>
      <c r="S204" s="246" t="s">
        <v>175</v>
      </c>
      <c r="T204" s="247" t="s">
        <v>175</v>
      </c>
      <c r="U204" s="231">
        <v>1.47</v>
      </c>
      <c r="V204" s="231">
        <f>ROUND(E204*U204,2)</f>
        <v>0.04</v>
      </c>
      <c r="W204" s="231"/>
      <c r="X204" s="231" t="s">
        <v>176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177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364</v>
      </c>
      <c r="D205" s="232"/>
      <c r="E205" s="233">
        <v>3.0200000000000001E-2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>
      <c r="A206" s="235" t="s">
        <v>170</v>
      </c>
      <c r="B206" s="236" t="s">
        <v>109</v>
      </c>
      <c r="C206" s="252" t="s">
        <v>110</v>
      </c>
      <c r="D206" s="237"/>
      <c r="E206" s="238"/>
      <c r="F206" s="239"/>
      <c r="G206" s="239">
        <f>SUMIF(AG207:AG251,"&lt;&gt;NOR",G207:G251)</f>
        <v>0</v>
      </c>
      <c r="H206" s="239"/>
      <c r="I206" s="239">
        <f>SUM(I207:I251)</f>
        <v>0</v>
      </c>
      <c r="J206" s="239"/>
      <c r="K206" s="239">
        <f>SUM(K207:K251)</f>
        <v>0</v>
      </c>
      <c r="L206" s="239"/>
      <c r="M206" s="239">
        <f>SUM(M207:M251)</f>
        <v>0</v>
      </c>
      <c r="N206" s="239"/>
      <c r="O206" s="239">
        <f>SUM(O207:O251)</f>
        <v>0.3</v>
      </c>
      <c r="P206" s="239"/>
      <c r="Q206" s="239">
        <f>SUM(Q207:Q251)</f>
        <v>0</v>
      </c>
      <c r="R206" s="239"/>
      <c r="S206" s="239"/>
      <c r="T206" s="240"/>
      <c r="U206" s="234"/>
      <c r="V206" s="234">
        <f>SUM(V207:V251)</f>
        <v>53.03</v>
      </c>
      <c r="W206" s="234"/>
      <c r="X206" s="234"/>
      <c r="AG206" t="s">
        <v>171</v>
      </c>
    </row>
    <row r="207" spans="1:60" outlineLevel="1">
      <c r="A207" s="241">
        <v>35</v>
      </c>
      <c r="B207" s="242" t="s">
        <v>365</v>
      </c>
      <c r="C207" s="253" t="s">
        <v>366</v>
      </c>
      <c r="D207" s="243" t="s">
        <v>241</v>
      </c>
      <c r="E207" s="244">
        <v>9.5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6">
        <v>3.9899999999999996E-3</v>
      </c>
      <c r="O207" s="246">
        <f>ROUND(E207*N207,2)</f>
        <v>0.04</v>
      </c>
      <c r="P207" s="246">
        <v>0</v>
      </c>
      <c r="Q207" s="246">
        <f>ROUND(E207*P207,2)</f>
        <v>0</v>
      </c>
      <c r="R207" s="246"/>
      <c r="S207" s="246" t="s">
        <v>175</v>
      </c>
      <c r="T207" s="247" t="s">
        <v>175</v>
      </c>
      <c r="U207" s="231">
        <v>0.54</v>
      </c>
      <c r="V207" s="231">
        <f>ROUND(E207*U207,2)</f>
        <v>5.13</v>
      </c>
      <c r="W207" s="231"/>
      <c r="X207" s="231" t="s">
        <v>176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177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5" t="s">
        <v>367</v>
      </c>
      <c r="D208" s="248"/>
      <c r="E208" s="248"/>
      <c r="F208" s="248"/>
      <c r="G208" s="248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244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6" t="s">
        <v>368</v>
      </c>
      <c r="D209" s="249"/>
      <c r="E209" s="249"/>
      <c r="F209" s="249"/>
      <c r="G209" s="249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244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369</v>
      </c>
      <c r="D210" s="232"/>
      <c r="E210" s="233">
        <v>5.5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370</v>
      </c>
      <c r="D211" s="232"/>
      <c r="E211" s="233">
        <v>3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371</v>
      </c>
      <c r="D212" s="232"/>
      <c r="E212" s="233">
        <v>1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179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36</v>
      </c>
      <c r="B213" s="242" t="s">
        <v>372</v>
      </c>
      <c r="C213" s="253" t="s">
        <v>373</v>
      </c>
      <c r="D213" s="243" t="s">
        <v>241</v>
      </c>
      <c r="E213" s="244">
        <v>48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5.1799999999999997E-3</v>
      </c>
      <c r="O213" s="246">
        <f>ROUND(E213*N213,2)</f>
        <v>0.25</v>
      </c>
      <c r="P213" s="246">
        <v>0</v>
      </c>
      <c r="Q213" s="246">
        <f>ROUND(E213*P213,2)</f>
        <v>0</v>
      </c>
      <c r="R213" s="246"/>
      <c r="S213" s="246" t="s">
        <v>175</v>
      </c>
      <c r="T213" s="247" t="s">
        <v>175</v>
      </c>
      <c r="U213" s="231">
        <v>0.63</v>
      </c>
      <c r="V213" s="231">
        <f>ROUND(E213*U213,2)</f>
        <v>30.24</v>
      </c>
      <c r="W213" s="231"/>
      <c r="X213" s="231" t="s">
        <v>176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177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5" t="s">
        <v>367</v>
      </c>
      <c r="D214" s="248"/>
      <c r="E214" s="248"/>
      <c r="F214" s="248"/>
      <c r="G214" s="248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244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6" t="s">
        <v>368</v>
      </c>
      <c r="D215" s="249"/>
      <c r="E215" s="249"/>
      <c r="F215" s="249"/>
      <c r="G215" s="249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244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374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375</v>
      </c>
      <c r="D217" s="232"/>
      <c r="E217" s="233">
        <v>20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376</v>
      </c>
      <c r="D218" s="232"/>
      <c r="E218" s="233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375</v>
      </c>
      <c r="D219" s="232"/>
      <c r="E219" s="233">
        <v>20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377</v>
      </c>
      <c r="D220" s="232"/>
      <c r="E220" s="233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179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378</v>
      </c>
      <c r="D221" s="232"/>
      <c r="E221" s="233">
        <v>8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2.5" outlineLevel="1">
      <c r="A222" s="241">
        <v>37</v>
      </c>
      <c r="B222" s="242" t="s">
        <v>379</v>
      </c>
      <c r="C222" s="253" t="s">
        <v>380</v>
      </c>
      <c r="D222" s="243" t="s">
        <v>241</v>
      </c>
      <c r="E222" s="244">
        <v>9.5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3.0000000000000001E-5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175</v>
      </c>
      <c r="T222" s="247" t="s">
        <v>175</v>
      </c>
      <c r="U222" s="231">
        <v>0.13</v>
      </c>
      <c r="V222" s="231">
        <f>ROUND(E222*U222,2)</f>
        <v>1.24</v>
      </c>
      <c r="W222" s="231"/>
      <c r="X222" s="231" t="s">
        <v>176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177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5" t="s">
        <v>381</v>
      </c>
      <c r="D223" s="248"/>
      <c r="E223" s="248"/>
      <c r="F223" s="248"/>
      <c r="G223" s="248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244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369</v>
      </c>
      <c r="D224" s="232"/>
      <c r="E224" s="233">
        <v>5.5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370</v>
      </c>
      <c r="D225" s="232"/>
      <c r="E225" s="233">
        <v>3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179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371</v>
      </c>
      <c r="D226" s="232"/>
      <c r="E226" s="233">
        <v>1</v>
      </c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179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>
      <c r="A227" s="241">
        <v>38</v>
      </c>
      <c r="B227" s="242" t="s">
        <v>382</v>
      </c>
      <c r="C227" s="253" t="s">
        <v>383</v>
      </c>
      <c r="D227" s="243" t="s">
        <v>241</v>
      </c>
      <c r="E227" s="244">
        <v>48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6">
        <v>6.0000000000000002E-5</v>
      </c>
      <c r="O227" s="246">
        <f>ROUND(E227*N227,2)</f>
        <v>0</v>
      </c>
      <c r="P227" s="246">
        <v>0</v>
      </c>
      <c r="Q227" s="246">
        <f>ROUND(E227*P227,2)</f>
        <v>0</v>
      </c>
      <c r="R227" s="246"/>
      <c r="S227" s="246" t="s">
        <v>175</v>
      </c>
      <c r="T227" s="247" t="s">
        <v>175</v>
      </c>
      <c r="U227" s="231">
        <v>0.13</v>
      </c>
      <c r="V227" s="231">
        <f>ROUND(E227*U227,2)</f>
        <v>6.24</v>
      </c>
      <c r="W227" s="231"/>
      <c r="X227" s="231" t="s">
        <v>176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177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5" t="s">
        <v>381</v>
      </c>
      <c r="D228" s="248"/>
      <c r="E228" s="248"/>
      <c r="F228" s="248"/>
      <c r="G228" s="248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244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374</v>
      </c>
      <c r="D229" s="232"/>
      <c r="E229" s="233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375</v>
      </c>
      <c r="D230" s="232"/>
      <c r="E230" s="233">
        <v>20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376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375</v>
      </c>
      <c r="D232" s="232"/>
      <c r="E232" s="233">
        <v>20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377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378</v>
      </c>
      <c r="D234" s="232"/>
      <c r="E234" s="233">
        <v>8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41">
        <v>39</v>
      </c>
      <c r="B235" s="242" t="s">
        <v>384</v>
      </c>
      <c r="C235" s="253" t="s">
        <v>385</v>
      </c>
      <c r="D235" s="243" t="s">
        <v>386</v>
      </c>
      <c r="E235" s="244">
        <v>12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7.5000000000000002E-4</v>
      </c>
      <c r="O235" s="246">
        <f>ROUND(E235*N235,2)</f>
        <v>0.01</v>
      </c>
      <c r="P235" s="246">
        <v>0</v>
      </c>
      <c r="Q235" s="246">
        <f>ROUND(E235*P235,2)</f>
        <v>0</v>
      </c>
      <c r="R235" s="246"/>
      <c r="S235" s="246" t="s">
        <v>175</v>
      </c>
      <c r="T235" s="247" t="s">
        <v>175</v>
      </c>
      <c r="U235" s="231">
        <v>0.11</v>
      </c>
      <c r="V235" s="231">
        <f>ROUND(E235*U235,2)</f>
        <v>1.32</v>
      </c>
      <c r="W235" s="231"/>
      <c r="X235" s="231" t="s">
        <v>176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177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387</v>
      </c>
      <c r="D236" s="232"/>
      <c r="E236" s="233">
        <v>12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179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22.5" outlineLevel="1">
      <c r="A237" s="241">
        <v>40</v>
      </c>
      <c r="B237" s="242" t="s">
        <v>388</v>
      </c>
      <c r="C237" s="253" t="s">
        <v>389</v>
      </c>
      <c r="D237" s="243" t="s">
        <v>249</v>
      </c>
      <c r="E237" s="244">
        <v>12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1.7000000000000001E-4</v>
      </c>
      <c r="O237" s="246">
        <f>ROUND(E237*N237,2)</f>
        <v>0</v>
      </c>
      <c r="P237" s="246">
        <v>0</v>
      </c>
      <c r="Q237" s="246">
        <f>ROUND(E237*P237,2)</f>
        <v>0</v>
      </c>
      <c r="R237" s="246"/>
      <c r="S237" s="246" t="s">
        <v>175</v>
      </c>
      <c r="T237" s="247" t="s">
        <v>175</v>
      </c>
      <c r="U237" s="231">
        <v>0.19</v>
      </c>
      <c r="V237" s="231">
        <f>ROUND(E237*U237,2)</f>
        <v>2.2799999999999998</v>
      </c>
      <c r="W237" s="231"/>
      <c r="X237" s="231" t="s">
        <v>176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177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387</v>
      </c>
      <c r="D238" s="232"/>
      <c r="E238" s="233">
        <v>12</v>
      </c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179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41">
        <v>41</v>
      </c>
      <c r="B239" s="242" t="s">
        <v>390</v>
      </c>
      <c r="C239" s="253" t="s">
        <v>391</v>
      </c>
      <c r="D239" s="243" t="s">
        <v>249</v>
      </c>
      <c r="E239" s="244">
        <v>5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2.4000000000000001E-4</v>
      </c>
      <c r="O239" s="246">
        <f>ROUND(E239*N239,2)</f>
        <v>0</v>
      </c>
      <c r="P239" s="246">
        <v>0</v>
      </c>
      <c r="Q239" s="246">
        <f>ROUND(E239*P239,2)</f>
        <v>0</v>
      </c>
      <c r="R239" s="246"/>
      <c r="S239" s="246" t="s">
        <v>175</v>
      </c>
      <c r="T239" s="247" t="s">
        <v>175</v>
      </c>
      <c r="U239" s="231">
        <v>0.2</v>
      </c>
      <c r="V239" s="231">
        <f>ROUND(E239*U239,2)</f>
        <v>1</v>
      </c>
      <c r="W239" s="231"/>
      <c r="X239" s="231" t="s">
        <v>176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177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76</v>
      </c>
      <c r="D240" s="232"/>
      <c r="E240" s="233">
        <v>5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179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41">
        <v>42</v>
      </c>
      <c r="B241" s="242" t="s">
        <v>392</v>
      </c>
      <c r="C241" s="253" t="s">
        <v>393</v>
      </c>
      <c r="D241" s="243" t="s">
        <v>241</v>
      </c>
      <c r="E241" s="244">
        <v>57.5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6">
        <v>0</v>
      </c>
      <c r="O241" s="246">
        <f>ROUND(E241*N241,2)</f>
        <v>0</v>
      </c>
      <c r="P241" s="246">
        <v>0</v>
      </c>
      <c r="Q241" s="246">
        <f>ROUND(E241*P241,2)</f>
        <v>0</v>
      </c>
      <c r="R241" s="246"/>
      <c r="S241" s="246" t="s">
        <v>175</v>
      </c>
      <c r="T241" s="247" t="s">
        <v>175</v>
      </c>
      <c r="U241" s="231">
        <v>0.03</v>
      </c>
      <c r="V241" s="231">
        <f>ROUND(E241*U241,2)</f>
        <v>1.73</v>
      </c>
      <c r="W241" s="231"/>
      <c r="X241" s="231" t="s">
        <v>176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177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5" t="s">
        <v>394</v>
      </c>
      <c r="D242" s="248"/>
      <c r="E242" s="248"/>
      <c r="F242" s="248"/>
      <c r="G242" s="248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244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395</v>
      </c>
      <c r="D243" s="232"/>
      <c r="E243" s="233">
        <v>57.5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43</v>
      </c>
      <c r="B244" s="242" t="s">
        <v>396</v>
      </c>
      <c r="C244" s="253" t="s">
        <v>397</v>
      </c>
      <c r="D244" s="243" t="s">
        <v>241</v>
      </c>
      <c r="E244" s="244">
        <v>57.5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1.0000000000000001E-5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175</v>
      </c>
      <c r="T244" s="247" t="s">
        <v>175</v>
      </c>
      <c r="U244" s="231">
        <v>0.06</v>
      </c>
      <c r="V244" s="231">
        <f>ROUND(E244*U244,2)</f>
        <v>3.45</v>
      </c>
      <c r="W244" s="231"/>
      <c r="X244" s="231" t="s">
        <v>176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177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5" t="s">
        <v>398</v>
      </c>
      <c r="D245" s="248"/>
      <c r="E245" s="248"/>
      <c r="F245" s="248"/>
      <c r="G245" s="248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244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395</v>
      </c>
      <c r="D246" s="232"/>
      <c r="E246" s="233">
        <v>57.5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179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41">
        <v>44</v>
      </c>
      <c r="B247" s="242" t="s">
        <v>399</v>
      </c>
      <c r="C247" s="253" t="s">
        <v>400</v>
      </c>
      <c r="D247" s="243" t="s">
        <v>322</v>
      </c>
      <c r="E247" s="244">
        <v>0.30199999999999999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6"/>
      <c r="S247" s="246" t="s">
        <v>175</v>
      </c>
      <c r="T247" s="247" t="s">
        <v>175</v>
      </c>
      <c r="U247" s="231">
        <v>1.33</v>
      </c>
      <c r="V247" s="231">
        <f>ROUND(E247*U247,2)</f>
        <v>0.4</v>
      </c>
      <c r="W247" s="231"/>
      <c r="X247" s="231" t="s">
        <v>176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177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401</v>
      </c>
      <c r="D248" s="232"/>
      <c r="E248" s="233">
        <v>0.30199999999999999</v>
      </c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179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41">
        <v>45</v>
      </c>
      <c r="B249" s="242" t="s">
        <v>402</v>
      </c>
      <c r="C249" s="253" t="s">
        <v>403</v>
      </c>
      <c r="D249" s="243" t="s">
        <v>404</v>
      </c>
      <c r="E249" s="244">
        <v>1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6">
        <v>0</v>
      </c>
      <c r="O249" s="246">
        <f>ROUND(E249*N249,2)</f>
        <v>0</v>
      </c>
      <c r="P249" s="246">
        <v>0</v>
      </c>
      <c r="Q249" s="246">
        <f>ROUND(E249*P249,2)</f>
        <v>0</v>
      </c>
      <c r="R249" s="246"/>
      <c r="S249" s="246" t="s">
        <v>250</v>
      </c>
      <c r="T249" s="247" t="s">
        <v>251</v>
      </c>
      <c r="U249" s="231">
        <v>0</v>
      </c>
      <c r="V249" s="231">
        <f>ROUND(E249*U249,2)</f>
        <v>0</v>
      </c>
      <c r="W249" s="231"/>
      <c r="X249" s="231" t="s">
        <v>176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177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>
      <c r="A250" s="229"/>
      <c r="B250" s="230"/>
      <c r="C250" s="254" t="s">
        <v>405</v>
      </c>
      <c r="D250" s="232"/>
      <c r="E250" s="233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56</v>
      </c>
      <c r="D251" s="232"/>
      <c r="E251" s="233">
        <v>1</v>
      </c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179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>
      <c r="A252" s="235" t="s">
        <v>170</v>
      </c>
      <c r="B252" s="236" t="s">
        <v>111</v>
      </c>
      <c r="C252" s="252" t="s">
        <v>112</v>
      </c>
      <c r="D252" s="237"/>
      <c r="E252" s="238"/>
      <c r="F252" s="239"/>
      <c r="G252" s="239">
        <f>SUMIF(AG253:AG319,"&lt;&gt;NOR",G253:G319)</f>
        <v>0</v>
      </c>
      <c r="H252" s="239"/>
      <c r="I252" s="239">
        <f>SUM(I253:I319)</f>
        <v>0</v>
      </c>
      <c r="J252" s="239"/>
      <c r="K252" s="239">
        <f>SUM(K253:K319)</f>
        <v>0</v>
      </c>
      <c r="L252" s="239"/>
      <c r="M252" s="239">
        <f>SUM(M253:M319)</f>
        <v>0</v>
      </c>
      <c r="N252" s="239"/>
      <c r="O252" s="239">
        <f>SUM(O253:O319)</f>
        <v>0.29000000000000004</v>
      </c>
      <c r="P252" s="239"/>
      <c r="Q252" s="239">
        <f>SUM(Q253:Q319)</f>
        <v>0.44000000000000006</v>
      </c>
      <c r="R252" s="239"/>
      <c r="S252" s="239"/>
      <c r="T252" s="240"/>
      <c r="U252" s="234"/>
      <c r="V252" s="234">
        <f>SUM(V253:V319)</f>
        <v>37.549999999999997</v>
      </c>
      <c r="W252" s="234"/>
      <c r="X252" s="234"/>
      <c r="AG252" t="s">
        <v>171</v>
      </c>
    </row>
    <row r="253" spans="1:60" outlineLevel="1">
      <c r="A253" s="241">
        <v>46</v>
      </c>
      <c r="B253" s="242" t="s">
        <v>406</v>
      </c>
      <c r="C253" s="253" t="s">
        <v>407</v>
      </c>
      <c r="D253" s="243" t="s">
        <v>386</v>
      </c>
      <c r="E253" s="244">
        <v>6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6">
        <v>0</v>
      </c>
      <c r="O253" s="246">
        <f>ROUND(E253*N253,2)</f>
        <v>0</v>
      </c>
      <c r="P253" s="246">
        <v>3.4200000000000001E-2</v>
      </c>
      <c r="Q253" s="246">
        <f>ROUND(E253*P253,2)</f>
        <v>0.21</v>
      </c>
      <c r="R253" s="246"/>
      <c r="S253" s="246" t="s">
        <v>175</v>
      </c>
      <c r="T253" s="247" t="s">
        <v>175</v>
      </c>
      <c r="U253" s="231">
        <v>0.47</v>
      </c>
      <c r="V253" s="231">
        <f>ROUND(E253*U253,2)</f>
        <v>2.82</v>
      </c>
      <c r="W253" s="231"/>
      <c r="X253" s="231" t="s">
        <v>176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177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280</v>
      </c>
      <c r="D254" s="232"/>
      <c r="E254" s="233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179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408</v>
      </c>
      <c r="D255" s="232"/>
      <c r="E255" s="233">
        <v>6</v>
      </c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22.5" outlineLevel="1">
      <c r="A256" s="241">
        <v>47</v>
      </c>
      <c r="B256" s="242" t="s">
        <v>409</v>
      </c>
      <c r="C256" s="253" t="s">
        <v>410</v>
      </c>
      <c r="D256" s="243" t="s">
        <v>386</v>
      </c>
      <c r="E256" s="244">
        <v>4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1.8890000000000001E-2</v>
      </c>
      <c r="O256" s="246">
        <f>ROUND(E256*N256,2)</f>
        <v>0.08</v>
      </c>
      <c r="P256" s="246">
        <v>0</v>
      </c>
      <c r="Q256" s="246">
        <f>ROUND(E256*P256,2)</f>
        <v>0</v>
      </c>
      <c r="R256" s="246"/>
      <c r="S256" s="246" t="s">
        <v>175</v>
      </c>
      <c r="T256" s="247" t="s">
        <v>175</v>
      </c>
      <c r="U256" s="231">
        <v>0.97299999999999998</v>
      </c>
      <c r="V256" s="231">
        <f>ROUND(E256*U256,2)</f>
        <v>3.89</v>
      </c>
      <c r="W256" s="231"/>
      <c r="X256" s="231" t="s">
        <v>176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177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62</v>
      </c>
      <c r="D257" s="232"/>
      <c r="E257" s="233">
        <v>4</v>
      </c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41">
        <v>48</v>
      </c>
      <c r="B258" s="242" t="s">
        <v>411</v>
      </c>
      <c r="C258" s="253" t="s">
        <v>412</v>
      </c>
      <c r="D258" s="243" t="s">
        <v>386</v>
      </c>
      <c r="E258" s="244">
        <v>1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2.4080000000000001E-2</v>
      </c>
      <c r="O258" s="246">
        <f>ROUND(E258*N258,2)</f>
        <v>0.02</v>
      </c>
      <c r="P258" s="246">
        <v>0</v>
      </c>
      <c r="Q258" s="246">
        <f>ROUND(E258*P258,2)</f>
        <v>0</v>
      </c>
      <c r="R258" s="246"/>
      <c r="S258" s="246" t="s">
        <v>175</v>
      </c>
      <c r="T258" s="247" t="s">
        <v>175</v>
      </c>
      <c r="U258" s="231">
        <v>0.95499999999999996</v>
      </c>
      <c r="V258" s="231">
        <f>ROUND(E258*U258,2)</f>
        <v>0.96</v>
      </c>
      <c r="W258" s="231"/>
      <c r="X258" s="231" t="s">
        <v>176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177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413</v>
      </c>
      <c r="D259" s="232"/>
      <c r="E259" s="233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56</v>
      </c>
      <c r="D260" s="232"/>
      <c r="E260" s="233">
        <v>1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41">
        <v>49</v>
      </c>
      <c r="B261" s="242" t="s">
        <v>414</v>
      </c>
      <c r="C261" s="253" t="s">
        <v>415</v>
      </c>
      <c r="D261" s="243" t="s">
        <v>386</v>
      </c>
      <c r="E261" s="244">
        <v>5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0</v>
      </c>
      <c r="O261" s="246">
        <f>ROUND(E261*N261,2)</f>
        <v>0</v>
      </c>
      <c r="P261" s="246">
        <v>1.9460000000000002E-2</v>
      </c>
      <c r="Q261" s="246">
        <f>ROUND(E261*P261,2)</f>
        <v>0.1</v>
      </c>
      <c r="R261" s="246"/>
      <c r="S261" s="246" t="s">
        <v>175</v>
      </c>
      <c r="T261" s="247" t="s">
        <v>175</v>
      </c>
      <c r="U261" s="231">
        <v>0.38</v>
      </c>
      <c r="V261" s="231">
        <f>ROUND(E261*U261,2)</f>
        <v>1.9</v>
      </c>
      <c r="W261" s="231"/>
      <c r="X261" s="231" t="s">
        <v>176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177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416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76</v>
      </c>
      <c r="D263" s="232"/>
      <c r="E263" s="233">
        <v>5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179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1">
        <v>50</v>
      </c>
      <c r="B264" s="242" t="s">
        <v>417</v>
      </c>
      <c r="C264" s="253" t="s">
        <v>418</v>
      </c>
      <c r="D264" s="243" t="s">
        <v>386</v>
      </c>
      <c r="E264" s="244">
        <v>1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1.9009999999999999E-2</v>
      </c>
      <c r="O264" s="246">
        <f>ROUND(E264*N264,2)</f>
        <v>0.02</v>
      </c>
      <c r="P264" s="246">
        <v>0</v>
      </c>
      <c r="Q264" s="246">
        <f>ROUND(E264*P264,2)</f>
        <v>0</v>
      </c>
      <c r="R264" s="246"/>
      <c r="S264" s="246" t="s">
        <v>175</v>
      </c>
      <c r="T264" s="247" t="s">
        <v>175</v>
      </c>
      <c r="U264" s="231">
        <v>1.1890000000000001</v>
      </c>
      <c r="V264" s="231">
        <f>ROUND(E264*U264,2)</f>
        <v>1.19</v>
      </c>
      <c r="W264" s="231"/>
      <c r="X264" s="231" t="s">
        <v>176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177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419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56</v>
      </c>
      <c r="D266" s="232"/>
      <c r="E266" s="233">
        <v>1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179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41">
        <v>51</v>
      </c>
      <c r="B267" s="242" t="s">
        <v>420</v>
      </c>
      <c r="C267" s="253" t="s">
        <v>421</v>
      </c>
      <c r="D267" s="243" t="s">
        <v>386</v>
      </c>
      <c r="E267" s="244">
        <v>5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6">
        <v>1.401E-2</v>
      </c>
      <c r="O267" s="246">
        <f>ROUND(E267*N267,2)</f>
        <v>7.0000000000000007E-2</v>
      </c>
      <c r="P267" s="246">
        <v>0</v>
      </c>
      <c r="Q267" s="246">
        <f>ROUND(E267*P267,2)</f>
        <v>0</v>
      </c>
      <c r="R267" s="246"/>
      <c r="S267" s="246" t="s">
        <v>175</v>
      </c>
      <c r="T267" s="247" t="s">
        <v>175</v>
      </c>
      <c r="U267" s="231">
        <v>1.19</v>
      </c>
      <c r="V267" s="231">
        <f>ROUND(E267*U267,2)</f>
        <v>5.95</v>
      </c>
      <c r="W267" s="231"/>
      <c r="X267" s="231" t="s">
        <v>176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177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422</v>
      </c>
      <c r="D268" s="232"/>
      <c r="E268" s="233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179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76</v>
      </c>
      <c r="D269" s="232"/>
      <c r="E269" s="233">
        <v>5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179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1">
        <v>52</v>
      </c>
      <c r="B270" s="242" t="s">
        <v>423</v>
      </c>
      <c r="C270" s="253" t="s">
        <v>424</v>
      </c>
      <c r="D270" s="243" t="s">
        <v>386</v>
      </c>
      <c r="E270" s="244">
        <v>1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1.7000000000000001E-4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175</v>
      </c>
      <c r="T270" s="247" t="s">
        <v>175</v>
      </c>
      <c r="U270" s="231">
        <v>2.9</v>
      </c>
      <c r="V270" s="231">
        <f>ROUND(E270*U270,2)</f>
        <v>2.9</v>
      </c>
      <c r="W270" s="231"/>
      <c r="X270" s="231" t="s">
        <v>176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177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56</v>
      </c>
      <c r="D271" s="232"/>
      <c r="E271" s="233">
        <v>1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179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ht="22.5" outlineLevel="1">
      <c r="A272" s="241">
        <v>53</v>
      </c>
      <c r="B272" s="242" t="s">
        <v>425</v>
      </c>
      <c r="C272" s="253" t="s">
        <v>426</v>
      </c>
      <c r="D272" s="243" t="s">
        <v>386</v>
      </c>
      <c r="E272" s="244">
        <v>1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0</v>
      </c>
      <c r="O272" s="246">
        <f>ROUND(E272*N272,2)</f>
        <v>0</v>
      </c>
      <c r="P272" s="246">
        <v>8.7999999999999995E-2</v>
      </c>
      <c r="Q272" s="246">
        <f>ROUND(E272*P272,2)</f>
        <v>0.09</v>
      </c>
      <c r="R272" s="246"/>
      <c r="S272" s="246" t="s">
        <v>175</v>
      </c>
      <c r="T272" s="247" t="s">
        <v>175</v>
      </c>
      <c r="U272" s="231">
        <v>0.69</v>
      </c>
      <c r="V272" s="231">
        <f>ROUND(E272*U272,2)</f>
        <v>0.69</v>
      </c>
      <c r="W272" s="231"/>
      <c r="X272" s="231" t="s">
        <v>176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177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427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56</v>
      </c>
      <c r="D274" s="232"/>
      <c r="E274" s="233">
        <v>1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41">
        <v>54</v>
      </c>
      <c r="B275" s="242" t="s">
        <v>428</v>
      </c>
      <c r="C275" s="253" t="s">
        <v>429</v>
      </c>
      <c r="D275" s="243" t="s">
        <v>386</v>
      </c>
      <c r="E275" s="244">
        <v>1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8.0000000000000002E-3</v>
      </c>
      <c r="O275" s="246">
        <f>ROUND(E275*N275,2)</f>
        <v>0.01</v>
      </c>
      <c r="P275" s="246">
        <v>0</v>
      </c>
      <c r="Q275" s="246">
        <f>ROUND(E275*P275,2)</f>
        <v>0</v>
      </c>
      <c r="R275" s="246"/>
      <c r="S275" s="246" t="s">
        <v>175</v>
      </c>
      <c r="T275" s="247" t="s">
        <v>175</v>
      </c>
      <c r="U275" s="231">
        <v>0.63</v>
      </c>
      <c r="V275" s="231">
        <f>ROUND(E275*U275,2)</f>
        <v>0.63</v>
      </c>
      <c r="W275" s="231"/>
      <c r="X275" s="231" t="s">
        <v>176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177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430</v>
      </c>
      <c r="D276" s="232"/>
      <c r="E276" s="233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56</v>
      </c>
      <c r="D277" s="232"/>
      <c r="E277" s="233">
        <v>1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1">
        <v>55</v>
      </c>
      <c r="B278" s="242" t="s">
        <v>431</v>
      </c>
      <c r="C278" s="253" t="s">
        <v>432</v>
      </c>
      <c r="D278" s="243" t="s">
        <v>249</v>
      </c>
      <c r="E278" s="244">
        <v>1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8.4999999999999995E-4</v>
      </c>
      <c r="O278" s="246">
        <f>ROUND(E278*N278,2)</f>
        <v>0</v>
      </c>
      <c r="P278" s="246">
        <v>0</v>
      </c>
      <c r="Q278" s="246">
        <f>ROUND(E278*P278,2)</f>
        <v>0</v>
      </c>
      <c r="R278" s="246"/>
      <c r="S278" s="246" t="s">
        <v>175</v>
      </c>
      <c r="T278" s="247" t="s">
        <v>175</v>
      </c>
      <c r="U278" s="231">
        <v>0.48499999999999999</v>
      </c>
      <c r="V278" s="231">
        <f>ROUND(E278*U278,2)</f>
        <v>0.49</v>
      </c>
      <c r="W278" s="231"/>
      <c r="X278" s="231" t="s">
        <v>176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177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433</v>
      </c>
      <c r="D279" s="232"/>
      <c r="E279" s="233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56</v>
      </c>
      <c r="D280" s="232"/>
      <c r="E280" s="233">
        <v>1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179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41">
        <v>56</v>
      </c>
      <c r="B281" s="242" t="s">
        <v>434</v>
      </c>
      <c r="C281" s="253" t="s">
        <v>435</v>
      </c>
      <c r="D281" s="243" t="s">
        <v>249</v>
      </c>
      <c r="E281" s="244">
        <v>5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1.1999999999999999E-3</v>
      </c>
      <c r="O281" s="246">
        <f>ROUND(E281*N281,2)</f>
        <v>0.01</v>
      </c>
      <c r="P281" s="246">
        <v>0</v>
      </c>
      <c r="Q281" s="246">
        <f>ROUND(E281*P281,2)</f>
        <v>0</v>
      </c>
      <c r="R281" s="246"/>
      <c r="S281" s="246" t="s">
        <v>175</v>
      </c>
      <c r="T281" s="247" t="s">
        <v>175</v>
      </c>
      <c r="U281" s="231">
        <v>0.48499999999999999</v>
      </c>
      <c r="V281" s="231">
        <f>ROUND(E281*U281,2)</f>
        <v>2.4300000000000002</v>
      </c>
      <c r="W281" s="231"/>
      <c r="X281" s="231" t="s">
        <v>176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177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436</v>
      </c>
      <c r="D282" s="232"/>
      <c r="E282" s="233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76</v>
      </c>
      <c r="D283" s="232"/>
      <c r="E283" s="233">
        <v>5</v>
      </c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41">
        <v>57</v>
      </c>
      <c r="B284" s="242" t="s">
        <v>437</v>
      </c>
      <c r="C284" s="253" t="s">
        <v>438</v>
      </c>
      <c r="D284" s="243" t="s">
        <v>386</v>
      </c>
      <c r="E284" s="244">
        <v>6</v>
      </c>
      <c r="F284" s="245"/>
      <c r="G284" s="246">
        <f>ROUND(E284*F284,2)</f>
        <v>0</v>
      </c>
      <c r="H284" s="245"/>
      <c r="I284" s="246">
        <f>ROUND(E284*H284,2)</f>
        <v>0</v>
      </c>
      <c r="J284" s="245"/>
      <c r="K284" s="246">
        <f>ROUND(E284*J284,2)</f>
        <v>0</v>
      </c>
      <c r="L284" s="246">
        <v>21</v>
      </c>
      <c r="M284" s="246">
        <f>G284*(1+L284/100)</f>
        <v>0</v>
      </c>
      <c r="N284" s="246">
        <v>0</v>
      </c>
      <c r="O284" s="246">
        <f>ROUND(E284*N284,2)</f>
        <v>0</v>
      </c>
      <c r="P284" s="246">
        <v>1.56E-3</v>
      </c>
      <c r="Q284" s="246">
        <f>ROUND(E284*P284,2)</f>
        <v>0.01</v>
      </c>
      <c r="R284" s="246"/>
      <c r="S284" s="246" t="s">
        <v>175</v>
      </c>
      <c r="T284" s="247" t="s">
        <v>175</v>
      </c>
      <c r="U284" s="231">
        <v>0.22</v>
      </c>
      <c r="V284" s="231">
        <f>ROUND(E284*U284,2)</f>
        <v>1.32</v>
      </c>
      <c r="W284" s="231"/>
      <c r="X284" s="231" t="s">
        <v>176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177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416</v>
      </c>
      <c r="D285" s="232"/>
      <c r="E285" s="233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439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76</v>
      </c>
      <c r="D287" s="232"/>
      <c r="E287" s="233">
        <v>5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440</v>
      </c>
      <c r="D288" s="232"/>
      <c r="E288" s="233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56</v>
      </c>
      <c r="D289" s="232"/>
      <c r="E289" s="233">
        <v>1</v>
      </c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41">
        <v>58</v>
      </c>
      <c r="B290" s="242" t="s">
        <v>441</v>
      </c>
      <c r="C290" s="253" t="s">
        <v>442</v>
      </c>
      <c r="D290" s="243" t="s">
        <v>386</v>
      </c>
      <c r="E290" s="244">
        <v>1</v>
      </c>
      <c r="F290" s="245"/>
      <c r="G290" s="246">
        <f>ROUND(E290*F290,2)</f>
        <v>0</v>
      </c>
      <c r="H290" s="245"/>
      <c r="I290" s="246">
        <f>ROUND(E290*H290,2)</f>
        <v>0</v>
      </c>
      <c r="J290" s="245"/>
      <c r="K290" s="246">
        <f>ROUND(E290*J290,2)</f>
        <v>0</v>
      </c>
      <c r="L290" s="246">
        <v>21</v>
      </c>
      <c r="M290" s="246">
        <f>G290*(1+L290/100)</f>
        <v>0</v>
      </c>
      <c r="N290" s="246">
        <v>3.32E-3</v>
      </c>
      <c r="O290" s="246">
        <f>ROUND(E290*N290,2)</f>
        <v>0</v>
      </c>
      <c r="P290" s="246">
        <v>0</v>
      </c>
      <c r="Q290" s="246">
        <f>ROUND(E290*P290,2)</f>
        <v>0</v>
      </c>
      <c r="R290" s="246"/>
      <c r="S290" s="246" t="s">
        <v>175</v>
      </c>
      <c r="T290" s="247" t="s">
        <v>175</v>
      </c>
      <c r="U290" s="231">
        <v>0.58699999999999997</v>
      </c>
      <c r="V290" s="231">
        <f>ROUND(E290*U290,2)</f>
        <v>0.59</v>
      </c>
      <c r="W290" s="231"/>
      <c r="X290" s="231" t="s">
        <v>176</v>
      </c>
      <c r="Y290" s="212"/>
      <c r="Z290" s="212"/>
      <c r="AA290" s="212"/>
      <c r="AB290" s="212"/>
      <c r="AC290" s="212"/>
      <c r="AD290" s="212"/>
      <c r="AE290" s="212"/>
      <c r="AF290" s="212"/>
      <c r="AG290" s="212" t="s">
        <v>177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443</v>
      </c>
      <c r="D291" s="232"/>
      <c r="E291" s="233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179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56</v>
      </c>
      <c r="D292" s="232"/>
      <c r="E292" s="233">
        <v>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41">
        <v>59</v>
      </c>
      <c r="B293" s="242" t="s">
        <v>444</v>
      </c>
      <c r="C293" s="253" t="s">
        <v>445</v>
      </c>
      <c r="D293" s="243" t="s">
        <v>249</v>
      </c>
      <c r="E293" s="244">
        <v>6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4.0999999999999999E-4</v>
      </c>
      <c r="O293" s="246">
        <f>ROUND(E293*N293,2)</f>
        <v>0</v>
      </c>
      <c r="P293" s="246">
        <v>0</v>
      </c>
      <c r="Q293" s="246">
        <f>ROUND(E293*P293,2)</f>
        <v>0</v>
      </c>
      <c r="R293" s="246"/>
      <c r="S293" s="246" t="s">
        <v>175</v>
      </c>
      <c r="T293" s="247" t="s">
        <v>175</v>
      </c>
      <c r="U293" s="231">
        <v>0.25</v>
      </c>
      <c r="V293" s="231">
        <f>ROUND(E293*U293,2)</f>
        <v>1.5</v>
      </c>
      <c r="W293" s="231"/>
      <c r="X293" s="231" t="s">
        <v>176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177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446</v>
      </c>
      <c r="D294" s="232"/>
      <c r="E294" s="233">
        <v>6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179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1">
        <v>60</v>
      </c>
      <c r="B295" s="242" t="s">
        <v>447</v>
      </c>
      <c r="C295" s="253" t="s">
        <v>448</v>
      </c>
      <c r="D295" s="243" t="s">
        <v>249</v>
      </c>
      <c r="E295" s="244">
        <v>6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2.0000000000000001E-4</v>
      </c>
      <c r="O295" s="246">
        <f>ROUND(E295*N295,2)</f>
        <v>0</v>
      </c>
      <c r="P295" s="246">
        <v>0</v>
      </c>
      <c r="Q295" s="246">
        <f>ROUND(E295*P295,2)</f>
        <v>0</v>
      </c>
      <c r="R295" s="246"/>
      <c r="S295" s="246" t="s">
        <v>175</v>
      </c>
      <c r="T295" s="247" t="s">
        <v>175</v>
      </c>
      <c r="U295" s="231">
        <v>0.25</v>
      </c>
      <c r="V295" s="231">
        <f>ROUND(E295*U295,2)</f>
        <v>1.5</v>
      </c>
      <c r="W295" s="231"/>
      <c r="X295" s="231" t="s">
        <v>176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177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446</v>
      </c>
      <c r="D296" s="232"/>
      <c r="E296" s="233">
        <v>6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41">
        <v>61</v>
      </c>
      <c r="B297" s="242" t="s">
        <v>449</v>
      </c>
      <c r="C297" s="253" t="s">
        <v>450</v>
      </c>
      <c r="D297" s="243" t="s">
        <v>249</v>
      </c>
      <c r="E297" s="244">
        <v>2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6.9999999999999999E-4</v>
      </c>
      <c r="O297" s="246">
        <f>ROUND(E297*N297,2)</f>
        <v>0</v>
      </c>
      <c r="P297" s="246">
        <v>0</v>
      </c>
      <c r="Q297" s="246">
        <f>ROUND(E297*P297,2)</f>
        <v>0</v>
      </c>
      <c r="R297" s="246"/>
      <c r="S297" s="246" t="s">
        <v>175</v>
      </c>
      <c r="T297" s="247" t="s">
        <v>175</v>
      </c>
      <c r="U297" s="231">
        <v>0.37</v>
      </c>
      <c r="V297" s="231">
        <f>ROUND(E297*U297,2)</f>
        <v>0.74</v>
      </c>
      <c r="W297" s="231"/>
      <c r="X297" s="231" t="s">
        <v>176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177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451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56</v>
      </c>
      <c r="D299" s="232"/>
      <c r="E299" s="233">
        <v>1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452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56</v>
      </c>
      <c r="D301" s="232"/>
      <c r="E301" s="233">
        <v>1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179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1">
        <v>62</v>
      </c>
      <c r="B302" s="242" t="s">
        <v>453</v>
      </c>
      <c r="C302" s="253" t="s">
        <v>454</v>
      </c>
      <c r="D302" s="243" t="s">
        <v>386</v>
      </c>
      <c r="E302" s="244">
        <v>4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1.7999999999999999E-2</v>
      </c>
      <c r="O302" s="246">
        <f>ROUND(E302*N302,2)</f>
        <v>7.0000000000000007E-2</v>
      </c>
      <c r="P302" s="246">
        <v>0</v>
      </c>
      <c r="Q302" s="246">
        <f>ROUND(E302*P302,2)</f>
        <v>0</v>
      </c>
      <c r="R302" s="246"/>
      <c r="S302" s="246" t="s">
        <v>175</v>
      </c>
      <c r="T302" s="247" t="s">
        <v>175</v>
      </c>
      <c r="U302" s="231">
        <v>1.9</v>
      </c>
      <c r="V302" s="231">
        <f>ROUND(E302*U302,2)</f>
        <v>7.6</v>
      </c>
      <c r="W302" s="231"/>
      <c r="X302" s="231" t="s">
        <v>176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177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5" t="s">
        <v>455</v>
      </c>
      <c r="D303" s="248"/>
      <c r="E303" s="248"/>
      <c r="F303" s="248"/>
      <c r="G303" s="248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244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62</v>
      </c>
      <c r="D304" s="232"/>
      <c r="E304" s="233">
        <v>4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179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41">
        <v>63</v>
      </c>
      <c r="B305" s="242" t="s">
        <v>456</v>
      </c>
      <c r="C305" s="253" t="s">
        <v>457</v>
      </c>
      <c r="D305" s="243" t="s">
        <v>322</v>
      </c>
      <c r="E305" s="244">
        <v>0.29499999999999998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6">
        <v>0</v>
      </c>
      <c r="O305" s="246">
        <f>ROUND(E305*N305,2)</f>
        <v>0</v>
      </c>
      <c r="P305" s="246">
        <v>0</v>
      </c>
      <c r="Q305" s="246">
        <f>ROUND(E305*P305,2)</f>
        <v>0</v>
      </c>
      <c r="R305" s="246"/>
      <c r="S305" s="246" t="s">
        <v>175</v>
      </c>
      <c r="T305" s="247" t="s">
        <v>175</v>
      </c>
      <c r="U305" s="231">
        <v>1.52</v>
      </c>
      <c r="V305" s="231">
        <f>ROUND(E305*U305,2)</f>
        <v>0.45</v>
      </c>
      <c r="W305" s="231"/>
      <c r="X305" s="231" t="s">
        <v>176</v>
      </c>
      <c r="Y305" s="212"/>
      <c r="Z305" s="212"/>
      <c r="AA305" s="212"/>
      <c r="AB305" s="212"/>
      <c r="AC305" s="212"/>
      <c r="AD305" s="212"/>
      <c r="AE305" s="212"/>
      <c r="AF305" s="212"/>
      <c r="AG305" s="212" t="s">
        <v>177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458</v>
      </c>
      <c r="D306" s="232"/>
      <c r="E306" s="233">
        <v>0.29499999999999998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179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41">
        <v>64</v>
      </c>
      <c r="B307" s="242" t="s">
        <v>459</v>
      </c>
      <c r="C307" s="253" t="s">
        <v>460</v>
      </c>
      <c r="D307" s="243" t="s">
        <v>249</v>
      </c>
      <c r="E307" s="244">
        <v>2</v>
      </c>
      <c r="F307" s="245"/>
      <c r="G307" s="246">
        <f>ROUND(E307*F307,2)</f>
        <v>0</v>
      </c>
      <c r="H307" s="245"/>
      <c r="I307" s="246">
        <f>ROUND(E307*H307,2)</f>
        <v>0</v>
      </c>
      <c r="J307" s="245"/>
      <c r="K307" s="246">
        <f>ROUND(E307*J307,2)</f>
        <v>0</v>
      </c>
      <c r="L307" s="246">
        <v>21</v>
      </c>
      <c r="M307" s="246">
        <f>G307*(1+L307/100)</f>
        <v>0</v>
      </c>
      <c r="N307" s="246">
        <v>0</v>
      </c>
      <c r="O307" s="246">
        <f>ROUND(E307*N307,2)</f>
        <v>0</v>
      </c>
      <c r="P307" s="246">
        <v>5.0000000000000001E-3</v>
      </c>
      <c r="Q307" s="246">
        <f>ROUND(E307*P307,2)</f>
        <v>0.01</v>
      </c>
      <c r="R307" s="246"/>
      <c r="S307" s="246" t="s">
        <v>250</v>
      </c>
      <c r="T307" s="247" t="s">
        <v>251</v>
      </c>
      <c r="U307" s="231">
        <v>0</v>
      </c>
      <c r="V307" s="231">
        <f>ROUND(E307*U307,2)</f>
        <v>0</v>
      </c>
      <c r="W307" s="231"/>
      <c r="X307" s="231" t="s">
        <v>176</v>
      </c>
      <c r="Y307" s="212"/>
      <c r="Z307" s="212"/>
      <c r="AA307" s="212"/>
      <c r="AB307" s="212"/>
      <c r="AC307" s="212"/>
      <c r="AD307" s="212"/>
      <c r="AE307" s="212"/>
      <c r="AF307" s="212"/>
      <c r="AG307" s="212" t="s">
        <v>177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261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56</v>
      </c>
      <c r="D309" s="232"/>
      <c r="E309" s="233">
        <v>1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280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56</v>
      </c>
      <c r="D311" s="232"/>
      <c r="E311" s="233">
        <v>1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179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1">
        <v>65</v>
      </c>
      <c r="B312" s="242" t="s">
        <v>461</v>
      </c>
      <c r="C312" s="253" t="s">
        <v>462</v>
      </c>
      <c r="D312" s="243" t="s">
        <v>463</v>
      </c>
      <c r="E312" s="244">
        <v>1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0.02</v>
      </c>
      <c r="Q312" s="246">
        <f>ROUND(E312*P312,2)</f>
        <v>0.02</v>
      </c>
      <c r="R312" s="246"/>
      <c r="S312" s="246" t="s">
        <v>250</v>
      </c>
      <c r="T312" s="247" t="s">
        <v>251</v>
      </c>
      <c r="U312" s="231">
        <v>0</v>
      </c>
      <c r="V312" s="231">
        <f>ROUND(E312*U312,2)</f>
        <v>0</v>
      </c>
      <c r="W312" s="231"/>
      <c r="X312" s="231" t="s">
        <v>176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177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464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56</v>
      </c>
      <c r="D314" s="232"/>
      <c r="E314" s="233">
        <v>1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179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1">
        <v>66</v>
      </c>
      <c r="B315" s="242" t="s">
        <v>465</v>
      </c>
      <c r="C315" s="253" t="s">
        <v>466</v>
      </c>
      <c r="D315" s="243" t="s">
        <v>404</v>
      </c>
      <c r="E315" s="244">
        <v>1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250</v>
      </c>
      <c r="T315" s="247" t="s">
        <v>251</v>
      </c>
      <c r="U315" s="231">
        <v>0</v>
      </c>
      <c r="V315" s="231">
        <f>ROUND(E315*U315,2)</f>
        <v>0</v>
      </c>
      <c r="W315" s="231"/>
      <c r="X315" s="231" t="s">
        <v>176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177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261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56</v>
      </c>
      <c r="D317" s="232"/>
      <c r="E317" s="233">
        <v>1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179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22.5" outlineLevel="1">
      <c r="A318" s="241">
        <v>67</v>
      </c>
      <c r="B318" s="242" t="s">
        <v>467</v>
      </c>
      <c r="C318" s="253" t="s">
        <v>468</v>
      </c>
      <c r="D318" s="243" t="s">
        <v>249</v>
      </c>
      <c r="E318" s="244">
        <v>1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1.0999999999999999E-2</v>
      </c>
      <c r="O318" s="246">
        <f>ROUND(E318*N318,2)</f>
        <v>0.01</v>
      </c>
      <c r="P318" s="246">
        <v>0</v>
      </c>
      <c r="Q318" s="246">
        <f>ROUND(E318*P318,2)</f>
        <v>0</v>
      </c>
      <c r="R318" s="246" t="s">
        <v>469</v>
      </c>
      <c r="S318" s="246" t="s">
        <v>175</v>
      </c>
      <c r="T318" s="247" t="s">
        <v>175</v>
      </c>
      <c r="U318" s="231">
        <v>0</v>
      </c>
      <c r="V318" s="231">
        <f>ROUND(E318*U318,2)</f>
        <v>0</v>
      </c>
      <c r="W318" s="231"/>
      <c r="X318" s="231" t="s">
        <v>470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471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56</v>
      </c>
      <c r="D319" s="232"/>
      <c r="E319" s="233">
        <v>1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179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>
      <c r="A320" s="235" t="s">
        <v>170</v>
      </c>
      <c r="B320" s="236" t="s">
        <v>125</v>
      </c>
      <c r="C320" s="252" t="s">
        <v>126</v>
      </c>
      <c r="D320" s="237"/>
      <c r="E320" s="238"/>
      <c r="F320" s="239"/>
      <c r="G320" s="239">
        <f>SUMIF(AG321:AG334,"&lt;&gt;NOR",G321:G334)</f>
        <v>0</v>
      </c>
      <c r="H320" s="239"/>
      <c r="I320" s="239">
        <f>SUM(I321:I334)</f>
        <v>0</v>
      </c>
      <c r="J320" s="239"/>
      <c r="K320" s="239">
        <f>SUM(K321:K334)</f>
        <v>0</v>
      </c>
      <c r="L320" s="239"/>
      <c r="M320" s="239">
        <f>SUM(M321:M334)</f>
        <v>0</v>
      </c>
      <c r="N320" s="239"/>
      <c r="O320" s="239">
        <f>SUM(O321:O334)</f>
        <v>0.37</v>
      </c>
      <c r="P320" s="239"/>
      <c r="Q320" s="239">
        <f>SUM(Q321:Q334)</f>
        <v>0</v>
      </c>
      <c r="R320" s="239"/>
      <c r="S320" s="239"/>
      <c r="T320" s="240"/>
      <c r="U320" s="234"/>
      <c r="V320" s="234">
        <f>SUM(V321:V334)</f>
        <v>17.93</v>
      </c>
      <c r="W320" s="234"/>
      <c r="X320" s="234"/>
      <c r="AG320" t="s">
        <v>171</v>
      </c>
    </row>
    <row r="321" spans="1:60" ht="22.5" outlineLevel="1">
      <c r="A321" s="241">
        <v>68</v>
      </c>
      <c r="B321" s="242" t="s">
        <v>472</v>
      </c>
      <c r="C321" s="253" t="s">
        <v>473</v>
      </c>
      <c r="D321" s="243" t="s">
        <v>174</v>
      </c>
      <c r="E321" s="244">
        <v>17</v>
      </c>
      <c r="F321" s="245"/>
      <c r="G321" s="246">
        <f>ROUND(E321*F321,2)</f>
        <v>0</v>
      </c>
      <c r="H321" s="245"/>
      <c r="I321" s="246">
        <f>ROUND(E321*H321,2)</f>
        <v>0</v>
      </c>
      <c r="J321" s="245"/>
      <c r="K321" s="246">
        <f>ROUND(E321*J321,2)</f>
        <v>0</v>
      </c>
      <c r="L321" s="246">
        <v>21</v>
      </c>
      <c r="M321" s="246">
        <f>G321*(1+L321/100)</f>
        <v>0</v>
      </c>
      <c r="N321" s="246">
        <v>2.1000000000000001E-4</v>
      </c>
      <c r="O321" s="246">
        <f>ROUND(E321*N321,2)</f>
        <v>0</v>
      </c>
      <c r="P321" s="246">
        <v>0</v>
      </c>
      <c r="Q321" s="246">
        <f>ROUND(E321*P321,2)</f>
        <v>0</v>
      </c>
      <c r="R321" s="246"/>
      <c r="S321" s="246" t="s">
        <v>175</v>
      </c>
      <c r="T321" s="247" t="s">
        <v>175</v>
      </c>
      <c r="U321" s="231">
        <v>0.05</v>
      </c>
      <c r="V321" s="231">
        <f>ROUND(E321*U321,2)</f>
        <v>0.85</v>
      </c>
      <c r="W321" s="231"/>
      <c r="X321" s="231" t="s">
        <v>176</v>
      </c>
      <c r="Y321" s="212"/>
      <c r="Z321" s="212"/>
      <c r="AA321" s="212"/>
      <c r="AB321" s="212"/>
      <c r="AC321" s="212"/>
      <c r="AD321" s="212"/>
      <c r="AE321" s="212"/>
      <c r="AF321" s="212"/>
      <c r="AG321" s="212" t="s">
        <v>177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474</v>
      </c>
      <c r="D322" s="232"/>
      <c r="E322" s="233"/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179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205</v>
      </c>
      <c r="D323" s="232"/>
      <c r="E323" s="233">
        <v>17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179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>
      <c r="A324" s="241">
        <v>69</v>
      </c>
      <c r="B324" s="242" t="s">
        <v>475</v>
      </c>
      <c r="C324" s="253" t="s">
        <v>476</v>
      </c>
      <c r="D324" s="243" t="s">
        <v>174</v>
      </c>
      <c r="E324" s="244">
        <v>17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4.8300000000000001E-3</v>
      </c>
      <c r="O324" s="246">
        <f>ROUND(E324*N324,2)</f>
        <v>0.08</v>
      </c>
      <c r="P324" s="246">
        <v>0</v>
      </c>
      <c r="Q324" s="246">
        <f>ROUND(E324*P324,2)</f>
        <v>0</v>
      </c>
      <c r="R324" s="246"/>
      <c r="S324" s="246" t="s">
        <v>175</v>
      </c>
      <c r="T324" s="247" t="s">
        <v>175</v>
      </c>
      <c r="U324" s="231">
        <v>0.97</v>
      </c>
      <c r="V324" s="231">
        <f>ROUND(E324*U324,2)</f>
        <v>16.489999999999998</v>
      </c>
      <c r="W324" s="231"/>
      <c r="X324" s="231" t="s">
        <v>176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177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474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205</v>
      </c>
      <c r="D326" s="232"/>
      <c r="E326" s="233">
        <v>17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179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41">
        <v>70</v>
      </c>
      <c r="B327" s="242" t="s">
        <v>477</v>
      </c>
      <c r="C327" s="253" t="s">
        <v>478</v>
      </c>
      <c r="D327" s="243" t="s">
        <v>322</v>
      </c>
      <c r="E327" s="244">
        <v>0.371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6">
        <v>0</v>
      </c>
      <c r="O327" s="246">
        <f>ROUND(E327*N327,2)</f>
        <v>0</v>
      </c>
      <c r="P327" s="246">
        <v>0</v>
      </c>
      <c r="Q327" s="246">
        <f>ROUND(E327*P327,2)</f>
        <v>0</v>
      </c>
      <c r="R327" s="246"/>
      <c r="S327" s="246" t="s">
        <v>175</v>
      </c>
      <c r="T327" s="247" t="s">
        <v>175</v>
      </c>
      <c r="U327" s="231">
        <v>1.6</v>
      </c>
      <c r="V327" s="231">
        <f>ROUND(E327*U327,2)</f>
        <v>0.59</v>
      </c>
      <c r="W327" s="231"/>
      <c r="X327" s="231" t="s">
        <v>176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177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479</v>
      </c>
      <c r="D328" s="232"/>
      <c r="E328" s="233">
        <v>0.371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179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41">
        <v>71</v>
      </c>
      <c r="B329" s="242" t="s">
        <v>480</v>
      </c>
      <c r="C329" s="253" t="s">
        <v>481</v>
      </c>
      <c r="D329" s="243" t="s">
        <v>174</v>
      </c>
      <c r="E329" s="244">
        <v>17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6">
        <v>1.1999999999999999E-3</v>
      </c>
      <c r="O329" s="246">
        <f>ROUND(E329*N329,2)</f>
        <v>0.02</v>
      </c>
      <c r="P329" s="246">
        <v>0</v>
      </c>
      <c r="Q329" s="246">
        <f>ROUND(E329*P329,2)</f>
        <v>0</v>
      </c>
      <c r="R329" s="246"/>
      <c r="S329" s="246" t="s">
        <v>250</v>
      </c>
      <c r="T329" s="247" t="s">
        <v>175</v>
      </c>
      <c r="U329" s="231">
        <v>0</v>
      </c>
      <c r="V329" s="231">
        <f>ROUND(E329*U329,2)</f>
        <v>0</v>
      </c>
      <c r="W329" s="231"/>
      <c r="X329" s="231" t="s">
        <v>176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177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261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205</v>
      </c>
      <c r="D331" s="232"/>
      <c r="E331" s="233">
        <v>17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179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41">
        <v>72</v>
      </c>
      <c r="B332" s="242" t="s">
        <v>482</v>
      </c>
      <c r="C332" s="253" t="s">
        <v>483</v>
      </c>
      <c r="D332" s="243" t="s">
        <v>174</v>
      </c>
      <c r="E332" s="244">
        <v>18.7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6">
        <v>1.4200000000000001E-2</v>
      </c>
      <c r="O332" s="246">
        <f>ROUND(E332*N332,2)</f>
        <v>0.27</v>
      </c>
      <c r="P332" s="246">
        <v>0</v>
      </c>
      <c r="Q332" s="246">
        <f>ROUND(E332*P332,2)</f>
        <v>0</v>
      </c>
      <c r="R332" s="246" t="s">
        <v>469</v>
      </c>
      <c r="S332" s="246" t="s">
        <v>175</v>
      </c>
      <c r="T332" s="247" t="s">
        <v>175</v>
      </c>
      <c r="U332" s="231">
        <v>0</v>
      </c>
      <c r="V332" s="231">
        <f>ROUND(E332*U332,2)</f>
        <v>0</v>
      </c>
      <c r="W332" s="231"/>
      <c r="X332" s="231" t="s">
        <v>470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471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261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484</v>
      </c>
      <c r="D334" s="232"/>
      <c r="E334" s="233">
        <v>18.7</v>
      </c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>
      <c r="A335" s="235" t="s">
        <v>170</v>
      </c>
      <c r="B335" s="236" t="s">
        <v>129</v>
      </c>
      <c r="C335" s="252" t="s">
        <v>130</v>
      </c>
      <c r="D335" s="237"/>
      <c r="E335" s="238"/>
      <c r="F335" s="239"/>
      <c r="G335" s="239">
        <f>SUMIF(AG336:AG359,"&lt;&gt;NOR",G336:G359)</f>
        <v>0</v>
      </c>
      <c r="H335" s="239"/>
      <c r="I335" s="239">
        <f>SUM(I336:I359)</f>
        <v>0</v>
      </c>
      <c r="J335" s="239"/>
      <c r="K335" s="239">
        <f>SUM(K336:K359)</f>
        <v>0</v>
      </c>
      <c r="L335" s="239"/>
      <c r="M335" s="239">
        <f>SUM(M336:M359)</f>
        <v>0</v>
      </c>
      <c r="N335" s="239"/>
      <c r="O335" s="239">
        <f>SUM(O336:O359)</f>
        <v>0.71</v>
      </c>
      <c r="P335" s="239"/>
      <c r="Q335" s="239">
        <f>SUM(Q336:Q359)</f>
        <v>0</v>
      </c>
      <c r="R335" s="239"/>
      <c r="S335" s="239"/>
      <c r="T335" s="240"/>
      <c r="U335" s="234"/>
      <c r="V335" s="234">
        <f>SUM(V336:V359)</f>
        <v>48.41</v>
      </c>
      <c r="W335" s="234"/>
      <c r="X335" s="234"/>
      <c r="AG335" t="s">
        <v>171</v>
      </c>
    </row>
    <row r="336" spans="1:60" outlineLevel="1">
      <c r="A336" s="241">
        <v>73</v>
      </c>
      <c r="B336" s="242" t="s">
        <v>485</v>
      </c>
      <c r="C336" s="253" t="s">
        <v>486</v>
      </c>
      <c r="D336" s="243" t="s">
        <v>174</v>
      </c>
      <c r="E336" s="244">
        <v>36.897799999999997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2.1000000000000001E-4</v>
      </c>
      <c r="O336" s="246">
        <f>ROUND(E336*N336,2)</f>
        <v>0.01</v>
      </c>
      <c r="P336" s="246">
        <v>0</v>
      </c>
      <c r="Q336" s="246">
        <f>ROUND(E336*P336,2)</f>
        <v>0</v>
      </c>
      <c r="R336" s="246"/>
      <c r="S336" s="246" t="s">
        <v>175</v>
      </c>
      <c r="T336" s="247" t="s">
        <v>175</v>
      </c>
      <c r="U336" s="231">
        <v>0.05</v>
      </c>
      <c r="V336" s="231">
        <f>ROUND(E336*U336,2)</f>
        <v>1.84</v>
      </c>
      <c r="W336" s="231"/>
      <c r="X336" s="231" t="s">
        <v>176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177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487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488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489</v>
      </c>
      <c r="D339" s="232"/>
      <c r="E339" s="233">
        <v>36.897799999999997</v>
      </c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179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41">
        <v>74</v>
      </c>
      <c r="B340" s="242" t="s">
        <v>490</v>
      </c>
      <c r="C340" s="253" t="s">
        <v>491</v>
      </c>
      <c r="D340" s="243" t="s">
        <v>174</v>
      </c>
      <c r="E340" s="244">
        <v>36.897799999999997</v>
      </c>
      <c r="F340" s="245"/>
      <c r="G340" s="246">
        <f>ROUND(E340*F340,2)</f>
        <v>0</v>
      </c>
      <c r="H340" s="245"/>
      <c r="I340" s="246">
        <f>ROUND(E340*H340,2)</f>
        <v>0</v>
      </c>
      <c r="J340" s="245"/>
      <c r="K340" s="246">
        <f>ROUND(E340*J340,2)</f>
        <v>0</v>
      </c>
      <c r="L340" s="246">
        <v>21</v>
      </c>
      <c r="M340" s="246">
        <f>G340*(1+L340/100)</f>
        <v>0</v>
      </c>
      <c r="N340" s="246">
        <v>2.9999999999999997E-4</v>
      </c>
      <c r="O340" s="246">
        <f>ROUND(E340*N340,2)</f>
        <v>0.01</v>
      </c>
      <c r="P340" s="246">
        <v>0</v>
      </c>
      <c r="Q340" s="246">
        <f>ROUND(E340*P340,2)</f>
        <v>0</v>
      </c>
      <c r="R340" s="246"/>
      <c r="S340" s="246" t="s">
        <v>175</v>
      </c>
      <c r="T340" s="247" t="s">
        <v>175</v>
      </c>
      <c r="U340" s="231">
        <v>0</v>
      </c>
      <c r="V340" s="231">
        <f>ROUND(E340*U340,2)</f>
        <v>0</v>
      </c>
      <c r="W340" s="231"/>
      <c r="X340" s="231" t="s">
        <v>176</v>
      </c>
      <c r="Y340" s="212"/>
      <c r="Z340" s="212"/>
      <c r="AA340" s="212"/>
      <c r="AB340" s="212"/>
      <c r="AC340" s="212"/>
      <c r="AD340" s="212"/>
      <c r="AE340" s="212"/>
      <c r="AF340" s="212"/>
      <c r="AG340" s="212" t="s">
        <v>242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492</v>
      </c>
      <c r="D341" s="232"/>
      <c r="E341" s="233"/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179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489</v>
      </c>
      <c r="D342" s="232"/>
      <c r="E342" s="233">
        <v>36.897799999999997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179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1">
      <c r="A343" s="241">
        <v>75</v>
      </c>
      <c r="B343" s="242" t="s">
        <v>493</v>
      </c>
      <c r="C343" s="253" t="s">
        <v>494</v>
      </c>
      <c r="D343" s="243" t="s">
        <v>174</v>
      </c>
      <c r="E343" s="244">
        <v>36.897799999999997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6">
        <v>4.8700000000000002E-3</v>
      </c>
      <c r="O343" s="246">
        <f>ROUND(E343*N343,2)</f>
        <v>0.18</v>
      </c>
      <c r="P343" s="246">
        <v>0</v>
      </c>
      <c r="Q343" s="246">
        <f>ROUND(E343*P343,2)</f>
        <v>0</v>
      </c>
      <c r="R343" s="246"/>
      <c r="S343" s="246" t="s">
        <v>175</v>
      </c>
      <c r="T343" s="247" t="s">
        <v>175</v>
      </c>
      <c r="U343" s="231">
        <v>1.1299999999999999</v>
      </c>
      <c r="V343" s="231">
        <f>ROUND(E343*U343,2)</f>
        <v>41.69</v>
      </c>
      <c r="W343" s="231"/>
      <c r="X343" s="231" t="s">
        <v>176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242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495</v>
      </c>
      <c r="D344" s="232"/>
      <c r="E344" s="233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>
      <c r="A345" s="229"/>
      <c r="B345" s="230"/>
      <c r="C345" s="254" t="s">
        <v>496</v>
      </c>
      <c r="D345" s="232"/>
      <c r="E345" s="233">
        <v>39.3078</v>
      </c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179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273</v>
      </c>
      <c r="D346" s="232"/>
      <c r="E346" s="233">
        <v>-1.6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497</v>
      </c>
      <c r="D347" s="232"/>
      <c r="E347" s="233">
        <v>-0.81</v>
      </c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179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ht="22.5" outlineLevel="1">
      <c r="A348" s="241">
        <v>76</v>
      </c>
      <c r="B348" s="242" t="s">
        <v>498</v>
      </c>
      <c r="C348" s="253" t="s">
        <v>499</v>
      </c>
      <c r="D348" s="243" t="s">
        <v>241</v>
      </c>
      <c r="E348" s="244">
        <v>31.318000000000001</v>
      </c>
      <c r="F348" s="245"/>
      <c r="G348" s="246">
        <f>ROUND(E348*F348,2)</f>
        <v>0</v>
      </c>
      <c r="H348" s="245"/>
      <c r="I348" s="246">
        <f>ROUND(E348*H348,2)</f>
        <v>0</v>
      </c>
      <c r="J348" s="245"/>
      <c r="K348" s="246">
        <f>ROUND(E348*J348,2)</f>
        <v>0</v>
      </c>
      <c r="L348" s="246">
        <v>21</v>
      </c>
      <c r="M348" s="246">
        <f>G348*(1+L348/100)</f>
        <v>0</v>
      </c>
      <c r="N348" s="246">
        <v>0</v>
      </c>
      <c r="O348" s="246">
        <f>ROUND(E348*N348,2)</f>
        <v>0</v>
      </c>
      <c r="P348" s="246">
        <v>0</v>
      </c>
      <c r="Q348" s="246">
        <f>ROUND(E348*P348,2)</f>
        <v>0</v>
      </c>
      <c r="R348" s="246"/>
      <c r="S348" s="246" t="s">
        <v>175</v>
      </c>
      <c r="T348" s="247" t="s">
        <v>175</v>
      </c>
      <c r="U348" s="231">
        <v>0.12</v>
      </c>
      <c r="V348" s="231">
        <f>ROUND(E348*U348,2)</f>
        <v>3.76</v>
      </c>
      <c r="W348" s="231"/>
      <c r="X348" s="231" t="s">
        <v>176</v>
      </c>
      <c r="Y348" s="212"/>
      <c r="Z348" s="212"/>
      <c r="AA348" s="212"/>
      <c r="AB348" s="212"/>
      <c r="AC348" s="212"/>
      <c r="AD348" s="212"/>
      <c r="AE348" s="212"/>
      <c r="AF348" s="212"/>
      <c r="AG348" s="212" t="s">
        <v>177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500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ht="22.5" outlineLevel="1">
      <c r="A350" s="229"/>
      <c r="B350" s="230"/>
      <c r="C350" s="254" t="s">
        <v>501</v>
      </c>
      <c r="D350" s="232"/>
      <c r="E350" s="233">
        <v>18.718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502</v>
      </c>
      <c r="D351" s="232"/>
      <c r="E351" s="233">
        <v>12.6</v>
      </c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179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41">
        <v>77</v>
      </c>
      <c r="B352" s="242" t="s">
        <v>503</v>
      </c>
      <c r="C352" s="253" t="s">
        <v>504</v>
      </c>
      <c r="D352" s="243" t="s">
        <v>322</v>
      </c>
      <c r="E352" s="244">
        <v>0.70099999999999996</v>
      </c>
      <c r="F352" s="245"/>
      <c r="G352" s="246">
        <f>ROUND(E352*F352,2)</f>
        <v>0</v>
      </c>
      <c r="H352" s="245"/>
      <c r="I352" s="246">
        <f>ROUND(E352*H352,2)</f>
        <v>0</v>
      </c>
      <c r="J352" s="245"/>
      <c r="K352" s="246">
        <f>ROUND(E352*J352,2)</f>
        <v>0</v>
      </c>
      <c r="L352" s="246">
        <v>21</v>
      </c>
      <c r="M352" s="246">
        <f>G352*(1+L352/100)</f>
        <v>0</v>
      </c>
      <c r="N352" s="246">
        <v>0</v>
      </c>
      <c r="O352" s="246">
        <f>ROUND(E352*N352,2)</f>
        <v>0</v>
      </c>
      <c r="P352" s="246">
        <v>0</v>
      </c>
      <c r="Q352" s="246">
        <f>ROUND(E352*P352,2)</f>
        <v>0</v>
      </c>
      <c r="R352" s="246"/>
      <c r="S352" s="246" t="s">
        <v>175</v>
      </c>
      <c r="T352" s="247" t="s">
        <v>175</v>
      </c>
      <c r="U352" s="231">
        <v>1.6</v>
      </c>
      <c r="V352" s="231">
        <f>ROUND(E352*U352,2)</f>
        <v>1.1200000000000001</v>
      </c>
      <c r="W352" s="231"/>
      <c r="X352" s="231" t="s">
        <v>176</v>
      </c>
      <c r="Y352" s="212"/>
      <c r="Z352" s="212"/>
      <c r="AA352" s="212"/>
      <c r="AB352" s="212"/>
      <c r="AC352" s="212"/>
      <c r="AD352" s="212"/>
      <c r="AE352" s="212"/>
      <c r="AF352" s="212"/>
      <c r="AG352" s="212" t="s">
        <v>242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505</v>
      </c>
      <c r="D353" s="232"/>
      <c r="E353" s="233">
        <v>0.70099999999999996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179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41">
        <v>78</v>
      </c>
      <c r="B354" s="242" t="s">
        <v>506</v>
      </c>
      <c r="C354" s="253" t="s">
        <v>507</v>
      </c>
      <c r="D354" s="243" t="s">
        <v>241</v>
      </c>
      <c r="E354" s="244">
        <v>34.449800000000003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6">
        <v>2.2000000000000001E-4</v>
      </c>
      <c r="O354" s="246">
        <f>ROUND(E354*N354,2)</f>
        <v>0.01</v>
      </c>
      <c r="P354" s="246">
        <v>0</v>
      </c>
      <c r="Q354" s="246">
        <f>ROUND(E354*P354,2)</f>
        <v>0</v>
      </c>
      <c r="R354" s="246" t="s">
        <v>469</v>
      </c>
      <c r="S354" s="246" t="s">
        <v>175</v>
      </c>
      <c r="T354" s="247" t="s">
        <v>175</v>
      </c>
      <c r="U354" s="231">
        <v>0</v>
      </c>
      <c r="V354" s="231">
        <f>ROUND(E354*U354,2)</f>
        <v>0</v>
      </c>
      <c r="W354" s="231"/>
      <c r="X354" s="231" t="s">
        <v>470</v>
      </c>
      <c r="Y354" s="212"/>
      <c r="Z354" s="212"/>
      <c r="AA354" s="212"/>
      <c r="AB354" s="212"/>
      <c r="AC354" s="212"/>
      <c r="AD354" s="212"/>
      <c r="AE354" s="212"/>
      <c r="AF354" s="212"/>
      <c r="AG354" s="212" t="s">
        <v>471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508</v>
      </c>
      <c r="D355" s="232"/>
      <c r="E355" s="23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509</v>
      </c>
      <c r="D356" s="232"/>
      <c r="E356" s="233">
        <v>34.449800000000003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179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1">
        <v>79</v>
      </c>
      <c r="B357" s="242" t="s">
        <v>510</v>
      </c>
      <c r="C357" s="253" t="s">
        <v>511</v>
      </c>
      <c r="D357" s="243" t="s">
        <v>174</v>
      </c>
      <c r="E357" s="244">
        <v>40.587580000000003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1.2200000000000001E-2</v>
      </c>
      <c r="O357" s="246">
        <f>ROUND(E357*N357,2)</f>
        <v>0.5</v>
      </c>
      <c r="P357" s="246">
        <v>0</v>
      </c>
      <c r="Q357" s="246">
        <f>ROUND(E357*P357,2)</f>
        <v>0</v>
      </c>
      <c r="R357" s="246" t="s">
        <v>469</v>
      </c>
      <c r="S357" s="246" t="s">
        <v>175</v>
      </c>
      <c r="T357" s="247" t="s">
        <v>175</v>
      </c>
      <c r="U357" s="231">
        <v>0</v>
      </c>
      <c r="V357" s="231">
        <f>ROUND(E357*U357,2)</f>
        <v>0</v>
      </c>
      <c r="W357" s="231"/>
      <c r="X357" s="231" t="s">
        <v>470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512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492</v>
      </c>
      <c r="D358" s="232"/>
      <c r="E358" s="233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29"/>
      <c r="B359" s="230"/>
      <c r="C359" s="254" t="s">
        <v>513</v>
      </c>
      <c r="D359" s="232"/>
      <c r="E359" s="233">
        <v>40.587580000000003</v>
      </c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179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>
      <c r="A360" s="235" t="s">
        <v>170</v>
      </c>
      <c r="B360" s="236" t="s">
        <v>131</v>
      </c>
      <c r="C360" s="252" t="s">
        <v>132</v>
      </c>
      <c r="D360" s="237"/>
      <c r="E360" s="238"/>
      <c r="F360" s="239"/>
      <c r="G360" s="239">
        <f>SUMIF(AG361:AG376,"&lt;&gt;NOR",G361:G376)</f>
        <v>0</v>
      </c>
      <c r="H360" s="239"/>
      <c r="I360" s="239">
        <f>SUM(I361:I376)</f>
        <v>0</v>
      </c>
      <c r="J360" s="239"/>
      <c r="K360" s="239">
        <f>SUM(K361:K376)</f>
        <v>0</v>
      </c>
      <c r="L360" s="239"/>
      <c r="M360" s="239">
        <f>SUM(M361:M376)</f>
        <v>0</v>
      </c>
      <c r="N360" s="239"/>
      <c r="O360" s="239">
        <f>SUM(O361:O376)</f>
        <v>0</v>
      </c>
      <c r="P360" s="239"/>
      <c r="Q360" s="239">
        <f>SUM(Q361:Q376)</f>
        <v>0</v>
      </c>
      <c r="R360" s="239"/>
      <c r="S360" s="239"/>
      <c r="T360" s="240"/>
      <c r="U360" s="234"/>
      <c r="V360" s="234">
        <f>SUM(V361:V376)</f>
        <v>1.34</v>
      </c>
      <c r="W360" s="234"/>
      <c r="X360" s="234"/>
      <c r="AG360" t="s">
        <v>171</v>
      </c>
    </row>
    <row r="361" spans="1:60" outlineLevel="1">
      <c r="A361" s="241">
        <v>80</v>
      </c>
      <c r="B361" s="242" t="s">
        <v>514</v>
      </c>
      <c r="C361" s="253" t="s">
        <v>515</v>
      </c>
      <c r="D361" s="243" t="s">
        <v>174</v>
      </c>
      <c r="E361" s="244">
        <v>5.7350000000000003</v>
      </c>
      <c r="F361" s="245"/>
      <c r="G361" s="246">
        <f>ROUND(E361*F361,2)</f>
        <v>0</v>
      </c>
      <c r="H361" s="245"/>
      <c r="I361" s="246">
        <f>ROUND(E361*H361,2)</f>
        <v>0</v>
      </c>
      <c r="J361" s="245"/>
      <c r="K361" s="246">
        <f>ROUND(E361*J361,2)</f>
        <v>0</v>
      </c>
      <c r="L361" s="246">
        <v>21</v>
      </c>
      <c r="M361" s="246">
        <f>G361*(1+L361/100)</f>
        <v>0</v>
      </c>
      <c r="N361" s="246">
        <v>2.5000000000000001E-4</v>
      </c>
      <c r="O361" s="246">
        <f>ROUND(E361*N361,2)</f>
        <v>0</v>
      </c>
      <c r="P361" s="246">
        <v>0</v>
      </c>
      <c r="Q361" s="246">
        <f>ROUND(E361*P361,2)</f>
        <v>0</v>
      </c>
      <c r="R361" s="246"/>
      <c r="S361" s="246" t="s">
        <v>175</v>
      </c>
      <c r="T361" s="247" t="s">
        <v>175</v>
      </c>
      <c r="U361" s="231">
        <v>0.13</v>
      </c>
      <c r="V361" s="231">
        <f>ROUND(E361*U361,2)</f>
        <v>0.75</v>
      </c>
      <c r="W361" s="231"/>
      <c r="X361" s="231" t="s">
        <v>176</v>
      </c>
      <c r="Y361" s="212"/>
      <c r="Z361" s="212"/>
      <c r="AA361" s="212"/>
      <c r="AB361" s="212"/>
      <c r="AC361" s="212"/>
      <c r="AD361" s="212"/>
      <c r="AE361" s="212"/>
      <c r="AF361" s="212"/>
      <c r="AG361" s="212" t="s">
        <v>177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1">
      <c r="A362" s="229"/>
      <c r="B362" s="230"/>
      <c r="C362" s="254" t="s">
        <v>516</v>
      </c>
      <c r="D362" s="232"/>
      <c r="E362" s="233"/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179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517</v>
      </c>
      <c r="D363" s="232"/>
      <c r="E363" s="233">
        <v>5</v>
      </c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518</v>
      </c>
      <c r="D364" s="232"/>
      <c r="E364" s="233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519</v>
      </c>
      <c r="D365" s="232"/>
      <c r="E365" s="233">
        <v>0.73499999999999999</v>
      </c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179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41">
        <v>81</v>
      </c>
      <c r="B366" s="242" t="s">
        <v>520</v>
      </c>
      <c r="C366" s="253" t="s">
        <v>521</v>
      </c>
      <c r="D366" s="243" t="s">
        <v>174</v>
      </c>
      <c r="E366" s="244">
        <v>5.7350000000000003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5.0000000000000002E-5</v>
      </c>
      <c r="O366" s="246">
        <f>ROUND(E366*N366,2)</f>
        <v>0</v>
      </c>
      <c r="P366" s="246">
        <v>0</v>
      </c>
      <c r="Q366" s="246">
        <f>ROUND(E366*P366,2)</f>
        <v>0</v>
      </c>
      <c r="R366" s="246"/>
      <c r="S366" s="246" t="s">
        <v>175</v>
      </c>
      <c r="T366" s="247" t="s">
        <v>175</v>
      </c>
      <c r="U366" s="231">
        <v>0.06</v>
      </c>
      <c r="V366" s="231">
        <f>ROUND(E366*U366,2)</f>
        <v>0.34</v>
      </c>
      <c r="W366" s="231"/>
      <c r="X366" s="231" t="s">
        <v>176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177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ht="22.5" outlineLevel="1">
      <c r="A367" s="229"/>
      <c r="B367" s="230"/>
      <c r="C367" s="254" t="s">
        <v>516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517</v>
      </c>
      <c r="D368" s="232"/>
      <c r="E368" s="233">
        <v>5</v>
      </c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522</v>
      </c>
      <c r="D369" s="232"/>
      <c r="E369" s="233"/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29"/>
      <c r="B370" s="230"/>
      <c r="C370" s="254" t="s">
        <v>519</v>
      </c>
      <c r="D370" s="232"/>
      <c r="E370" s="233">
        <v>0.73499999999999999</v>
      </c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179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41">
        <v>82</v>
      </c>
      <c r="B371" s="242" t="s">
        <v>523</v>
      </c>
      <c r="C371" s="253" t="s">
        <v>524</v>
      </c>
      <c r="D371" s="243" t="s">
        <v>174</v>
      </c>
      <c r="E371" s="244">
        <v>5</v>
      </c>
      <c r="F371" s="245"/>
      <c r="G371" s="246">
        <f>ROUND(E371*F371,2)</f>
        <v>0</v>
      </c>
      <c r="H371" s="245"/>
      <c r="I371" s="246">
        <f>ROUND(E371*H371,2)</f>
        <v>0</v>
      </c>
      <c r="J371" s="245"/>
      <c r="K371" s="246">
        <f>ROUND(E371*J371,2)</f>
        <v>0</v>
      </c>
      <c r="L371" s="246">
        <v>21</v>
      </c>
      <c r="M371" s="246">
        <f>G371*(1+L371/100)</f>
        <v>0</v>
      </c>
      <c r="N371" s="246">
        <v>1.0000000000000001E-5</v>
      </c>
      <c r="O371" s="246">
        <f>ROUND(E371*N371,2)</f>
        <v>0</v>
      </c>
      <c r="P371" s="246">
        <v>0</v>
      </c>
      <c r="Q371" s="246">
        <f>ROUND(E371*P371,2)</f>
        <v>0</v>
      </c>
      <c r="R371" s="246"/>
      <c r="S371" s="246" t="s">
        <v>175</v>
      </c>
      <c r="T371" s="247" t="s">
        <v>175</v>
      </c>
      <c r="U371" s="231">
        <v>0.05</v>
      </c>
      <c r="V371" s="231">
        <f>ROUND(E371*U371,2)</f>
        <v>0.25</v>
      </c>
      <c r="W371" s="231"/>
      <c r="X371" s="231" t="s">
        <v>176</v>
      </c>
      <c r="Y371" s="212"/>
      <c r="Z371" s="212"/>
      <c r="AA371" s="212"/>
      <c r="AB371" s="212"/>
      <c r="AC371" s="212"/>
      <c r="AD371" s="212"/>
      <c r="AE371" s="212"/>
      <c r="AF371" s="212"/>
      <c r="AG371" s="212" t="s">
        <v>177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525</v>
      </c>
      <c r="D372" s="232"/>
      <c r="E372" s="233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261</v>
      </c>
      <c r="D373" s="232"/>
      <c r="E373" s="233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179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526</v>
      </c>
      <c r="D374" s="232"/>
      <c r="E374" s="233">
        <v>2.5</v>
      </c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280</v>
      </c>
      <c r="D375" s="232"/>
      <c r="E375" s="233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526</v>
      </c>
      <c r="D376" s="232"/>
      <c r="E376" s="233">
        <v>2.5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179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>
      <c r="A377" s="235" t="s">
        <v>170</v>
      </c>
      <c r="B377" s="236" t="s">
        <v>133</v>
      </c>
      <c r="C377" s="252" t="s">
        <v>134</v>
      </c>
      <c r="D377" s="237"/>
      <c r="E377" s="238"/>
      <c r="F377" s="239"/>
      <c r="G377" s="239">
        <f>SUMIF(AG378:AG414,"&lt;&gt;NOR",G378:G414)</f>
        <v>0</v>
      </c>
      <c r="H377" s="239"/>
      <c r="I377" s="239">
        <f>SUM(I378:I414)</f>
        <v>0</v>
      </c>
      <c r="J377" s="239"/>
      <c r="K377" s="239">
        <f>SUM(K378:K414)</f>
        <v>0</v>
      </c>
      <c r="L377" s="239"/>
      <c r="M377" s="239">
        <f>SUM(M378:M414)</f>
        <v>0</v>
      </c>
      <c r="N377" s="239"/>
      <c r="O377" s="239">
        <f>SUM(O378:O414)</f>
        <v>0.03</v>
      </c>
      <c r="P377" s="239"/>
      <c r="Q377" s="239">
        <f>SUM(Q378:Q414)</f>
        <v>0.02</v>
      </c>
      <c r="R377" s="239"/>
      <c r="S377" s="239"/>
      <c r="T377" s="240"/>
      <c r="U377" s="234"/>
      <c r="V377" s="234">
        <f>SUM(V378:V414)</f>
        <v>9.94</v>
      </c>
      <c r="W377" s="234"/>
      <c r="X377" s="234"/>
      <c r="AG377" t="s">
        <v>171</v>
      </c>
    </row>
    <row r="378" spans="1:60" outlineLevel="1">
      <c r="A378" s="241">
        <v>83</v>
      </c>
      <c r="B378" s="242" t="s">
        <v>527</v>
      </c>
      <c r="C378" s="253" t="s">
        <v>528</v>
      </c>
      <c r="D378" s="243" t="s">
        <v>174</v>
      </c>
      <c r="E378" s="244">
        <v>36.612850000000002</v>
      </c>
      <c r="F378" s="245"/>
      <c r="G378" s="246">
        <f>ROUND(E378*F378,2)</f>
        <v>0</v>
      </c>
      <c r="H378" s="245"/>
      <c r="I378" s="246">
        <f>ROUND(E378*H378,2)</f>
        <v>0</v>
      </c>
      <c r="J378" s="245"/>
      <c r="K378" s="246">
        <f>ROUND(E378*J378,2)</f>
        <v>0</v>
      </c>
      <c r="L378" s="246">
        <v>21</v>
      </c>
      <c r="M378" s="246">
        <f>G378*(1+L378/100)</f>
        <v>0</v>
      </c>
      <c r="N378" s="246">
        <v>0</v>
      </c>
      <c r="O378" s="246">
        <f>ROUND(E378*N378,2)</f>
        <v>0</v>
      </c>
      <c r="P378" s="246">
        <v>5.0000000000000001E-4</v>
      </c>
      <c r="Q378" s="246">
        <f>ROUND(E378*P378,2)</f>
        <v>0.02</v>
      </c>
      <c r="R378" s="246"/>
      <c r="S378" s="246" t="s">
        <v>175</v>
      </c>
      <c r="T378" s="247" t="s">
        <v>175</v>
      </c>
      <c r="U378" s="231">
        <v>7.0000000000000007E-2</v>
      </c>
      <c r="V378" s="231">
        <f>ROUND(E378*U378,2)</f>
        <v>2.56</v>
      </c>
      <c r="W378" s="231"/>
      <c r="X378" s="231" t="s">
        <v>176</v>
      </c>
      <c r="Y378" s="212"/>
      <c r="Z378" s="212"/>
      <c r="AA378" s="212"/>
      <c r="AB378" s="212"/>
      <c r="AC378" s="212"/>
      <c r="AD378" s="212"/>
      <c r="AE378" s="212"/>
      <c r="AF378" s="212"/>
      <c r="AG378" s="212" t="s">
        <v>177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529</v>
      </c>
      <c r="D379" s="232"/>
      <c r="E379" s="233"/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261</v>
      </c>
      <c r="D380" s="232"/>
      <c r="E380" s="233"/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279</v>
      </c>
      <c r="D381" s="232"/>
      <c r="E381" s="233">
        <v>11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280</v>
      </c>
      <c r="D382" s="232"/>
      <c r="E382" s="233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281</v>
      </c>
      <c r="D383" s="232"/>
      <c r="E383" s="233">
        <v>7.5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179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2.5" outlineLevel="1">
      <c r="A384" s="229"/>
      <c r="B384" s="230"/>
      <c r="C384" s="254" t="s">
        <v>530</v>
      </c>
      <c r="D384" s="232"/>
      <c r="E384" s="233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261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531</v>
      </c>
      <c r="D386" s="232"/>
      <c r="E386" s="233">
        <v>6.5704000000000002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532</v>
      </c>
      <c r="D387" s="232"/>
      <c r="E387" s="233">
        <v>3.4571000000000001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533</v>
      </c>
      <c r="D388" s="232"/>
      <c r="E388" s="233">
        <v>-0.86250000000000004</v>
      </c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179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534</v>
      </c>
      <c r="D389" s="232"/>
      <c r="E389" s="233">
        <v>0.1125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179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535</v>
      </c>
      <c r="D390" s="232"/>
      <c r="E390" s="233">
        <v>0.41065000000000002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536</v>
      </c>
      <c r="D391" s="232"/>
      <c r="E391" s="233">
        <v>3.1515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179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280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535</v>
      </c>
      <c r="D393" s="232"/>
      <c r="E393" s="233">
        <v>0.41065000000000002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537</v>
      </c>
      <c r="D394" s="232"/>
      <c r="E394" s="233">
        <v>4.0051100000000002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538</v>
      </c>
      <c r="D395" s="232"/>
      <c r="E395" s="233">
        <v>2.25745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539</v>
      </c>
      <c r="D396" s="232"/>
      <c r="E396" s="233">
        <v>-1.61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540</v>
      </c>
      <c r="D397" s="232"/>
      <c r="E397" s="233">
        <v>0.21</v>
      </c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179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41">
        <v>84</v>
      </c>
      <c r="B398" s="242" t="s">
        <v>541</v>
      </c>
      <c r="C398" s="253" t="s">
        <v>542</v>
      </c>
      <c r="D398" s="243" t="s">
        <v>174</v>
      </c>
      <c r="E398" s="244">
        <v>36.612850000000002</v>
      </c>
      <c r="F398" s="245"/>
      <c r="G398" s="246">
        <f>ROUND(E398*F398,2)</f>
        <v>0</v>
      </c>
      <c r="H398" s="245"/>
      <c r="I398" s="246">
        <f>ROUND(E398*H398,2)</f>
        <v>0</v>
      </c>
      <c r="J398" s="245"/>
      <c r="K398" s="246">
        <f>ROUND(E398*J398,2)</f>
        <v>0</v>
      </c>
      <c r="L398" s="246">
        <v>21</v>
      </c>
      <c r="M398" s="246">
        <f>G398*(1+L398/100)</f>
        <v>0</v>
      </c>
      <c r="N398" s="246">
        <v>0</v>
      </c>
      <c r="O398" s="246">
        <f>ROUND(E398*N398,2)</f>
        <v>0</v>
      </c>
      <c r="P398" s="246">
        <v>0</v>
      </c>
      <c r="Q398" s="246">
        <f>ROUND(E398*P398,2)</f>
        <v>0</v>
      </c>
      <c r="R398" s="246"/>
      <c r="S398" s="246" t="s">
        <v>175</v>
      </c>
      <c r="T398" s="247" t="s">
        <v>175</v>
      </c>
      <c r="U398" s="231">
        <v>4.3220000000000001E-2</v>
      </c>
      <c r="V398" s="231">
        <f>ROUND(E398*U398,2)</f>
        <v>1.58</v>
      </c>
      <c r="W398" s="231"/>
      <c r="X398" s="231" t="s">
        <v>176</v>
      </c>
      <c r="Y398" s="212"/>
      <c r="Z398" s="212"/>
      <c r="AA398" s="212"/>
      <c r="AB398" s="212"/>
      <c r="AC398" s="212"/>
      <c r="AD398" s="212"/>
      <c r="AE398" s="212"/>
      <c r="AF398" s="212"/>
      <c r="AG398" s="212" t="s">
        <v>177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543</v>
      </c>
      <c r="D399" s="232"/>
      <c r="E399" s="233"/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544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545</v>
      </c>
      <c r="D401" s="232"/>
      <c r="E401" s="233">
        <v>36.612850000000002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179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41">
        <v>85</v>
      </c>
      <c r="B402" s="242" t="s">
        <v>546</v>
      </c>
      <c r="C402" s="253" t="s">
        <v>547</v>
      </c>
      <c r="D402" s="243" t="s">
        <v>174</v>
      </c>
      <c r="E402" s="244">
        <v>43.263190000000002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6">
        <v>1.7000000000000001E-4</v>
      </c>
      <c r="O402" s="246">
        <f>ROUND(E402*N402,2)</f>
        <v>0.01</v>
      </c>
      <c r="P402" s="246">
        <v>0</v>
      </c>
      <c r="Q402" s="246">
        <f>ROUND(E402*P402,2)</f>
        <v>0</v>
      </c>
      <c r="R402" s="246"/>
      <c r="S402" s="246" t="s">
        <v>175</v>
      </c>
      <c r="T402" s="247" t="s">
        <v>175</v>
      </c>
      <c r="U402" s="231">
        <v>0.03</v>
      </c>
      <c r="V402" s="231">
        <f>ROUND(E402*U402,2)</f>
        <v>1.3</v>
      </c>
      <c r="W402" s="231"/>
      <c r="X402" s="231" t="s">
        <v>176</v>
      </c>
      <c r="Y402" s="212"/>
      <c r="Z402" s="212"/>
      <c r="AA402" s="212"/>
      <c r="AB402" s="212"/>
      <c r="AC402" s="212"/>
      <c r="AD402" s="212"/>
      <c r="AE402" s="212"/>
      <c r="AF402" s="212"/>
      <c r="AG402" s="212" t="s">
        <v>177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548</v>
      </c>
      <c r="D403" s="232"/>
      <c r="E403" s="233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179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549</v>
      </c>
      <c r="D404" s="232"/>
      <c r="E404" s="233">
        <v>26.263190000000002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179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550</v>
      </c>
      <c r="D405" s="232"/>
      <c r="E405" s="233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179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29"/>
      <c r="B406" s="230"/>
      <c r="C406" s="254" t="s">
        <v>205</v>
      </c>
      <c r="D406" s="232"/>
      <c r="E406" s="233">
        <v>17</v>
      </c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179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41">
        <v>86</v>
      </c>
      <c r="B407" s="242" t="s">
        <v>551</v>
      </c>
      <c r="C407" s="253" t="s">
        <v>552</v>
      </c>
      <c r="D407" s="243" t="s">
        <v>174</v>
      </c>
      <c r="E407" s="244">
        <v>43.263190000000002</v>
      </c>
      <c r="F407" s="245"/>
      <c r="G407" s="246">
        <f>ROUND(E407*F407,2)</f>
        <v>0</v>
      </c>
      <c r="H407" s="245"/>
      <c r="I407" s="246">
        <f>ROUND(E407*H407,2)</f>
        <v>0</v>
      </c>
      <c r="J407" s="245"/>
      <c r="K407" s="246">
        <f>ROUND(E407*J407,2)</f>
        <v>0</v>
      </c>
      <c r="L407" s="246">
        <v>21</v>
      </c>
      <c r="M407" s="246">
        <f>G407*(1+L407/100)</f>
        <v>0</v>
      </c>
      <c r="N407" s="246">
        <v>2.1000000000000001E-4</v>
      </c>
      <c r="O407" s="246">
        <f>ROUND(E407*N407,2)</f>
        <v>0.01</v>
      </c>
      <c r="P407" s="246">
        <v>0</v>
      </c>
      <c r="Q407" s="246">
        <f>ROUND(E407*P407,2)</f>
        <v>0</v>
      </c>
      <c r="R407" s="246"/>
      <c r="S407" s="246" t="s">
        <v>175</v>
      </c>
      <c r="T407" s="247" t="s">
        <v>175</v>
      </c>
      <c r="U407" s="231">
        <v>0.1</v>
      </c>
      <c r="V407" s="231">
        <f>ROUND(E407*U407,2)</f>
        <v>4.33</v>
      </c>
      <c r="W407" s="231"/>
      <c r="X407" s="231" t="s">
        <v>176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177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548</v>
      </c>
      <c r="D408" s="232"/>
      <c r="E408" s="233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179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549</v>
      </c>
      <c r="D409" s="232"/>
      <c r="E409" s="233">
        <v>26.263190000000002</v>
      </c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179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550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205</v>
      </c>
      <c r="D411" s="232"/>
      <c r="E411" s="233">
        <v>17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179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41">
        <v>87</v>
      </c>
      <c r="B412" s="242" t="s">
        <v>553</v>
      </c>
      <c r="C412" s="253" t="s">
        <v>554</v>
      </c>
      <c r="D412" s="243" t="s">
        <v>174</v>
      </c>
      <c r="E412" s="244">
        <v>17</v>
      </c>
      <c r="F412" s="245"/>
      <c r="G412" s="246">
        <f>ROUND(E412*F412,2)</f>
        <v>0</v>
      </c>
      <c r="H412" s="245"/>
      <c r="I412" s="246">
        <f>ROUND(E412*H412,2)</f>
        <v>0</v>
      </c>
      <c r="J412" s="245"/>
      <c r="K412" s="246">
        <f>ROUND(E412*J412,2)</f>
        <v>0</v>
      </c>
      <c r="L412" s="246">
        <v>21</v>
      </c>
      <c r="M412" s="246">
        <f>G412*(1+L412/100)</f>
        <v>0</v>
      </c>
      <c r="N412" s="246">
        <v>3.5E-4</v>
      </c>
      <c r="O412" s="246">
        <f>ROUND(E412*N412,2)</f>
        <v>0.01</v>
      </c>
      <c r="P412" s="246">
        <v>0</v>
      </c>
      <c r="Q412" s="246">
        <f>ROUND(E412*P412,2)</f>
        <v>0</v>
      </c>
      <c r="R412" s="246"/>
      <c r="S412" s="246" t="s">
        <v>175</v>
      </c>
      <c r="T412" s="247" t="s">
        <v>175</v>
      </c>
      <c r="U412" s="231">
        <v>0.01</v>
      </c>
      <c r="V412" s="231">
        <f>ROUND(E412*U412,2)</f>
        <v>0.17</v>
      </c>
      <c r="W412" s="231"/>
      <c r="X412" s="231" t="s">
        <v>176</v>
      </c>
      <c r="Y412" s="212"/>
      <c r="Z412" s="212"/>
      <c r="AA412" s="212"/>
      <c r="AB412" s="212"/>
      <c r="AC412" s="212"/>
      <c r="AD412" s="212"/>
      <c r="AE412" s="212"/>
      <c r="AF412" s="212"/>
      <c r="AG412" s="212" t="s">
        <v>177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555</v>
      </c>
      <c r="D413" s="232"/>
      <c r="E413" s="233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179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205</v>
      </c>
      <c r="D414" s="232"/>
      <c r="E414" s="233">
        <v>17</v>
      </c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179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>
      <c r="A415" s="235" t="s">
        <v>170</v>
      </c>
      <c r="B415" s="236" t="s">
        <v>135</v>
      </c>
      <c r="C415" s="252" t="s">
        <v>120</v>
      </c>
      <c r="D415" s="237"/>
      <c r="E415" s="238"/>
      <c r="F415" s="239"/>
      <c r="G415" s="239">
        <f>SUMIF(AG416:AG424,"&lt;&gt;NOR",G416:G424)</f>
        <v>0</v>
      </c>
      <c r="H415" s="239"/>
      <c r="I415" s="239">
        <f>SUM(I416:I424)</f>
        <v>0</v>
      </c>
      <c r="J415" s="239"/>
      <c r="K415" s="239">
        <f>SUM(K416:K424)</f>
        <v>0</v>
      </c>
      <c r="L415" s="239"/>
      <c r="M415" s="239">
        <f>SUM(M416:M424)</f>
        <v>0</v>
      </c>
      <c r="N415" s="239"/>
      <c r="O415" s="239">
        <f>SUM(O416:O424)</f>
        <v>0</v>
      </c>
      <c r="P415" s="239"/>
      <c r="Q415" s="239">
        <f>SUM(Q416:Q424)</f>
        <v>0</v>
      </c>
      <c r="R415" s="239"/>
      <c r="S415" s="239"/>
      <c r="T415" s="240"/>
      <c r="U415" s="234"/>
      <c r="V415" s="234">
        <f>SUM(V416:V424)</f>
        <v>0</v>
      </c>
      <c r="W415" s="234"/>
      <c r="X415" s="234"/>
      <c r="AG415" t="s">
        <v>171</v>
      </c>
    </row>
    <row r="416" spans="1:60" outlineLevel="1">
      <c r="A416" s="241">
        <v>88</v>
      </c>
      <c r="B416" s="242" t="s">
        <v>56</v>
      </c>
      <c r="C416" s="253" t="s">
        <v>556</v>
      </c>
      <c r="D416" s="243" t="s">
        <v>404</v>
      </c>
      <c r="E416" s="244">
        <v>2</v>
      </c>
      <c r="F416" s="245"/>
      <c r="G416" s="246">
        <f>ROUND(E416*F416,2)</f>
        <v>0</v>
      </c>
      <c r="H416" s="245"/>
      <c r="I416" s="246">
        <f>ROUND(E416*H416,2)</f>
        <v>0</v>
      </c>
      <c r="J416" s="245"/>
      <c r="K416" s="246">
        <f>ROUND(E416*J416,2)</f>
        <v>0</v>
      </c>
      <c r="L416" s="246">
        <v>21</v>
      </c>
      <c r="M416" s="246">
        <f>G416*(1+L416/100)</f>
        <v>0</v>
      </c>
      <c r="N416" s="246">
        <v>0</v>
      </c>
      <c r="O416" s="246">
        <f>ROUND(E416*N416,2)</f>
        <v>0</v>
      </c>
      <c r="P416" s="246">
        <v>0</v>
      </c>
      <c r="Q416" s="246">
        <f>ROUND(E416*P416,2)</f>
        <v>0</v>
      </c>
      <c r="R416" s="246"/>
      <c r="S416" s="246" t="s">
        <v>250</v>
      </c>
      <c r="T416" s="247" t="s">
        <v>251</v>
      </c>
      <c r="U416" s="231">
        <v>0</v>
      </c>
      <c r="V416" s="231">
        <f>ROUND(E416*U416,2)</f>
        <v>0</v>
      </c>
      <c r="W416" s="231"/>
      <c r="X416" s="231" t="s">
        <v>176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177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557</v>
      </c>
      <c r="D417" s="232"/>
      <c r="E417" s="233"/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58</v>
      </c>
      <c r="D418" s="232"/>
      <c r="E418" s="233">
        <v>2</v>
      </c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179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41">
        <v>89</v>
      </c>
      <c r="B419" s="242" t="s">
        <v>60</v>
      </c>
      <c r="C419" s="253" t="s">
        <v>558</v>
      </c>
      <c r="D419" s="243" t="s">
        <v>404</v>
      </c>
      <c r="E419" s="244">
        <v>1</v>
      </c>
      <c r="F419" s="245"/>
      <c r="G419" s="246">
        <f>ROUND(E419*F419,2)</f>
        <v>0</v>
      </c>
      <c r="H419" s="245"/>
      <c r="I419" s="246">
        <f>ROUND(E419*H419,2)</f>
        <v>0</v>
      </c>
      <c r="J419" s="245"/>
      <c r="K419" s="246">
        <f>ROUND(E419*J419,2)</f>
        <v>0</v>
      </c>
      <c r="L419" s="246">
        <v>21</v>
      </c>
      <c r="M419" s="246">
        <f>G419*(1+L419/100)</f>
        <v>0</v>
      </c>
      <c r="N419" s="246">
        <v>0</v>
      </c>
      <c r="O419" s="246">
        <f>ROUND(E419*N419,2)</f>
        <v>0</v>
      </c>
      <c r="P419" s="246">
        <v>0</v>
      </c>
      <c r="Q419" s="246">
        <f>ROUND(E419*P419,2)</f>
        <v>0</v>
      </c>
      <c r="R419" s="246"/>
      <c r="S419" s="246" t="s">
        <v>250</v>
      </c>
      <c r="T419" s="247" t="s">
        <v>251</v>
      </c>
      <c r="U419" s="231">
        <v>0</v>
      </c>
      <c r="V419" s="231">
        <f>ROUND(E419*U419,2)</f>
        <v>0</v>
      </c>
      <c r="W419" s="231"/>
      <c r="X419" s="231" t="s">
        <v>176</v>
      </c>
      <c r="Y419" s="212"/>
      <c r="Z419" s="212"/>
      <c r="AA419" s="212"/>
      <c r="AB419" s="212"/>
      <c r="AC419" s="212"/>
      <c r="AD419" s="212"/>
      <c r="AE419" s="212"/>
      <c r="AF419" s="212"/>
      <c r="AG419" s="212" t="s">
        <v>177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29"/>
      <c r="B420" s="230"/>
      <c r="C420" s="254" t="s">
        <v>56</v>
      </c>
      <c r="D420" s="232"/>
      <c r="E420" s="233">
        <v>1</v>
      </c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179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41">
        <v>90</v>
      </c>
      <c r="B421" s="242" t="s">
        <v>62</v>
      </c>
      <c r="C421" s="253" t="s">
        <v>559</v>
      </c>
      <c r="D421" s="243" t="s">
        <v>249</v>
      </c>
      <c r="E421" s="244">
        <v>2</v>
      </c>
      <c r="F421" s="245"/>
      <c r="G421" s="246">
        <f>ROUND(E421*F421,2)</f>
        <v>0</v>
      </c>
      <c r="H421" s="245"/>
      <c r="I421" s="246">
        <f>ROUND(E421*H421,2)</f>
        <v>0</v>
      </c>
      <c r="J421" s="245"/>
      <c r="K421" s="246">
        <f>ROUND(E421*J421,2)</f>
        <v>0</v>
      </c>
      <c r="L421" s="246">
        <v>21</v>
      </c>
      <c r="M421" s="246">
        <f>G421*(1+L421/100)</f>
        <v>0</v>
      </c>
      <c r="N421" s="246">
        <v>0</v>
      </c>
      <c r="O421" s="246">
        <f>ROUND(E421*N421,2)</f>
        <v>0</v>
      </c>
      <c r="P421" s="246">
        <v>0</v>
      </c>
      <c r="Q421" s="246">
        <f>ROUND(E421*P421,2)</f>
        <v>0</v>
      </c>
      <c r="R421" s="246"/>
      <c r="S421" s="246" t="s">
        <v>250</v>
      </c>
      <c r="T421" s="247" t="s">
        <v>251</v>
      </c>
      <c r="U421" s="231">
        <v>0</v>
      </c>
      <c r="V421" s="231">
        <f>ROUND(E421*U421,2)</f>
        <v>0</v>
      </c>
      <c r="W421" s="231"/>
      <c r="X421" s="231" t="s">
        <v>176</v>
      </c>
      <c r="Y421" s="212"/>
      <c r="Z421" s="212"/>
      <c r="AA421" s="212"/>
      <c r="AB421" s="212"/>
      <c r="AC421" s="212"/>
      <c r="AD421" s="212"/>
      <c r="AE421" s="212"/>
      <c r="AF421" s="212"/>
      <c r="AG421" s="212" t="s">
        <v>177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58</v>
      </c>
      <c r="D422" s="232"/>
      <c r="E422" s="233">
        <v>2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179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41">
        <v>91</v>
      </c>
      <c r="B423" s="242" t="s">
        <v>76</v>
      </c>
      <c r="C423" s="253" t="s">
        <v>560</v>
      </c>
      <c r="D423" s="243" t="s">
        <v>249</v>
      </c>
      <c r="E423" s="244">
        <v>3</v>
      </c>
      <c r="F423" s="245"/>
      <c r="G423" s="246">
        <f>ROUND(E423*F423,2)</f>
        <v>0</v>
      </c>
      <c r="H423" s="245"/>
      <c r="I423" s="246">
        <f>ROUND(E423*H423,2)</f>
        <v>0</v>
      </c>
      <c r="J423" s="245"/>
      <c r="K423" s="246">
        <f>ROUND(E423*J423,2)</f>
        <v>0</v>
      </c>
      <c r="L423" s="246">
        <v>21</v>
      </c>
      <c r="M423" s="246">
        <f>G423*(1+L423/100)</f>
        <v>0</v>
      </c>
      <c r="N423" s="246">
        <v>0</v>
      </c>
      <c r="O423" s="246">
        <f>ROUND(E423*N423,2)</f>
        <v>0</v>
      </c>
      <c r="P423" s="246">
        <v>0</v>
      </c>
      <c r="Q423" s="246">
        <f>ROUND(E423*P423,2)</f>
        <v>0</v>
      </c>
      <c r="R423" s="246"/>
      <c r="S423" s="246" t="s">
        <v>250</v>
      </c>
      <c r="T423" s="247" t="s">
        <v>251</v>
      </c>
      <c r="U423" s="231">
        <v>0</v>
      </c>
      <c r="V423" s="231">
        <f>ROUND(E423*U423,2)</f>
        <v>0</v>
      </c>
      <c r="W423" s="231"/>
      <c r="X423" s="231" t="s">
        <v>176</v>
      </c>
      <c r="Y423" s="212"/>
      <c r="Z423" s="212"/>
      <c r="AA423" s="212"/>
      <c r="AB423" s="212"/>
      <c r="AC423" s="212"/>
      <c r="AD423" s="212"/>
      <c r="AE423" s="212"/>
      <c r="AF423" s="212"/>
      <c r="AG423" s="212" t="s">
        <v>177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60</v>
      </c>
      <c r="D424" s="232"/>
      <c r="E424" s="233">
        <v>3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179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>
      <c r="A425" s="235" t="s">
        <v>170</v>
      </c>
      <c r="B425" s="236" t="s">
        <v>136</v>
      </c>
      <c r="C425" s="252" t="s">
        <v>137</v>
      </c>
      <c r="D425" s="237"/>
      <c r="E425" s="238"/>
      <c r="F425" s="239"/>
      <c r="G425" s="239">
        <f>SUMIF(AG426:AG429,"&lt;&gt;NOR",G426:G429)</f>
        <v>0</v>
      </c>
      <c r="H425" s="239"/>
      <c r="I425" s="239">
        <f>SUM(I426:I429)</f>
        <v>0</v>
      </c>
      <c r="J425" s="239"/>
      <c r="K425" s="239">
        <f>SUM(K426:K429)</f>
        <v>0</v>
      </c>
      <c r="L425" s="239"/>
      <c r="M425" s="239">
        <f>SUM(M426:M429)</f>
        <v>0</v>
      </c>
      <c r="N425" s="239"/>
      <c r="O425" s="239">
        <f>SUM(O426:O429)</f>
        <v>0</v>
      </c>
      <c r="P425" s="239"/>
      <c r="Q425" s="239">
        <f>SUM(Q426:Q429)</f>
        <v>0</v>
      </c>
      <c r="R425" s="239"/>
      <c r="S425" s="239"/>
      <c r="T425" s="240"/>
      <c r="U425" s="234"/>
      <c r="V425" s="234">
        <f>SUM(V426:V429)</f>
        <v>0</v>
      </c>
      <c r="W425" s="234"/>
      <c r="X425" s="234"/>
      <c r="AG425" t="s">
        <v>171</v>
      </c>
    </row>
    <row r="426" spans="1:60" outlineLevel="1">
      <c r="A426" s="241">
        <v>92</v>
      </c>
      <c r="B426" s="242" t="s">
        <v>561</v>
      </c>
      <c r="C426" s="253" t="s">
        <v>562</v>
      </c>
      <c r="D426" s="243" t="s">
        <v>404</v>
      </c>
      <c r="E426" s="244">
        <v>1</v>
      </c>
      <c r="F426" s="245"/>
      <c r="G426" s="246">
        <f>ROUND(E426*F426,2)</f>
        <v>0</v>
      </c>
      <c r="H426" s="245"/>
      <c r="I426" s="246">
        <f>ROUND(E426*H426,2)</f>
        <v>0</v>
      </c>
      <c r="J426" s="245"/>
      <c r="K426" s="246">
        <f>ROUND(E426*J426,2)</f>
        <v>0</v>
      </c>
      <c r="L426" s="246">
        <v>21</v>
      </c>
      <c r="M426" s="246">
        <f>G426*(1+L426/100)</f>
        <v>0</v>
      </c>
      <c r="N426" s="246">
        <v>0</v>
      </c>
      <c r="O426" s="246">
        <f>ROUND(E426*N426,2)</f>
        <v>0</v>
      </c>
      <c r="P426" s="246">
        <v>0</v>
      </c>
      <c r="Q426" s="246">
        <f>ROUND(E426*P426,2)</f>
        <v>0</v>
      </c>
      <c r="R426" s="246"/>
      <c r="S426" s="246" t="s">
        <v>250</v>
      </c>
      <c r="T426" s="247" t="s">
        <v>251</v>
      </c>
      <c r="U426" s="231">
        <v>0</v>
      </c>
      <c r="V426" s="231">
        <f>ROUND(E426*U426,2)</f>
        <v>0</v>
      </c>
      <c r="W426" s="231"/>
      <c r="X426" s="231" t="s">
        <v>176</v>
      </c>
      <c r="Y426" s="212"/>
      <c r="Z426" s="212"/>
      <c r="AA426" s="212"/>
      <c r="AB426" s="212"/>
      <c r="AC426" s="212"/>
      <c r="AD426" s="212"/>
      <c r="AE426" s="212"/>
      <c r="AF426" s="212"/>
      <c r="AG426" s="212" t="s">
        <v>177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29"/>
      <c r="B427" s="230"/>
      <c r="C427" s="254" t="s">
        <v>56</v>
      </c>
      <c r="D427" s="232"/>
      <c r="E427" s="233">
        <v>1</v>
      </c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179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ht="22.5" outlineLevel="1">
      <c r="A428" s="241">
        <v>93</v>
      </c>
      <c r="B428" s="242" t="s">
        <v>563</v>
      </c>
      <c r="C428" s="253" t="s">
        <v>564</v>
      </c>
      <c r="D428" s="243" t="s">
        <v>404</v>
      </c>
      <c r="E428" s="244">
        <v>1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6">
        <v>0</v>
      </c>
      <c r="O428" s="246">
        <f>ROUND(E428*N428,2)</f>
        <v>0</v>
      </c>
      <c r="P428" s="246">
        <v>0</v>
      </c>
      <c r="Q428" s="246">
        <f>ROUND(E428*P428,2)</f>
        <v>0</v>
      </c>
      <c r="R428" s="246"/>
      <c r="S428" s="246" t="s">
        <v>250</v>
      </c>
      <c r="T428" s="247" t="s">
        <v>251</v>
      </c>
      <c r="U428" s="231">
        <v>0</v>
      </c>
      <c r="V428" s="231">
        <f>ROUND(E428*U428,2)</f>
        <v>0</v>
      </c>
      <c r="W428" s="231"/>
      <c r="X428" s="231" t="s">
        <v>176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177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56</v>
      </c>
      <c r="D429" s="232"/>
      <c r="E429" s="233">
        <v>1</v>
      </c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179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>
      <c r="A430" s="235" t="s">
        <v>170</v>
      </c>
      <c r="B430" s="236" t="s">
        <v>138</v>
      </c>
      <c r="C430" s="252" t="s">
        <v>139</v>
      </c>
      <c r="D430" s="237"/>
      <c r="E430" s="238"/>
      <c r="F430" s="239"/>
      <c r="G430" s="239">
        <f>SUMIF(AG431:AG462,"&lt;&gt;NOR",G431:G462)</f>
        <v>0</v>
      </c>
      <c r="H430" s="239"/>
      <c r="I430" s="239">
        <f>SUM(I431:I462)</f>
        <v>0</v>
      </c>
      <c r="J430" s="239"/>
      <c r="K430" s="239">
        <f>SUM(K431:K462)</f>
        <v>0</v>
      </c>
      <c r="L430" s="239"/>
      <c r="M430" s="239">
        <f>SUM(M431:M462)</f>
        <v>0</v>
      </c>
      <c r="N430" s="239"/>
      <c r="O430" s="239">
        <f>SUM(O431:O462)</f>
        <v>0</v>
      </c>
      <c r="P430" s="239"/>
      <c r="Q430" s="239">
        <f>SUM(Q431:Q462)</f>
        <v>0</v>
      </c>
      <c r="R430" s="239"/>
      <c r="S430" s="239"/>
      <c r="T430" s="240"/>
      <c r="U430" s="234"/>
      <c r="V430" s="234">
        <f>SUM(V431:V462)</f>
        <v>7.6899999999999995</v>
      </c>
      <c r="W430" s="234"/>
      <c r="X430" s="234"/>
      <c r="AG430" t="s">
        <v>171</v>
      </c>
    </row>
    <row r="431" spans="1:60" outlineLevel="1">
      <c r="A431" s="241">
        <v>94</v>
      </c>
      <c r="B431" s="242" t="s">
        <v>565</v>
      </c>
      <c r="C431" s="253" t="s">
        <v>566</v>
      </c>
      <c r="D431" s="243" t="s">
        <v>322</v>
      </c>
      <c r="E431" s="244">
        <v>6.2537000000000003</v>
      </c>
      <c r="F431" s="245"/>
      <c r="G431" s="246">
        <f>ROUND(E431*F431,2)</f>
        <v>0</v>
      </c>
      <c r="H431" s="245"/>
      <c r="I431" s="246">
        <f>ROUND(E431*H431,2)</f>
        <v>0</v>
      </c>
      <c r="J431" s="245"/>
      <c r="K431" s="246">
        <f>ROUND(E431*J431,2)</f>
        <v>0</v>
      </c>
      <c r="L431" s="246">
        <v>21</v>
      </c>
      <c r="M431" s="246">
        <f>G431*(1+L431/100)</f>
        <v>0</v>
      </c>
      <c r="N431" s="246">
        <v>0</v>
      </c>
      <c r="O431" s="246">
        <f>ROUND(E431*N431,2)</f>
        <v>0</v>
      </c>
      <c r="P431" s="246">
        <v>0</v>
      </c>
      <c r="Q431" s="246">
        <f>ROUND(E431*P431,2)</f>
        <v>0</v>
      </c>
      <c r="R431" s="246"/>
      <c r="S431" s="246" t="s">
        <v>175</v>
      </c>
      <c r="T431" s="247" t="s">
        <v>175</v>
      </c>
      <c r="U431" s="231">
        <v>0.28000000000000003</v>
      </c>
      <c r="V431" s="231">
        <f>ROUND(E431*U431,2)</f>
        <v>1.75</v>
      </c>
      <c r="W431" s="231"/>
      <c r="X431" s="231" t="s">
        <v>176</v>
      </c>
      <c r="Y431" s="212"/>
      <c r="Z431" s="212"/>
      <c r="AA431" s="212"/>
      <c r="AB431" s="212"/>
      <c r="AC431" s="212"/>
      <c r="AD431" s="212"/>
      <c r="AE431" s="212"/>
      <c r="AF431" s="212"/>
      <c r="AG431" s="212" t="s">
        <v>318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5" t="s">
        <v>567</v>
      </c>
      <c r="D432" s="248"/>
      <c r="E432" s="248"/>
      <c r="F432" s="248"/>
      <c r="G432" s="248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244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6" t="s">
        <v>568</v>
      </c>
      <c r="D433" s="249"/>
      <c r="E433" s="249"/>
      <c r="F433" s="249"/>
      <c r="G433" s="249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244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ht="22.5" outlineLevel="1">
      <c r="A434" s="229"/>
      <c r="B434" s="230"/>
      <c r="C434" s="256" t="s">
        <v>569</v>
      </c>
      <c r="D434" s="249"/>
      <c r="E434" s="249"/>
      <c r="F434" s="249"/>
      <c r="G434" s="249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244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50" t="str">
        <f>C434</f>
        <v>- při vodorovné dopravě po vodě : vyložení na hromady na suchu nebo na přeložení na dopravní prostředek na suchu do 15 m vodorovně a současně do 4 m svisle,</v>
      </c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6" t="s">
        <v>570</v>
      </c>
      <c r="D435" s="249"/>
      <c r="E435" s="249"/>
      <c r="F435" s="249"/>
      <c r="G435" s="249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244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571</v>
      </c>
      <c r="D436" s="232"/>
      <c r="E436" s="233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572</v>
      </c>
      <c r="D437" s="232"/>
      <c r="E437" s="233">
        <v>5.7359999999999998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179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573</v>
      </c>
      <c r="D438" s="232"/>
      <c r="E438" s="233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574</v>
      </c>
      <c r="D439" s="232"/>
      <c r="E439" s="233">
        <v>0.20499999999999999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575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179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576</v>
      </c>
      <c r="D441" s="232"/>
      <c r="E441" s="233">
        <v>9.7299999999999998E-2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577</v>
      </c>
      <c r="D442" s="232"/>
      <c r="E442" s="233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578</v>
      </c>
      <c r="D443" s="232"/>
      <c r="E443" s="233">
        <v>8.7999999999999995E-2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29"/>
      <c r="B444" s="230"/>
      <c r="C444" s="254" t="s">
        <v>579</v>
      </c>
      <c r="D444" s="232"/>
      <c r="E444" s="233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580</v>
      </c>
      <c r="D445" s="232"/>
      <c r="E445" s="233">
        <v>9.4000000000000004E-3</v>
      </c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179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581</v>
      </c>
      <c r="D446" s="232"/>
      <c r="E446" s="233"/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179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582</v>
      </c>
      <c r="D447" s="232"/>
      <c r="E447" s="233">
        <v>1.7999999999999999E-2</v>
      </c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583</v>
      </c>
      <c r="D448" s="232"/>
      <c r="E448" s="233"/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179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584</v>
      </c>
      <c r="D449" s="232"/>
      <c r="E449" s="233">
        <v>0.1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179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41">
        <v>95</v>
      </c>
      <c r="B450" s="242" t="s">
        <v>585</v>
      </c>
      <c r="C450" s="253" t="s">
        <v>586</v>
      </c>
      <c r="D450" s="243" t="s">
        <v>322</v>
      </c>
      <c r="E450" s="244">
        <v>6.2537000000000003</v>
      </c>
      <c r="F450" s="245"/>
      <c r="G450" s="246">
        <f>ROUND(E450*F450,2)</f>
        <v>0</v>
      </c>
      <c r="H450" s="245"/>
      <c r="I450" s="246">
        <f>ROUND(E450*H450,2)</f>
        <v>0</v>
      </c>
      <c r="J450" s="245"/>
      <c r="K450" s="246">
        <f>ROUND(E450*J450,2)</f>
        <v>0</v>
      </c>
      <c r="L450" s="246">
        <v>21</v>
      </c>
      <c r="M450" s="246">
        <f>G450*(1+L450/100)</f>
        <v>0</v>
      </c>
      <c r="N450" s="246">
        <v>0</v>
      </c>
      <c r="O450" s="246">
        <f>ROUND(E450*N450,2)</f>
        <v>0</v>
      </c>
      <c r="P450" s="246">
        <v>0</v>
      </c>
      <c r="Q450" s="246">
        <f>ROUND(E450*P450,2)</f>
        <v>0</v>
      </c>
      <c r="R450" s="246"/>
      <c r="S450" s="246" t="s">
        <v>175</v>
      </c>
      <c r="T450" s="247" t="s">
        <v>175</v>
      </c>
      <c r="U450" s="231">
        <v>0.01</v>
      </c>
      <c r="V450" s="231">
        <f>ROUND(E450*U450,2)</f>
        <v>0.06</v>
      </c>
      <c r="W450" s="231"/>
      <c r="X450" s="231" t="s">
        <v>176</v>
      </c>
      <c r="Y450" s="212"/>
      <c r="Z450" s="212"/>
      <c r="AA450" s="212"/>
      <c r="AB450" s="212"/>
      <c r="AC450" s="212"/>
      <c r="AD450" s="212"/>
      <c r="AE450" s="212"/>
      <c r="AF450" s="212"/>
      <c r="AG450" s="212" t="s">
        <v>318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587</v>
      </c>
      <c r="D451" s="232"/>
      <c r="E451" s="233"/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179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588</v>
      </c>
      <c r="D452" s="232"/>
      <c r="E452" s="233">
        <v>6.2537000000000003</v>
      </c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179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41">
        <v>96</v>
      </c>
      <c r="B453" s="242" t="s">
        <v>589</v>
      </c>
      <c r="C453" s="253" t="s">
        <v>590</v>
      </c>
      <c r="D453" s="243" t="s">
        <v>322</v>
      </c>
      <c r="E453" s="244">
        <v>87.5518</v>
      </c>
      <c r="F453" s="245"/>
      <c r="G453" s="246">
        <f>ROUND(E453*F453,2)</f>
        <v>0</v>
      </c>
      <c r="H453" s="245"/>
      <c r="I453" s="246">
        <f>ROUND(E453*H453,2)</f>
        <v>0</v>
      </c>
      <c r="J453" s="245"/>
      <c r="K453" s="246">
        <f>ROUND(E453*J453,2)</f>
        <v>0</v>
      </c>
      <c r="L453" s="246">
        <v>21</v>
      </c>
      <c r="M453" s="246">
        <f>G453*(1+L453/100)</f>
        <v>0</v>
      </c>
      <c r="N453" s="246">
        <v>0</v>
      </c>
      <c r="O453" s="246">
        <f>ROUND(E453*N453,2)</f>
        <v>0</v>
      </c>
      <c r="P453" s="246">
        <v>0</v>
      </c>
      <c r="Q453" s="246">
        <f>ROUND(E453*P453,2)</f>
        <v>0</v>
      </c>
      <c r="R453" s="246"/>
      <c r="S453" s="246" t="s">
        <v>175</v>
      </c>
      <c r="T453" s="247" t="s">
        <v>175</v>
      </c>
      <c r="U453" s="231">
        <v>0</v>
      </c>
      <c r="V453" s="231">
        <f>ROUND(E453*U453,2)</f>
        <v>0</v>
      </c>
      <c r="W453" s="231"/>
      <c r="X453" s="231" t="s">
        <v>176</v>
      </c>
      <c r="Y453" s="212"/>
      <c r="Z453" s="212"/>
      <c r="AA453" s="212"/>
      <c r="AB453" s="212"/>
      <c r="AC453" s="212"/>
      <c r="AD453" s="212"/>
      <c r="AE453" s="212"/>
      <c r="AF453" s="212"/>
      <c r="AG453" s="212" t="s">
        <v>318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591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179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592</v>
      </c>
      <c r="D455" s="232"/>
      <c r="E455" s="233">
        <v>87.5518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179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41">
        <v>97</v>
      </c>
      <c r="B456" s="242" t="s">
        <v>593</v>
      </c>
      <c r="C456" s="253" t="s">
        <v>594</v>
      </c>
      <c r="D456" s="243" t="s">
        <v>322</v>
      </c>
      <c r="E456" s="244">
        <v>6.2537000000000003</v>
      </c>
      <c r="F456" s="245"/>
      <c r="G456" s="246">
        <f>ROUND(E456*F456,2)</f>
        <v>0</v>
      </c>
      <c r="H456" s="245"/>
      <c r="I456" s="246">
        <f>ROUND(E456*H456,2)</f>
        <v>0</v>
      </c>
      <c r="J456" s="245"/>
      <c r="K456" s="246">
        <f>ROUND(E456*J456,2)</f>
        <v>0</v>
      </c>
      <c r="L456" s="246">
        <v>21</v>
      </c>
      <c r="M456" s="246">
        <f>G456*(1+L456/100)</f>
        <v>0</v>
      </c>
      <c r="N456" s="246">
        <v>0</v>
      </c>
      <c r="O456" s="246">
        <f>ROUND(E456*N456,2)</f>
        <v>0</v>
      </c>
      <c r="P456" s="246">
        <v>0</v>
      </c>
      <c r="Q456" s="246">
        <f>ROUND(E456*P456,2)</f>
        <v>0</v>
      </c>
      <c r="R456" s="246"/>
      <c r="S456" s="246" t="s">
        <v>175</v>
      </c>
      <c r="T456" s="247" t="s">
        <v>175</v>
      </c>
      <c r="U456" s="231">
        <v>0.94</v>
      </c>
      <c r="V456" s="231">
        <f>ROUND(E456*U456,2)</f>
        <v>5.88</v>
      </c>
      <c r="W456" s="231"/>
      <c r="X456" s="231" t="s">
        <v>176</v>
      </c>
      <c r="Y456" s="212"/>
      <c r="Z456" s="212"/>
      <c r="AA456" s="212"/>
      <c r="AB456" s="212"/>
      <c r="AC456" s="212"/>
      <c r="AD456" s="212"/>
      <c r="AE456" s="212"/>
      <c r="AF456" s="212"/>
      <c r="AG456" s="212" t="s">
        <v>177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595</v>
      </c>
      <c r="D457" s="232"/>
      <c r="E457" s="233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179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29"/>
      <c r="B458" s="230"/>
      <c r="C458" s="254" t="s">
        <v>587</v>
      </c>
      <c r="D458" s="232"/>
      <c r="E458" s="233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179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588</v>
      </c>
      <c r="D459" s="232"/>
      <c r="E459" s="233">
        <v>6.2537000000000003</v>
      </c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179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41">
        <v>98</v>
      </c>
      <c r="B460" s="242" t="s">
        <v>596</v>
      </c>
      <c r="C460" s="253" t="s">
        <v>597</v>
      </c>
      <c r="D460" s="243" t="s">
        <v>322</v>
      </c>
      <c r="E460" s="244">
        <v>6.2537000000000003</v>
      </c>
      <c r="F460" s="245"/>
      <c r="G460" s="246">
        <f>ROUND(E460*F460,2)</f>
        <v>0</v>
      </c>
      <c r="H460" s="245"/>
      <c r="I460" s="246">
        <f>ROUND(E460*H460,2)</f>
        <v>0</v>
      </c>
      <c r="J460" s="245"/>
      <c r="K460" s="246">
        <f>ROUND(E460*J460,2)</f>
        <v>0</v>
      </c>
      <c r="L460" s="246">
        <v>21</v>
      </c>
      <c r="M460" s="246">
        <f>G460*(1+L460/100)</f>
        <v>0</v>
      </c>
      <c r="N460" s="246">
        <v>0</v>
      </c>
      <c r="O460" s="246">
        <f>ROUND(E460*N460,2)</f>
        <v>0</v>
      </c>
      <c r="P460" s="246">
        <v>0</v>
      </c>
      <c r="Q460" s="246">
        <f>ROUND(E460*P460,2)</f>
        <v>0</v>
      </c>
      <c r="R460" s="246"/>
      <c r="S460" s="246" t="s">
        <v>175</v>
      </c>
      <c r="T460" s="247" t="s">
        <v>175</v>
      </c>
      <c r="U460" s="231">
        <v>0</v>
      </c>
      <c r="V460" s="231">
        <f>ROUND(E460*U460,2)</f>
        <v>0</v>
      </c>
      <c r="W460" s="231"/>
      <c r="X460" s="231" t="s">
        <v>176</v>
      </c>
      <c r="Y460" s="212"/>
      <c r="Z460" s="212"/>
      <c r="AA460" s="212"/>
      <c r="AB460" s="212"/>
      <c r="AC460" s="212"/>
      <c r="AD460" s="212"/>
      <c r="AE460" s="212"/>
      <c r="AF460" s="212"/>
      <c r="AG460" s="212" t="s">
        <v>318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587</v>
      </c>
      <c r="D461" s="232"/>
      <c r="E461" s="233"/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179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29"/>
      <c r="B462" s="230"/>
      <c r="C462" s="254" t="s">
        <v>588</v>
      </c>
      <c r="D462" s="232"/>
      <c r="E462" s="233">
        <v>6.2537000000000003</v>
      </c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179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>
      <c r="A463" s="235" t="s">
        <v>170</v>
      </c>
      <c r="B463" s="236" t="s">
        <v>141</v>
      </c>
      <c r="C463" s="252" t="s">
        <v>29</v>
      </c>
      <c r="D463" s="237"/>
      <c r="E463" s="238"/>
      <c r="F463" s="239"/>
      <c r="G463" s="239">
        <f>SUMIF(AG464:AG467,"&lt;&gt;NOR",G464:G467)</f>
        <v>0</v>
      </c>
      <c r="H463" s="239"/>
      <c r="I463" s="239">
        <f>SUM(I464:I467)</f>
        <v>0</v>
      </c>
      <c r="J463" s="239"/>
      <c r="K463" s="239">
        <f>SUM(K464:K467)</f>
        <v>0</v>
      </c>
      <c r="L463" s="239"/>
      <c r="M463" s="239">
        <f>SUM(M464:M467)</f>
        <v>0</v>
      </c>
      <c r="N463" s="239"/>
      <c r="O463" s="239">
        <f>SUM(O464:O467)</f>
        <v>0</v>
      </c>
      <c r="P463" s="239"/>
      <c r="Q463" s="239">
        <f>SUM(Q464:Q467)</f>
        <v>0</v>
      </c>
      <c r="R463" s="239"/>
      <c r="S463" s="239"/>
      <c r="T463" s="240"/>
      <c r="U463" s="234"/>
      <c r="V463" s="234">
        <f>SUM(V464:V467)</f>
        <v>0</v>
      </c>
      <c r="W463" s="234"/>
      <c r="X463" s="234"/>
      <c r="AG463" t="s">
        <v>171</v>
      </c>
    </row>
    <row r="464" spans="1:60" outlineLevel="1">
      <c r="A464" s="241">
        <v>99</v>
      </c>
      <c r="B464" s="242" t="s">
        <v>598</v>
      </c>
      <c r="C464" s="253" t="s">
        <v>599</v>
      </c>
      <c r="D464" s="243" t="s">
        <v>0</v>
      </c>
      <c r="E464" s="244">
        <v>1</v>
      </c>
      <c r="F464" s="245"/>
      <c r="G464" s="246">
        <f>ROUND(E464*F464,2)</f>
        <v>0</v>
      </c>
      <c r="H464" s="245"/>
      <c r="I464" s="246">
        <f>ROUND(E464*H464,2)</f>
        <v>0</v>
      </c>
      <c r="J464" s="245"/>
      <c r="K464" s="246">
        <f>ROUND(E464*J464,2)</f>
        <v>0</v>
      </c>
      <c r="L464" s="246">
        <v>21</v>
      </c>
      <c r="M464" s="246">
        <f>G464*(1+L464/100)</f>
        <v>0</v>
      </c>
      <c r="N464" s="246">
        <v>0</v>
      </c>
      <c r="O464" s="246">
        <f>ROUND(E464*N464,2)</f>
        <v>0</v>
      </c>
      <c r="P464" s="246">
        <v>0</v>
      </c>
      <c r="Q464" s="246">
        <f>ROUND(E464*P464,2)</f>
        <v>0</v>
      </c>
      <c r="R464" s="246"/>
      <c r="S464" s="246" t="s">
        <v>175</v>
      </c>
      <c r="T464" s="247" t="s">
        <v>251</v>
      </c>
      <c r="U464" s="231">
        <v>0</v>
      </c>
      <c r="V464" s="231">
        <f>ROUND(E464*U464,2)</f>
        <v>0</v>
      </c>
      <c r="W464" s="231"/>
      <c r="X464" s="231" t="s">
        <v>142</v>
      </c>
      <c r="Y464" s="212"/>
      <c r="Z464" s="212"/>
      <c r="AA464" s="212"/>
      <c r="AB464" s="212"/>
      <c r="AC464" s="212"/>
      <c r="AD464" s="212"/>
      <c r="AE464" s="212"/>
      <c r="AF464" s="212"/>
      <c r="AG464" s="212" t="s">
        <v>600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56</v>
      </c>
      <c r="D465" s="232"/>
      <c r="E465" s="233">
        <v>1</v>
      </c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179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41">
        <v>100</v>
      </c>
      <c r="B466" s="242" t="s">
        <v>601</v>
      </c>
      <c r="C466" s="253" t="s">
        <v>602</v>
      </c>
      <c r="D466" s="243" t="s">
        <v>0</v>
      </c>
      <c r="E466" s="244">
        <v>1</v>
      </c>
      <c r="F466" s="245"/>
      <c r="G466" s="246">
        <f>ROUND(E466*F466,2)</f>
        <v>0</v>
      </c>
      <c r="H466" s="245"/>
      <c r="I466" s="246">
        <f>ROUND(E466*H466,2)</f>
        <v>0</v>
      </c>
      <c r="J466" s="245"/>
      <c r="K466" s="246">
        <f>ROUND(E466*J466,2)</f>
        <v>0</v>
      </c>
      <c r="L466" s="246">
        <v>21</v>
      </c>
      <c r="M466" s="246">
        <f>G466*(1+L466/100)</f>
        <v>0</v>
      </c>
      <c r="N466" s="246">
        <v>0</v>
      </c>
      <c r="O466" s="246">
        <f>ROUND(E466*N466,2)</f>
        <v>0</v>
      </c>
      <c r="P466" s="246">
        <v>0</v>
      </c>
      <c r="Q466" s="246">
        <f>ROUND(E466*P466,2)</f>
        <v>0</v>
      </c>
      <c r="R466" s="246"/>
      <c r="S466" s="246" t="s">
        <v>250</v>
      </c>
      <c r="T466" s="247" t="s">
        <v>251</v>
      </c>
      <c r="U466" s="231">
        <v>0</v>
      </c>
      <c r="V466" s="231">
        <f>ROUND(E466*U466,2)</f>
        <v>0</v>
      </c>
      <c r="W466" s="231"/>
      <c r="X466" s="231" t="s">
        <v>142</v>
      </c>
      <c r="Y466" s="212"/>
      <c r="Z466" s="212"/>
      <c r="AA466" s="212"/>
      <c r="AB466" s="212"/>
      <c r="AC466" s="212"/>
      <c r="AD466" s="212"/>
      <c r="AE466" s="212"/>
      <c r="AF466" s="212"/>
      <c r="AG466" s="212" t="s">
        <v>600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29"/>
      <c r="B467" s="230"/>
      <c r="C467" s="254" t="s">
        <v>56</v>
      </c>
      <c r="D467" s="232"/>
      <c r="E467" s="233">
        <v>1</v>
      </c>
      <c r="F467" s="231"/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12"/>
      <c r="Z467" s="212"/>
      <c r="AA467" s="212"/>
      <c r="AB467" s="212"/>
      <c r="AC467" s="212"/>
      <c r="AD467" s="212"/>
      <c r="AE467" s="212"/>
      <c r="AF467" s="212"/>
      <c r="AG467" s="212" t="s">
        <v>179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>
      <c r="A468" s="3"/>
      <c r="B468" s="4"/>
      <c r="C468" s="257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E468">
        <v>15</v>
      </c>
      <c r="AF468">
        <v>21</v>
      </c>
      <c r="AG468" t="s">
        <v>157</v>
      </c>
    </row>
    <row r="469" spans="1:60">
      <c r="A469" s="215"/>
      <c r="B469" s="216" t="s">
        <v>31</v>
      </c>
      <c r="C469" s="258"/>
      <c r="D469" s="217"/>
      <c r="E469" s="218"/>
      <c r="F469" s="218"/>
      <c r="G469" s="251">
        <f>G8+G29+G71+G75+G82+G86+G90+G101+G161+G167+G174+G206+G252+G320+G335+G360+G377+G415+G425+G430+G463</f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AE469">
        <f>SUMIF(L7:L467,AE468,G7:G467)</f>
        <v>0</v>
      </c>
      <c r="AF469">
        <f>SUMIF(L7:L467,AF468,G7:G467)</f>
        <v>0</v>
      </c>
      <c r="AG469" t="s">
        <v>603</v>
      </c>
    </row>
    <row r="470" spans="1:60">
      <c r="A470" s="3"/>
      <c r="B470" s="4"/>
      <c r="C470" s="257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60">
      <c r="A471" s="3"/>
      <c r="B471" s="4"/>
      <c r="C471" s="257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60">
      <c r="A472" s="219" t="s">
        <v>604</v>
      </c>
      <c r="B472" s="219"/>
      <c r="C472" s="259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60">
      <c r="A473" s="220"/>
      <c r="B473" s="221"/>
      <c r="C473" s="260"/>
      <c r="D473" s="221"/>
      <c r="E473" s="221"/>
      <c r="F473" s="221"/>
      <c r="G473" s="2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AG473" t="s">
        <v>605</v>
      </c>
    </row>
    <row r="474" spans="1:60">
      <c r="A474" s="223"/>
      <c r="B474" s="224"/>
      <c r="C474" s="261"/>
      <c r="D474" s="224"/>
      <c r="E474" s="224"/>
      <c r="F474" s="224"/>
      <c r="G474" s="22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60">
      <c r="A475" s="223"/>
      <c r="B475" s="224"/>
      <c r="C475" s="261"/>
      <c r="D475" s="224"/>
      <c r="E475" s="224"/>
      <c r="F475" s="224"/>
      <c r="G475" s="22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60">
      <c r="A476" s="223"/>
      <c r="B476" s="224"/>
      <c r="C476" s="261"/>
      <c r="D476" s="224"/>
      <c r="E476" s="224"/>
      <c r="F476" s="224"/>
      <c r="G476" s="22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60">
      <c r="A477" s="226"/>
      <c r="B477" s="227"/>
      <c r="C477" s="262"/>
      <c r="D477" s="227"/>
      <c r="E477" s="227"/>
      <c r="F477" s="227"/>
      <c r="G477" s="22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60">
      <c r="A478" s="3"/>
      <c r="B478" s="4"/>
      <c r="C478" s="257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60">
      <c r="C479" s="263"/>
      <c r="D479" s="10"/>
      <c r="AG479" t="s">
        <v>607</v>
      </c>
    </row>
    <row r="480" spans="1:60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30">
    <mergeCell ref="C434:G434"/>
    <mergeCell ref="C435:G435"/>
    <mergeCell ref="C228:G228"/>
    <mergeCell ref="C242:G242"/>
    <mergeCell ref="C245:G245"/>
    <mergeCell ref="C303:G303"/>
    <mergeCell ref="C432:G432"/>
    <mergeCell ref="C433:G433"/>
    <mergeCell ref="C192:G192"/>
    <mergeCell ref="C208:G208"/>
    <mergeCell ref="C209:G209"/>
    <mergeCell ref="C214:G214"/>
    <mergeCell ref="C215:G215"/>
    <mergeCell ref="C223:G223"/>
    <mergeCell ref="C98:G98"/>
    <mergeCell ref="C176:G176"/>
    <mergeCell ref="C181:G181"/>
    <mergeCell ref="C186:G186"/>
    <mergeCell ref="C187:G187"/>
    <mergeCell ref="C191:G191"/>
    <mergeCell ref="A1:G1"/>
    <mergeCell ref="C2:G2"/>
    <mergeCell ref="C3:G3"/>
    <mergeCell ref="C4:G4"/>
    <mergeCell ref="A472:C472"/>
    <mergeCell ref="A473:G477"/>
    <mergeCell ref="C77:G77"/>
    <mergeCell ref="C95:G95"/>
    <mergeCell ref="C96:G96"/>
    <mergeCell ref="C97:G97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62</v>
      </c>
      <c r="C4" s="204" t="s">
        <v>63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SUMIF(AG9:AG28,"&lt;&gt;NOR",G9:G28)</f>
        <v>0</v>
      </c>
      <c r="H8" s="239"/>
      <c r="I8" s="239">
        <f>SUM(I9:I28)</f>
        <v>0</v>
      </c>
      <c r="J8" s="239"/>
      <c r="K8" s="239">
        <f>SUM(K9:K28)</f>
        <v>0</v>
      </c>
      <c r="L8" s="239"/>
      <c r="M8" s="239">
        <f>SUM(M9:M28)</f>
        <v>0</v>
      </c>
      <c r="N8" s="239"/>
      <c r="O8" s="239">
        <f>SUM(O9:O28)</f>
        <v>4.59</v>
      </c>
      <c r="P8" s="239"/>
      <c r="Q8" s="239">
        <f>SUM(Q9:Q28)</f>
        <v>0</v>
      </c>
      <c r="R8" s="239"/>
      <c r="S8" s="239"/>
      <c r="T8" s="240"/>
      <c r="U8" s="234"/>
      <c r="V8" s="234">
        <f>SUM(V9:V28)</f>
        <v>21.44</v>
      </c>
      <c r="W8" s="234"/>
      <c r="X8" s="234"/>
      <c r="AG8" t="s">
        <v>171</v>
      </c>
    </row>
    <row r="9" spans="1:60" outlineLevel="1">
      <c r="A9" s="241">
        <v>1</v>
      </c>
      <c r="B9" s="242" t="s">
        <v>172</v>
      </c>
      <c r="C9" s="253" t="s">
        <v>173</v>
      </c>
      <c r="D9" s="243" t="s">
        <v>174</v>
      </c>
      <c r="E9" s="244">
        <v>2.9550000000000001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4.6460000000000001E-2</v>
      </c>
      <c r="O9" s="246">
        <f>ROUND(E9*N9,2)</f>
        <v>0.14000000000000001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0.52</v>
      </c>
      <c r="V9" s="231">
        <f>ROUND(E9*U9,2)</f>
        <v>1.54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178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180</v>
      </c>
      <c r="D11" s="232"/>
      <c r="E11" s="233">
        <v>2.9550000000000001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181</v>
      </c>
      <c r="C12" s="253" t="s">
        <v>182</v>
      </c>
      <c r="D12" s="243" t="s">
        <v>174</v>
      </c>
      <c r="E12" s="244">
        <v>4.82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7.4709999999999999E-2</v>
      </c>
      <c r="O12" s="246">
        <f>ROUND(E12*N12,2)</f>
        <v>0.36</v>
      </c>
      <c r="P12" s="246">
        <v>0</v>
      </c>
      <c r="Q12" s="246">
        <f>ROUND(E12*P12,2)</f>
        <v>0</v>
      </c>
      <c r="R12" s="246"/>
      <c r="S12" s="246" t="s">
        <v>175</v>
      </c>
      <c r="T12" s="247" t="s">
        <v>175</v>
      </c>
      <c r="U12" s="231">
        <v>0.53</v>
      </c>
      <c r="V12" s="231">
        <f>ROUND(E12*U12,2)</f>
        <v>2.5499999999999998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183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184</v>
      </c>
      <c r="D14" s="232"/>
      <c r="E14" s="233">
        <v>1.62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185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186</v>
      </c>
      <c r="D16" s="232"/>
      <c r="E16" s="233">
        <v>3.2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187</v>
      </c>
      <c r="C17" s="253" t="s">
        <v>188</v>
      </c>
      <c r="D17" s="243" t="s">
        <v>174</v>
      </c>
      <c r="E17" s="244">
        <v>18.09225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0.15931000000000001</v>
      </c>
      <c r="O17" s="246">
        <f>ROUND(E17*N17,2)</f>
        <v>2.88</v>
      </c>
      <c r="P17" s="246">
        <v>0</v>
      </c>
      <c r="Q17" s="246">
        <f>ROUND(E17*P17,2)</f>
        <v>0</v>
      </c>
      <c r="R17" s="246"/>
      <c r="S17" s="246" t="s">
        <v>175</v>
      </c>
      <c r="T17" s="247" t="s">
        <v>175</v>
      </c>
      <c r="U17" s="231">
        <v>0.7</v>
      </c>
      <c r="V17" s="231">
        <f>ROUND(E17*U17,2)</f>
        <v>12.66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609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190</v>
      </c>
      <c r="D19" s="232"/>
      <c r="E19" s="233">
        <v>9.1319999999999997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610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192</v>
      </c>
      <c r="D21" s="232"/>
      <c r="E21" s="233">
        <v>4.0185000000000004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611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194</v>
      </c>
      <c r="D23" s="232"/>
      <c r="E23" s="233">
        <v>4.9417499999999999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1">
        <v>4</v>
      </c>
      <c r="B24" s="242" t="s">
        <v>195</v>
      </c>
      <c r="C24" s="253" t="s">
        <v>196</v>
      </c>
      <c r="D24" s="243" t="s">
        <v>174</v>
      </c>
      <c r="E24" s="244">
        <v>6.1759500000000003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0.19575000000000001</v>
      </c>
      <c r="O24" s="246">
        <f>ROUND(E24*N24,2)</f>
        <v>1.21</v>
      </c>
      <c r="P24" s="246">
        <v>0</v>
      </c>
      <c r="Q24" s="246">
        <f>ROUND(E24*P24,2)</f>
        <v>0</v>
      </c>
      <c r="R24" s="246"/>
      <c r="S24" s="246" t="s">
        <v>175</v>
      </c>
      <c r="T24" s="247" t="s">
        <v>175</v>
      </c>
      <c r="U24" s="231">
        <v>0.76</v>
      </c>
      <c r="V24" s="231">
        <f>ROUND(E24*U24,2)</f>
        <v>4.6900000000000004</v>
      </c>
      <c r="W24" s="231"/>
      <c r="X24" s="231" t="s">
        <v>176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612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198</v>
      </c>
      <c r="D26" s="232"/>
      <c r="E26" s="233">
        <v>3.2505000000000002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613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200</v>
      </c>
      <c r="D28" s="232"/>
      <c r="E28" s="233">
        <v>2.9254500000000001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>
      <c r="A29" s="235" t="s">
        <v>170</v>
      </c>
      <c r="B29" s="236" t="s">
        <v>87</v>
      </c>
      <c r="C29" s="252" t="s">
        <v>88</v>
      </c>
      <c r="D29" s="237"/>
      <c r="E29" s="238"/>
      <c r="F29" s="239"/>
      <c r="G29" s="239">
        <f>SUMIF(AG30:AG69,"&lt;&gt;NOR",G30:G69)</f>
        <v>0</v>
      </c>
      <c r="H29" s="239"/>
      <c r="I29" s="239">
        <f>SUM(I30:I69)</f>
        <v>0</v>
      </c>
      <c r="J29" s="239"/>
      <c r="K29" s="239">
        <f>SUM(K30:K69)</f>
        <v>0</v>
      </c>
      <c r="L29" s="239"/>
      <c r="M29" s="239">
        <f>SUM(M30:M69)</f>
        <v>0</v>
      </c>
      <c r="N29" s="239"/>
      <c r="O29" s="239">
        <f>SUM(O30:O69)</f>
        <v>0.37000000000000005</v>
      </c>
      <c r="P29" s="239"/>
      <c r="Q29" s="239">
        <f>SUM(Q30:Q69)</f>
        <v>0</v>
      </c>
      <c r="R29" s="239"/>
      <c r="S29" s="239"/>
      <c r="T29" s="240"/>
      <c r="U29" s="234"/>
      <c r="V29" s="234">
        <f>SUM(V30:V69)</f>
        <v>22.09</v>
      </c>
      <c r="W29" s="234"/>
      <c r="X29" s="234"/>
      <c r="AG29" t="s">
        <v>171</v>
      </c>
    </row>
    <row r="30" spans="1:60" outlineLevel="1">
      <c r="A30" s="241">
        <v>5</v>
      </c>
      <c r="B30" s="242" t="s">
        <v>201</v>
      </c>
      <c r="C30" s="253" t="s">
        <v>202</v>
      </c>
      <c r="D30" s="243" t="s">
        <v>174</v>
      </c>
      <c r="E30" s="244">
        <v>17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7.6800000000000002E-3</v>
      </c>
      <c r="O30" s="246">
        <f>ROUND(E30*N30,2)</f>
        <v>0.13</v>
      </c>
      <c r="P30" s="246">
        <v>0</v>
      </c>
      <c r="Q30" s="246">
        <f>ROUND(E30*P30,2)</f>
        <v>0</v>
      </c>
      <c r="R30" s="246"/>
      <c r="S30" s="246" t="s">
        <v>175</v>
      </c>
      <c r="T30" s="247" t="s">
        <v>175</v>
      </c>
      <c r="U30" s="231">
        <v>0.38</v>
      </c>
      <c r="V30" s="231">
        <f>ROUND(E30*U30,2)</f>
        <v>6.46</v>
      </c>
      <c r="W30" s="231"/>
      <c r="X30" s="231" t="s">
        <v>176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177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203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204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205</v>
      </c>
      <c r="D33" s="232"/>
      <c r="E33" s="233">
        <v>17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1">
        <v>6</v>
      </c>
      <c r="B34" s="242" t="s">
        <v>206</v>
      </c>
      <c r="C34" s="253" t="s">
        <v>207</v>
      </c>
      <c r="D34" s="243" t="s">
        <v>174</v>
      </c>
      <c r="E34" s="244">
        <v>26.263190000000002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6.3499999999999997E-3</v>
      </c>
      <c r="O34" s="246">
        <f>ROUND(E34*N34,2)</f>
        <v>0.17</v>
      </c>
      <c r="P34" s="246">
        <v>0</v>
      </c>
      <c r="Q34" s="246">
        <f>ROUND(E34*P34,2)</f>
        <v>0</v>
      </c>
      <c r="R34" s="246"/>
      <c r="S34" s="246" t="s">
        <v>175</v>
      </c>
      <c r="T34" s="247" t="s">
        <v>175</v>
      </c>
      <c r="U34" s="231">
        <v>0.32</v>
      </c>
      <c r="V34" s="231">
        <f>ROUND(E34*U34,2)</f>
        <v>8.4</v>
      </c>
      <c r="W34" s="231"/>
      <c r="X34" s="231" t="s">
        <v>176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177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208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209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179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186</v>
      </c>
      <c r="D37" s="232"/>
      <c r="E37" s="233">
        <v>3.2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210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184</v>
      </c>
      <c r="D39" s="232"/>
      <c r="E39" s="233">
        <v>1.62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211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212</v>
      </c>
      <c r="D41" s="232"/>
      <c r="E41" s="233">
        <v>3.0788600000000002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213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214</v>
      </c>
      <c r="D43" s="232"/>
      <c r="E43" s="233">
        <v>1.1114999999999999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>
      <c r="A44" s="229"/>
      <c r="B44" s="230"/>
      <c r="C44" s="254" t="s">
        <v>215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216</v>
      </c>
      <c r="D45" s="232"/>
      <c r="E45" s="233">
        <v>0.73529999999999995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217</v>
      </c>
      <c r="D46" s="232"/>
      <c r="E46" s="233">
        <v>4.54155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218</v>
      </c>
      <c r="D47" s="232"/>
      <c r="E47" s="233">
        <v>2.9326500000000002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219</v>
      </c>
      <c r="D48" s="232"/>
      <c r="E48" s="233">
        <v>1.54755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220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221</v>
      </c>
      <c r="D50" s="232"/>
      <c r="E50" s="233">
        <v>5.2052399999999999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222</v>
      </c>
      <c r="D51" s="232"/>
      <c r="E51" s="233">
        <v>2.2905500000000001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>
      <c r="A52" s="241">
        <v>7</v>
      </c>
      <c r="B52" s="242" t="s">
        <v>224</v>
      </c>
      <c r="C52" s="253" t="s">
        <v>225</v>
      </c>
      <c r="D52" s="243" t="s">
        <v>174</v>
      </c>
      <c r="E52" s="244">
        <v>20.079350000000002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3.6700000000000001E-3</v>
      </c>
      <c r="O52" s="246">
        <f>ROUND(E52*N52,2)</f>
        <v>7.0000000000000007E-2</v>
      </c>
      <c r="P52" s="246">
        <v>0</v>
      </c>
      <c r="Q52" s="246">
        <f>ROUND(E52*P52,2)</f>
        <v>0</v>
      </c>
      <c r="R52" s="246"/>
      <c r="S52" s="246" t="s">
        <v>175</v>
      </c>
      <c r="T52" s="247" t="s">
        <v>175</v>
      </c>
      <c r="U52" s="231">
        <v>0.36</v>
      </c>
      <c r="V52" s="231">
        <f>ROUND(E52*U52,2)</f>
        <v>7.23</v>
      </c>
      <c r="W52" s="231"/>
      <c r="X52" s="231" t="s">
        <v>176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33.75" outlineLevel="1">
      <c r="A53" s="229"/>
      <c r="B53" s="230"/>
      <c r="C53" s="254" t="s">
        <v>226</v>
      </c>
      <c r="D53" s="232"/>
      <c r="E53" s="233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227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209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186</v>
      </c>
      <c r="D56" s="232"/>
      <c r="E56" s="233">
        <v>3.2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210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184</v>
      </c>
      <c r="D58" s="232"/>
      <c r="E58" s="233">
        <v>1.62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211</v>
      </c>
      <c r="D59" s="232"/>
      <c r="E59" s="233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212</v>
      </c>
      <c r="D60" s="232"/>
      <c r="E60" s="233">
        <v>3.0788600000000002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228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214</v>
      </c>
      <c r="D62" s="232"/>
      <c r="E62" s="233">
        <v>1.1114999999999999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229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230</v>
      </c>
      <c r="D64" s="232"/>
      <c r="E64" s="233">
        <v>1.5049999999999999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231</v>
      </c>
      <c r="D65" s="232"/>
      <c r="E65" s="233">
        <v>0.45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232</v>
      </c>
      <c r="D66" s="232"/>
      <c r="E66" s="233">
        <v>4.45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233</v>
      </c>
      <c r="D67" s="232"/>
      <c r="E67" s="233">
        <v>2.02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234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235</v>
      </c>
      <c r="D69" s="232"/>
      <c r="E69" s="233">
        <v>2.6440000000000001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>
      <c r="A70" s="235" t="s">
        <v>170</v>
      </c>
      <c r="B70" s="236" t="s">
        <v>91</v>
      </c>
      <c r="C70" s="252" t="s">
        <v>92</v>
      </c>
      <c r="D70" s="237"/>
      <c r="E70" s="238"/>
      <c r="F70" s="239"/>
      <c r="G70" s="239">
        <f>SUMIF(AG71:AG73,"&lt;&gt;NOR",G71:G73)</f>
        <v>0</v>
      </c>
      <c r="H70" s="239"/>
      <c r="I70" s="239">
        <f>SUM(I71:I73)</f>
        <v>0</v>
      </c>
      <c r="J70" s="239"/>
      <c r="K70" s="239">
        <f>SUM(K71:K73)</f>
        <v>0</v>
      </c>
      <c r="L70" s="239"/>
      <c r="M70" s="239">
        <f>SUM(M71:M73)</f>
        <v>0</v>
      </c>
      <c r="N70" s="239"/>
      <c r="O70" s="239">
        <f>SUM(O71:O73)</f>
        <v>0.3</v>
      </c>
      <c r="P70" s="239"/>
      <c r="Q70" s="239">
        <f>SUM(Q71:Q73)</f>
        <v>0</v>
      </c>
      <c r="R70" s="239"/>
      <c r="S70" s="239"/>
      <c r="T70" s="240"/>
      <c r="U70" s="234"/>
      <c r="V70" s="234">
        <f>SUM(V71:V73)</f>
        <v>4.76</v>
      </c>
      <c r="W70" s="234"/>
      <c r="X70" s="234"/>
      <c r="AG70" t="s">
        <v>171</v>
      </c>
    </row>
    <row r="71" spans="1:60" outlineLevel="1">
      <c r="A71" s="241">
        <v>8</v>
      </c>
      <c r="B71" s="242" t="s">
        <v>236</v>
      </c>
      <c r="C71" s="253" t="s">
        <v>237</v>
      </c>
      <c r="D71" s="243" t="s">
        <v>174</v>
      </c>
      <c r="E71" s="244">
        <v>17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1.7850000000000001E-2</v>
      </c>
      <c r="O71" s="246">
        <f>ROUND(E71*N71,2)</f>
        <v>0.3</v>
      </c>
      <c r="P71" s="246">
        <v>0</v>
      </c>
      <c r="Q71" s="246">
        <f>ROUND(E71*P71,2)</f>
        <v>0</v>
      </c>
      <c r="R71" s="246"/>
      <c r="S71" s="246" t="s">
        <v>175</v>
      </c>
      <c r="T71" s="247" t="s">
        <v>175</v>
      </c>
      <c r="U71" s="231">
        <v>0.28000000000000003</v>
      </c>
      <c r="V71" s="231">
        <f>ROUND(E71*U71,2)</f>
        <v>4.76</v>
      </c>
      <c r="W71" s="231"/>
      <c r="X71" s="231" t="s">
        <v>176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238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205</v>
      </c>
      <c r="D73" s="232"/>
      <c r="E73" s="233">
        <v>17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>
      <c r="A74" s="235" t="s">
        <v>170</v>
      </c>
      <c r="B74" s="236" t="s">
        <v>93</v>
      </c>
      <c r="C74" s="252" t="s">
        <v>94</v>
      </c>
      <c r="D74" s="237"/>
      <c r="E74" s="238"/>
      <c r="F74" s="239"/>
      <c r="G74" s="239">
        <f>SUMIF(AG75:AG80,"&lt;&gt;NOR",G75:G80)</f>
        <v>0</v>
      </c>
      <c r="H74" s="239"/>
      <c r="I74" s="239">
        <f>SUM(I75:I80)</f>
        <v>0</v>
      </c>
      <c r="J74" s="239"/>
      <c r="K74" s="239">
        <f>SUM(K75:K80)</f>
        <v>0</v>
      </c>
      <c r="L74" s="239"/>
      <c r="M74" s="239">
        <f>SUM(M75:M80)</f>
        <v>0</v>
      </c>
      <c r="N74" s="239"/>
      <c r="O74" s="239">
        <f>SUM(O75:O80)</f>
        <v>0.01</v>
      </c>
      <c r="P74" s="239"/>
      <c r="Q74" s="239">
        <f>SUM(Q75:Q80)</f>
        <v>0</v>
      </c>
      <c r="R74" s="239"/>
      <c r="S74" s="239"/>
      <c r="T74" s="240"/>
      <c r="U74" s="234"/>
      <c r="V74" s="234">
        <f>SUM(V75:V80)</f>
        <v>1.69</v>
      </c>
      <c r="W74" s="234"/>
      <c r="X74" s="234"/>
      <c r="AG74" t="s">
        <v>171</v>
      </c>
    </row>
    <row r="75" spans="1:60" outlineLevel="1">
      <c r="A75" s="241">
        <v>9</v>
      </c>
      <c r="B75" s="242" t="s">
        <v>239</v>
      </c>
      <c r="C75" s="253" t="s">
        <v>240</v>
      </c>
      <c r="D75" s="243" t="s">
        <v>241</v>
      </c>
      <c r="E75" s="244">
        <v>3.6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2.0000000000000002E-5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175</v>
      </c>
      <c r="T75" s="247" t="s">
        <v>175</v>
      </c>
      <c r="U75" s="231">
        <v>0.47</v>
      </c>
      <c r="V75" s="231">
        <f>ROUND(E75*U75,2)</f>
        <v>1.69</v>
      </c>
      <c r="W75" s="231"/>
      <c r="X75" s="231" t="s">
        <v>176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242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5" t="s">
        <v>243</v>
      </c>
      <c r="D76" s="248"/>
      <c r="E76" s="248"/>
      <c r="F76" s="248"/>
      <c r="G76" s="248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244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245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246</v>
      </c>
      <c r="D78" s="232"/>
      <c r="E78" s="233">
        <v>3.6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>
      <c r="A79" s="241">
        <v>10</v>
      </c>
      <c r="B79" s="242" t="s">
        <v>247</v>
      </c>
      <c r="C79" s="253" t="s">
        <v>248</v>
      </c>
      <c r="D79" s="243" t="s">
        <v>249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0.01</v>
      </c>
      <c r="O79" s="246">
        <f>ROUND(E79*N79,2)</f>
        <v>0.01</v>
      </c>
      <c r="P79" s="246">
        <v>0</v>
      </c>
      <c r="Q79" s="246">
        <f>ROUND(E79*P79,2)</f>
        <v>0</v>
      </c>
      <c r="R79" s="246"/>
      <c r="S79" s="246" t="s">
        <v>250</v>
      </c>
      <c r="T79" s="247" t="s">
        <v>251</v>
      </c>
      <c r="U79" s="231">
        <v>0</v>
      </c>
      <c r="V79" s="231">
        <f>ROUND(E79*U79,2)</f>
        <v>0</v>
      </c>
      <c r="W79" s="231"/>
      <c r="X79" s="231" t="s">
        <v>176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177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56</v>
      </c>
      <c r="D80" s="232"/>
      <c r="E80" s="233">
        <v>1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95</v>
      </c>
      <c r="C81" s="252" t="s">
        <v>96</v>
      </c>
      <c r="D81" s="237"/>
      <c r="E81" s="238"/>
      <c r="F81" s="239"/>
      <c r="G81" s="239">
        <f>SUMIF(AG82:AG84,"&lt;&gt;NOR",G82:G84)</f>
        <v>0</v>
      </c>
      <c r="H81" s="239"/>
      <c r="I81" s="239">
        <f>SUM(I82:I84)</f>
        <v>0</v>
      </c>
      <c r="J81" s="239"/>
      <c r="K81" s="239">
        <f>SUM(K82:K84)</f>
        <v>0</v>
      </c>
      <c r="L81" s="239"/>
      <c r="M81" s="239">
        <f>SUM(M82:M84)</f>
        <v>0</v>
      </c>
      <c r="N81" s="239"/>
      <c r="O81" s="239">
        <f>SUM(O82:O84)</f>
        <v>0</v>
      </c>
      <c r="P81" s="239"/>
      <c r="Q81" s="239">
        <f>SUM(Q82:Q84)</f>
        <v>0</v>
      </c>
      <c r="R81" s="239"/>
      <c r="S81" s="239"/>
      <c r="T81" s="240"/>
      <c r="U81" s="234"/>
      <c r="V81" s="234">
        <f>SUM(V82:V84)</f>
        <v>3.57</v>
      </c>
      <c r="W81" s="234"/>
      <c r="X81" s="234"/>
      <c r="AG81" t="s">
        <v>171</v>
      </c>
    </row>
    <row r="82" spans="1:60" outlineLevel="1">
      <c r="A82" s="241">
        <v>11</v>
      </c>
      <c r="B82" s="242" t="s">
        <v>252</v>
      </c>
      <c r="C82" s="253" t="s">
        <v>253</v>
      </c>
      <c r="D82" s="243" t="s">
        <v>174</v>
      </c>
      <c r="E82" s="244">
        <v>17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0.21</v>
      </c>
      <c r="V82" s="231">
        <f>ROUND(E82*U82,2)</f>
        <v>3.57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254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205</v>
      </c>
      <c r="D84" s="232"/>
      <c r="E84" s="233">
        <v>17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>
      <c r="A85" s="235" t="s">
        <v>170</v>
      </c>
      <c r="B85" s="236" t="s">
        <v>97</v>
      </c>
      <c r="C85" s="252" t="s">
        <v>98</v>
      </c>
      <c r="D85" s="237"/>
      <c r="E85" s="238"/>
      <c r="F85" s="239"/>
      <c r="G85" s="239">
        <f>SUMIF(AG86:AG88,"&lt;&gt;NOR",G86:G88)</f>
        <v>0</v>
      </c>
      <c r="H85" s="239"/>
      <c r="I85" s="239">
        <f>SUM(I86:I88)</f>
        <v>0</v>
      </c>
      <c r="J85" s="239"/>
      <c r="K85" s="239">
        <f>SUM(K86:K88)</f>
        <v>0</v>
      </c>
      <c r="L85" s="239"/>
      <c r="M85" s="239">
        <f>SUM(M86:M88)</f>
        <v>0</v>
      </c>
      <c r="N85" s="239"/>
      <c r="O85" s="239">
        <f>SUM(O86:O88)</f>
        <v>0.02</v>
      </c>
      <c r="P85" s="239"/>
      <c r="Q85" s="239">
        <f>SUM(Q86:Q88)</f>
        <v>0</v>
      </c>
      <c r="R85" s="239"/>
      <c r="S85" s="239"/>
      <c r="T85" s="240"/>
      <c r="U85" s="234"/>
      <c r="V85" s="234">
        <f>SUM(V86:V88)</f>
        <v>2.7</v>
      </c>
      <c r="W85" s="234"/>
      <c r="X85" s="234"/>
      <c r="AG85" t="s">
        <v>171</v>
      </c>
    </row>
    <row r="86" spans="1:60" outlineLevel="1">
      <c r="A86" s="241">
        <v>12</v>
      </c>
      <c r="B86" s="242" t="s">
        <v>255</v>
      </c>
      <c r="C86" s="253" t="s">
        <v>256</v>
      </c>
      <c r="D86" s="243" t="s">
        <v>174</v>
      </c>
      <c r="E86" s="244">
        <v>15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1.2099999999999999E-3</v>
      </c>
      <c r="O86" s="246">
        <f>ROUND(E86*N86,2)</f>
        <v>0.02</v>
      </c>
      <c r="P86" s="246">
        <v>0</v>
      </c>
      <c r="Q86" s="246">
        <f>ROUND(E86*P86,2)</f>
        <v>0</v>
      </c>
      <c r="R86" s="246"/>
      <c r="S86" s="246" t="s">
        <v>175</v>
      </c>
      <c r="T86" s="247" t="s">
        <v>175</v>
      </c>
      <c r="U86" s="231">
        <v>0.18</v>
      </c>
      <c r="V86" s="231">
        <f>ROUND(E86*U86,2)</f>
        <v>2.7</v>
      </c>
      <c r="W86" s="231"/>
      <c r="X86" s="231" t="s">
        <v>176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177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257</v>
      </c>
      <c r="D87" s="232"/>
      <c r="E87" s="233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179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258</v>
      </c>
      <c r="D88" s="232"/>
      <c r="E88" s="233">
        <v>15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5.5">
      <c r="A89" s="235" t="s">
        <v>170</v>
      </c>
      <c r="B89" s="236" t="s">
        <v>99</v>
      </c>
      <c r="C89" s="252" t="s">
        <v>100</v>
      </c>
      <c r="D89" s="237"/>
      <c r="E89" s="238"/>
      <c r="F89" s="239"/>
      <c r="G89" s="239">
        <f>SUMIF(AG90:AG99,"&lt;&gt;NOR",G90:G99)</f>
        <v>0</v>
      </c>
      <c r="H89" s="239"/>
      <c r="I89" s="239">
        <f>SUM(I90:I99)</f>
        <v>0</v>
      </c>
      <c r="J89" s="239"/>
      <c r="K89" s="239">
        <f>SUM(K90:K99)</f>
        <v>0</v>
      </c>
      <c r="L89" s="239"/>
      <c r="M89" s="239">
        <f>SUM(M90:M99)</f>
        <v>0</v>
      </c>
      <c r="N89" s="239"/>
      <c r="O89" s="239">
        <f>SUM(O90:O99)</f>
        <v>0.03</v>
      </c>
      <c r="P89" s="239"/>
      <c r="Q89" s="239">
        <f>SUM(Q90:Q99)</f>
        <v>0</v>
      </c>
      <c r="R89" s="239"/>
      <c r="S89" s="239"/>
      <c r="T89" s="240"/>
      <c r="U89" s="234"/>
      <c r="V89" s="234">
        <f>SUM(V90:V99)</f>
        <v>7.35</v>
      </c>
      <c r="W89" s="234"/>
      <c r="X89" s="234"/>
      <c r="AG89" t="s">
        <v>171</v>
      </c>
    </row>
    <row r="90" spans="1:60" outlineLevel="1">
      <c r="A90" s="241">
        <v>13</v>
      </c>
      <c r="B90" s="242" t="s">
        <v>259</v>
      </c>
      <c r="C90" s="253" t="s">
        <v>260</v>
      </c>
      <c r="D90" s="243" t="s">
        <v>174</v>
      </c>
      <c r="E90" s="244">
        <v>17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4.0000000000000003E-5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175</v>
      </c>
      <c r="T90" s="247" t="s">
        <v>175</v>
      </c>
      <c r="U90" s="231">
        <v>0.31</v>
      </c>
      <c r="V90" s="231">
        <f>ROUND(E90*U90,2)</f>
        <v>5.27</v>
      </c>
      <c r="W90" s="231"/>
      <c r="X90" s="231" t="s">
        <v>176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177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614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205</v>
      </c>
      <c r="D92" s="232"/>
      <c r="E92" s="233">
        <v>17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1">
        <v>14</v>
      </c>
      <c r="B93" s="242" t="s">
        <v>262</v>
      </c>
      <c r="C93" s="253" t="s">
        <v>263</v>
      </c>
      <c r="D93" s="243" t="s">
        <v>241</v>
      </c>
      <c r="E93" s="244">
        <v>4.96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5.9199999999999999E-3</v>
      </c>
      <c r="O93" s="246">
        <f>ROUND(E93*N93,2)</f>
        <v>0.03</v>
      </c>
      <c r="P93" s="246">
        <v>0</v>
      </c>
      <c r="Q93" s="246">
        <f>ROUND(E93*P93,2)</f>
        <v>0</v>
      </c>
      <c r="R93" s="246"/>
      <c r="S93" s="246" t="s">
        <v>175</v>
      </c>
      <c r="T93" s="247" t="s">
        <v>175</v>
      </c>
      <c r="U93" s="231">
        <v>0.42</v>
      </c>
      <c r="V93" s="231">
        <f>ROUND(E93*U93,2)</f>
        <v>2.08</v>
      </c>
      <c r="W93" s="231"/>
      <c r="X93" s="231" t="s">
        <v>176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177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5" t="s">
        <v>606</v>
      </c>
      <c r="D94" s="248"/>
      <c r="E94" s="248"/>
      <c r="F94" s="248"/>
      <c r="G94" s="248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244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6" t="s">
        <v>264</v>
      </c>
      <c r="D95" s="249"/>
      <c r="E95" s="249"/>
      <c r="F95" s="249"/>
      <c r="G95" s="249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244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6" t="s">
        <v>265</v>
      </c>
      <c r="D96" s="249"/>
      <c r="E96" s="249"/>
      <c r="F96" s="249"/>
      <c r="G96" s="249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244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>
      <c r="A97" s="229"/>
      <c r="B97" s="230"/>
      <c r="C97" s="256" t="s">
        <v>266</v>
      </c>
      <c r="D97" s="249"/>
      <c r="E97" s="249"/>
      <c r="F97" s="249"/>
      <c r="G97" s="249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244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50" t="str">
        <f>C97</f>
        <v>- standardního tmelení Q2, to je: základní tmelení Q1+ dodatečné tmelení (tmelení najemno) a případné přebroušení.</v>
      </c>
      <c r="BB97" s="212"/>
      <c r="BC97" s="212"/>
      <c r="BD97" s="212"/>
      <c r="BE97" s="212"/>
      <c r="BF97" s="212"/>
      <c r="BG97" s="212"/>
      <c r="BH97" s="212"/>
    </row>
    <row r="98" spans="1:60" ht="22.5" outlineLevel="1">
      <c r="A98" s="229"/>
      <c r="B98" s="230"/>
      <c r="C98" s="254" t="s">
        <v>267</v>
      </c>
      <c r="D98" s="232"/>
      <c r="E98" s="233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179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268</v>
      </c>
      <c r="D99" s="232"/>
      <c r="E99" s="233">
        <v>4.96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>
      <c r="A100" s="235" t="s">
        <v>170</v>
      </c>
      <c r="B100" s="236" t="s">
        <v>101</v>
      </c>
      <c r="C100" s="252" t="s">
        <v>102</v>
      </c>
      <c r="D100" s="237"/>
      <c r="E100" s="238"/>
      <c r="F100" s="239"/>
      <c r="G100" s="239">
        <f>SUMIF(AG101:AG159,"&lt;&gt;NOR",G101:G159)</f>
        <v>0</v>
      </c>
      <c r="H100" s="239"/>
      <c r="I100" s="239">
        <f>SUM(I101:I159)</f>
        <v>0</v>
      </c>
      <c r="J100" s="239"/>
      <c r="K100" s="239">
        <f>SUM(K101:K159)</f>
        <v>0</v>
      </c>
      <c r="L100" s="239"/>
      <c r="M100" s="239">
        <f>SUM(M101:M159)</f>
        <v>0</v>
      </c>
      <c r="N100" s="239"/>
      <c r="O100" s="239">
        <f>SUM(O101:O159)</f>
        <v>0.02</v>
      </c>
      <c r="P100" s="239"/>
      <c r="Q100" s="239">
        <f>SUM(Q101:Q159)</f>
        <v>5.73</v>
      </c>
      <c r="R100" s="239"/>
      <c r="S100" s="239"/>
      <c r="T100" s="240"/>
      <c r="U100" s="234"/>
      <c r="V100" s="234">
        <f>SUM(V101:V159)</f>
        <v>24.34</v>
      </c>
      <c r="W100" s="234"/>
      <c r="X100" s="234"/>
      <c r="AG100" t="s">
        <v>171</v>
      </c>
    </row>
    <row r="101" spans="1:60" outlineLevel="1">
      <c r="A101" s="241">
        <v>15</v>
      </c>
      <c r="B101" s="242" t="s">
        <v>269</v>
      </c>
      <c r="C101" s="253" t="s">
        <v>270</v>
      </c>
      <c r="D101" s="243" t="s">
        <v>174</v>
      </c>
      <c r="E101" s="244">
        <v>8.3442500000000006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6.7000000000000002E-4</v>
      </c>
      <c r="O101" s="246">
        <f>ROUND(E101*N101,2)</f>
        <v>0.01</v>
      </c>
      <c r="P101" s="246">
        <v>0.31900000000000001</v>
      </c>
      <c r="Q101" s="246">
        <f>ROUND(E101*P101,2)</f>
        <v>2.66</v>
      </c>
      <c r="R101" s="246"/>
      <c r="S101" s="246" t="s">
        <v>175</v>
      </c>
      <c r="T101" s="247" t="s">
        <v>175</v>
      </c>
      <c r="U101" s="231">
        <v>0.32</v>
      </c>
      <c r="V101" s="231">
        <f>ROUND(E101*U101,2)</f>
        <v>2.67</v>
      </c>
      <c r="W101" s="231"/>
      <c r="X101" s="231" t="s">
        <v>176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177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616</v>
      </c>
      <c r="D102" s="232"/>
      <c r="E102" s="233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179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272</v>
      </c>
      <c r="D103" s="232"/>
      <c r="E103" s="233">
        <v>6.9442500000000003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273</v>
      </c>
      <c r="D104" s="232"/>
      <c r="E104" s="233">
        <v>-1.6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274</v>
      </c>
      <c r="D105" s="232"/>
      <c r="E105" s="233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275</v>
      </c>
      <c r="D106" s="232"/>
      <c r="E106" s="233">
        <v>3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41">
        <v>16</v>
      </c>
      <c r="B107" s="242" t="s">
        <v>276</v>
      </c>
      <c r="C107" s="253" t="s">
        <v>277</v>
      </c>
      <c r="D107" s="243" t="s">
        <v>174</v>
      </c>
      <c r="E107" s="244">
        <v>18.5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1.75E-3</v>
      </c>
      <c r="Q107" s="246">
        <f>ROUND(E107*P107,2)</f>
        <v>0.03</v>
      </c>
      <c r="R107" s="246"/>
      <c r="S107" s="246" t="s">
        <v>175</v>
      </c>
      <c r="T107" s="247" t="s">
        <v>175</v>
      </c>
      <c r="U107" s="231">
        <v>0.17</v>
      </c>
      <c r="V107" s="231">
        <f>ROUND(E107*U107,2)</f>
        <v>3.15</v>
      </c>
      <c r="W107" s="231"/>
      <c r="X107" s="231" t="s">
        <v>176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177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278</v>
      </c>
      <c r="D108" s="232"/>
      <c r="E108" s="233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179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614</v>
      </c>
      <c r="D109" s="232"/>
      <c r="E109" s="233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279</v>
      </c>
      <c r="D110" s="232"/>
      <c r="E110" s="233">
        <v>11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617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281</v>
      </c>
      <c r="D112" s="232"/>
      <c r="E112" s="233">
        <v>7.5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179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41">
        <v>17</v>
      </c>
      <c r="B113" s="242" t="s">
        <v>282</v>
      </c>
      <c r="C113" s="253" t="s">
        <v>283</v>
      </c>
      <c r="D113" s="243" t="s">
        <v>174</v>
      </c>
      <c r="E113" s="244">
        <v>18.5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0.02</v>
      </c>
      <c r="Q113" s="246">
        <f>ROUND(E113*P113,2)</f>
        <v>0.37</v>
      </c>
      <c r="R113" s="246"/>
      <c r="S113" s="246" t="s">
        <v>175</v>
      </c>
      <c r="T113" s="247" t="s">
        <v>175</v>
      </c>
      <c r="U113" s="231">
        <v>0.15</v>
      </c>
      <c r="V113" s="231">
        <f>ROUND(E113*U113,2)</f>
        <v>2.78</v>
      </c>
      <c r="W113" s="231"/>
      <c r="X113" s="231" t="s">
        <v>176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>
      <c r="A114" s="229"/>
      <c r="B114" s="230"/>
      <c r="C114" s="254" t="s">
        <v>284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614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279</v>
      </c>
      <c r="D116" s="232"/>
      <c r="E116" s="233">
        <v>11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617</v>
      </c>
      <c r="D117" s="232"/>
      <c r="E117" s="233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281</v>
      </c>
      <c r="D118" s="232"/>
      <c r="E118" s="233">
        <v>7.5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41">
        <v>18</v>
      </c>
      <c r="B119" s="242" t="s">
        <v>285</v>
      </c>
      <c r="C119" s="253" t="s">
        <v>286</v>
      </c>
      <c r="D119" s="243" t="s">
        <v>249</v>
      </c>
      <c r="E119" s="244">
        <v>3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/>
      <c r="S119" s="246" t="s">
        <v>175</v>
      </c>
      <c r="T119" s="247" t="s">
        <v>175</v>
      </c>
      <c r="U119" s="231">
        <v>0.03</v>
      </c>
      <c r="V119" s="231">
        <f>ROUND(E119*U119,2)</f>
        <v>0.09</v>
      </c>
      <c r="W119" s="231"/>
      <c r="X119" s="231" t="s">
        <v>176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177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287</v>
      </c>
      <c r="D120" s="232"/>
      <c r="E120" s="233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618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56</v>
      </c>
      <c r="D122" s="232"/>
      <c r="E122" s="233">
        <v>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619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58</v>
      </c>
      <c r="D124" s="232"/>
      <c r="E124" s="233">
        <v>2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1">
        <v>19</v>
      </c>
      <c r="B125" s="242" t="s">
        <v>290</v>
      </c>
      <c r="C125" s="253" t="s">
        <v>291</v>
      </c>
      <c r="D125" s="243" t="s">
        <v>249</v>
      </c>
      <c r="E125" s="244">
        <v>3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 t="s">
        <v>175</v>
      </c>
      <c r="T125" s="247" t="s">
        <v>175</v>
      </c>
      <c r="U125" s="231">
        <v>0.05</v>
      </c>
      <c r="V125" s="231">
        <f>ROUND(E125*U125,2)</f>
        <v>0.15</v>
      </c>
      <c r="W125" s="231"/>
      <c r="X125" s="231" t="s">
        <v>176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618</v>
      </c>
      <c r="D126" s="232"/>
      <c r="E126" s="233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179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56</v>
      </c>
      <c r="D127" s="232"/>
      <c r="E127" s="233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620</v>
      </c>
      <c r="D128" s="232"/>
      <c r="E128" s="233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56</v>
      </c>
      <c r="D129" s="232"/>
      <c r="E129" s="233">
        <v>1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621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56</v>
      </c>
      <c r="D131" s="232"/>
      <c r="E131" s="233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1">
        <v>20</v>
      </c>
      <c r="B132" s="242" t="s">
        <v>294</v>
      </c>
      <c r="C132" s="253" t="s">
        <v>295</v>
      </c>
      <c r="D132" s="243" t="s">
        <v>174</v>
      </c>
      <c r="E132" s="244">
        <v>2.4300000000000002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1E-3</v>
      </c>
      <c r="O132" s="246">
        <f>ROUND(E132*N132,2)</f>
        <v>0</v>
      </c>
      <c r="P132" s="246">
        <v>6.2E-2</v>
      </c>
      <c r="Q132" s="246">
        <f>ROUND(E132*P132,2)</f>
        <v>0.15</v>
      </c>
      <c r="R132" s="246"/>
      <c r="S132" s="246" t="s">
        <v>175</v>
      </c>
      <c r="T132" s="247" t="s">
        <v>175</v>
      </c>
      <c r="U132" s="231">
        <v>0.61</v>
      </c>
      <c r="V132" s="231">
        <f>ROUND(E132*U132,2)</f>
        <v>1.48</v>
      </c>
      <c r="W132" s="231"/>
      <c r="X132" s="231" t="s">
        <v>176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177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296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618</v>
      </c>
      <c r="D134" s="232"/>
      <c r="E134" s="233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297</v>
      </c>
      <c r="D135" s="232"/>
      <c r="E135" s="233">
        <v>0.81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619</v>
      </c>
      <c r="D136" s="232"/>
      <c r="E136" s="233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184</v>
      </c>
      <c r="D137" s="232"/>
      <c r="E137" s="233">
        <v>1.62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21</v>
      </c>
      <c r="B138" s="242" t="s">
        <v>298</v>
      </c>
      <c r="C138" s="253" t="s">
        <v>299</v>
      </c>
      <c r="D138" s="243" t="s">
        <v>174</v>
      </c>
      <c r="E138" s="244">
        <v>4.8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1.17E-3</v>
      </c>
      <c r="O138" s="246">
        <f>ROUND(E138*N138,2)</f>
        <v>0.01</v>
      </c>
      <c r="P138" s="246">
        <v>7.5999999999999998E-2</v>
      </c>
      <c r="Q138" s="246">
        <f>ROUND(E138*P138,2)</f>
        <v>0.36</v>
      </c>
      <c r="R138" s="246"/>
      <c r="S138" s="246" t="s">
        <v>175</v>
      </c>
      <c r="T138" s="247" t="s">
        <v>175</v>
      </c>
      <c r="U138" s="231">
        <v>0.94</v>
      </c>
      <c r="V138" s="231">
        <f>ROUND(E138*U138,2)</f>
        <v>4.51</v>
      </c>
      <c r="W138" s="231"/>
      <c r="X138" s="231" t="s">
        <v>176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177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628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300</v>
      </c>
      <c r="D140" s="232"/>
      <c r="E140" s="233">
        <v>1.6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620</v>
      </c>
      <c r="D141" s="232"/>
      <c r="E141" s="233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300</v>
      </c>
      <c r="D142" s="232"/>
      <c r="E142" s="233">
        <v>1.6</v>
      </c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621</v>
      </c>
      <c r="D143" s="232"/>
      <c r="E143" s="233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300</v>
      </c>
      <c r="D144" s="232"/>
      <c r="E144" s="233">
        <v>1.6</v>
      </c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41">
        <v>22</v>
      </c>
      <c r="B145" s="242" t="s">
        <v>301</v>
      </c>
      <c r="C145" s="253" t="s">
        <v>302</v>
      </c>
      <c r="D145" s="243" t="s">
        <v>174</v>
      </c>
      <c r="E145" s="244">
        <v>31.707699999999999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0</v>
      </c>
      <c r="O145" s="246">
        <f>ROUND(E145*N145,2)</f>
        <v>0</v>
      </c>
      <c r="P145" s="246">
        <v>6.8000000000000005E-2</v>
      </c>
      <c r="Q145" s="246">
        <f>ROUND(E145*P145,2)</f>
        <v>2.16</v>
      </c>
      <c r="R145" s="246"/>
      <c r="S145" s="246" t="s">
        <v>175</v>
      </c>
      <c r="T145" s="247" t="s">
        <v>175</v>
      </c>
      <c r="U145" s="231">
        <v>0.3</v>
      </c>
      <c r="V145" s="231">
        <f>ROUND(E145*U145,2)</f>
        <v>9.51</v>
      </c>
      <c r="W145" s="231"/>
      <c r="X145" s="231" t="s">
        <v>176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177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629</v>
      </c>
      <c r="D146" s="232"/>
      <c r="E146" s="233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>
      <c r="A147" s="229"/>
      <c r="B147" s="230"/>
      <c r="C147" s="254" t="s">
        <v>304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>
      <c r="A148" s="229"/>
      <c r="B148" s="230"/>
      <c r="C148" s="254" t="s">
        <v>630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306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307</v>
      </c>
      <c r="D150" s="232"/>
      <c r="E150" s="233">
        <v>24.36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308</v>
      </c>
      <c r="D151" s="232"/>
      <c r="E151" s="233">
        <v>7.24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309</v>
      </c>
      <c r="D152" s="232"/>
      <c r="E152" s="233">
        <v>-5.835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310</v>
      </c>
      <c r="D153" s="232"/>
      <c r="E153" s="233">
        <v>-5.5220000000000002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617</v>
      </c>
      <c r="D154" s="232"/>
      <c r="E154" s="233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1">
      <c r="A155" s="229"/>
      <c r="B155" s="230"/>
      <c r="C155" s="254" t="s">
        <v>623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311</v>
      </c>
      <c r="D156" s="232"/>
      <c r="E156" s="233">
        <v>4.4325000000000001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312</v>
      </c>
      <c r="D157" s="232"/>
      <c r="E157" s="233">
        <v>8.1869999999999994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313</v>
      </c>
      <c r="D158" s="232"/>
      <c r="E158" s="233">
        <v>-0.69479999999999997</v>
      </c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314</v>
      </c>
      <c r="D159" s="232"/>
      <c r="E159" s="233">
        <v>-0.46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>
      <c r="A160" s="235" t="s">
        <v>170</v>
      </c>
      <c r="B160" s="236" t="s">
        <v>103</v>
      </c>
      <c r="C160" s="252" t="s">
        <v>104</v>
      </c>
      <c r="D160" s="237"/>
      <c r="E160" s="238"/>
      <c r="F160" s="239"/>
      <c r="G160" s="239">
        <f>SUMIF(AG161:AG165,"&lt;&gt;NOR",G161:G165)</f>
        <v>0</v>
      </c>
      <c r="H160" s="239"/>
      <c r="I160" s="239">
        <f>SUM(I161:I165)</f>
        <v>0</v>
      </c>
      <c r="J160" s="239"/>
      <c r="K160" s="239">
        <f>SUM(K161:K165)</f>
        <v>0</v>
      </c>
      <c r="L160" s="239"/>
      <c r="M160" s="239">
        <f>SUM(M161:M165)</f>
        <v>0</v>
      </c>
      <c r="N160" s="239"/>
      <c r="O160" s="239">
        <f>SUM(O161:O165)</f>
        <v>0</v>
      </c>
      <c r="P160" s="239"/>
      <c r="Q160" s="239">
        <f>SUM(Q161:Q165)</f>
        <v>0</v>
      </c>
      <c r="R160" s="239"/>
      <c r="S160" s="239"/>
      <c r="T160" s="240"/>
      <c r="U160" s="234"/>
      <c r="V160" s="234">
        <f>SUM(V161:V165)</f>
        <v>9.5300000000000011</v>
      </c>
      <c r="W160" s="234"/>
      <c r="X160" s="234"/>
      <c r="AG160" t="s">
        <v>171</v>
      </c>
    </row>
    <row r="161" spans="1:60" outlineLevel="1">
      <c r="A161" s="241">
        <v>23</v>
      </c>
      <c r="B161" s="242" t="s">
        <v>315</v>
      </c>
      <c r="C161" s="253" t="s">
        <v>316</v>
      </c>
      <c r="D161" s="243" t="s">
        <v>317</v>
      </c>
      <c r="E161" s="244">
        <v>5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/>
      <c r="S161" s="246" t="s">
        <v>175</v>
      </c>
      <c r="T161" s="247" t="s">
        <v>175</v>
      </c>
      <c r="U161" s="231">
        <v>1</v>
      </c>
      <c r="V161" s="231">
        <f>ROUND(E161*U161,2)</f>
        <v>5</v>
      </c>
      <c r="W161" s="231"/>
      <c r="X161" s="231" t="s">
        <v>176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318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319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76</v>
      </c>
      <c r="D163" s="232"/>
      <c r="E163" s="233">
        <v>5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24</v>
      </c>
      <c r="B164" s="242" t="s">
        <v>320</v>
      </c>
      <c r="C164" s="253" t="s">
        <v>321</v>
      </c>
      <c r="D164" s="243" t="s">
        <v>322</v>
      </c>
      <c r="E164" s="244">
        <v>5.3346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175</v>
      </c>
      <c r="T164" s="247" t="s">
        <v>175</v>
      </c>
      <c r="U164" s="231">
        <v>0.85</v>
      </c>
      <c r="V164" s="231">
        <f>ROUND(E164*U164,2)</f>
        <v>4.53</v>
      </c>
      <c r="W164" s="231"/>
      <c r="X164" s="231" t="s">
        <v>176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323</v>
      </c>
      <c r="D165" s="232"/>
      <c r="E165" s="233">
        <v>5.3346</v>
      </c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>
      <c r="A166" s="235" t="s">
        <v>170</v>
      </c>
      <c r="B166" s="236" t="s">
        <v>105</v>
      </c>
      <c r="C166" s="252" t="s">
        <v>106</v>
      </c>
      <c r="D166" s="237"/>
      <c r="E166" s="238"/>
      <c r="F166" s="239"/>
      <c r="G166" s="239">
        <f>SUMIF(AG167:AG172,"&lt;&gt;NOR",G167:G172)</f>
        <v>0</v>
      </c>
      <c r="H166" s="239"/>
      <c r="I166" s="239">
        <f>SUM(I167:I172)</f>
        <v>0</v>
      </c>
      <c r="J166" s="239"/>
      <c r="K166" s="239">
        <f>SUM(K167:K172)</f>
        <v>0</v>
      </c>
      <c r="L166" s="239"/>
      <c r="M166" s="239">
        <f>SUM(M167:M172)</f>
        <v>0</v>
      </c>
      <c r="N166" s="239"/>
      <c r="O166" s="239">
        <f>SUM(O167:O172)</f>
        <v>0.03</v>
      </c>
      <c r="P166" s="239"/>
      <c r="Q166" s="239">
        <f>SUM(Q167:Q172)</f>
        <v>0</v>
      </c>
      <c r="R166" s="239"/>
      <c r="S166" s="239"/>
      <c r="T166" s="240"/>
      <c r="U166" s="234"/>
      <c r="V166" s="234">
        <f>SUM(V167:V172)</f>
        <v>4.99</v>
      </c>
      <c r="W166" s="234"/>
      <c r="X166" s="234"/>
      <c r="AG166" t="s">
        <v>171</v>
      </c>
    </row>
    <row r="167" spans="1:60" ht="22.5" outlineLevel="1">
      <c r="A167" s="241">
        <v>25</v>
      </c>
      <c r="B167" s="242" t="s">
        <v>324</v>
      </c>
      <c r="C167" s="253" t="s">
        <v>325</v>
      </c>
      <c r="D167" s="243" t="s">
        <v>174</v>
      </c>
      <c r="E167" s="244">
        <v>20.78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1.2600000000000001E-3</v>
      </c>
      <c r="O167" s="246">
        <f>ROUND(E167*N167,2)</f>
        <v>0.03</v>
      </c>
      <c r="P167" s="246">
        <v>0</v>
      </c>
      <c r="Q167" s="246">
        <f>ROUND(E167*P167,2)</f>
        <v>0</v>
      </c>
      <c r="R167" s="246"/>
      <c r="S167" s="246" t="s">
        <v>175</v>
      </c>
      <c r="T167" s="247" t="s">
        <v>175</v>
      </c>
      <c r="U167" s="231">
        <v>0.24</v>
      </c>
      <c r="V167" s="231">
        <f>ROUND(E167*U167,2)</f>
        <v>4.99</v>
      </c>
      <c r="W167" s="231"/>
      <c r="X167" s="231" t="s">
        <v>176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177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326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327</v>
      </c>
      <c r="D169" s="232"/>
      <c r="E169" s="233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205</v>
      </c>
      <c r="D170" s="232"/>
      <c r="E170" s="233">
        <v>17</v>
      </c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328</v>
      </c>
      <c r="D171" s="232"/>
      <c r="E171" s="233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329</v>
      </c>
      <c r="D172" s="232"/>
      <c r="E172" s="233">
        <v>3.78</v>
      </c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>
      <c r="A173" s="235" t="s">
        <v>170</v>
      </c>
      <c r="B173" s="236" t="s">
        <v>107</v>
      </c>
      <c r="C173" s="252" t="s">
        <v>108</v>
      </c>
      <c r="D173" s="237"/>
      <c r="E173" s="238"/>
      <c r="F173" s="239"/>
      <c r="G173" s="239">
        <f>SUMIF(AG174:AG204,"&lt;&gt;NOR",G174:G204)</f>
        <v>0</v>
      </c>
      <c r="H173" s="239"/>
      <c r="I173" s="239">
        <f>SUM(I174:I204)</f>
        <v>0</v>
      </c>
      <c r="J173" s="239"/>
      <c r="K173" s="239">
        <f>SUM(K174:K204)</f>
        <v>0</v>
      </c>
      <c r="L173" s="239"/>
      <c r="M173" s="239">
        <f>SUM(M174:M204)</f>
        <v>0</v>
      </c>
      <c r="N173" s="239"/>
      <c r="O173" s="239">
        <f>SUM(O174:O204)</f>
        <v>0.03</v>
      </c>
      <c r="P173" s="239"/>
      <c r="Q173" s="239">
        <f>SUM(Q174:Q204)</f>
        <v>0</v>
      </c>
      <c r="R173" s="239"/>
      <c r="S173" s="239"/>
      <c r="T173" s="240"/>
      <c r="U173" s="234"/>
      <c r="V173" s="234">
        <f>SUM(V174:V204)</f>
        <v>22.230000000000004</v>
      </c>
      <c r="W173" s="234"/>
      <c r="X173" s="234"/>
      <c r="AG173" t="s">
        <v>171</v>
      </c>
    </row>
    <row r="174" spans="1:60" outlineLevel="1">
      <c r="A174" s="241">
        <v>26</v>
      </c>
      <c r="B174" s="242" t="s">
        <v>330</v>
      </c>
      <c r="C174" s="253" t="s">
        <v>331</v>
      </c>
      <c r="D174" s="243" t="s">
        <v>241</v>
      </c>
      <c r="E174" s="244">
        <v>7.4359999999999999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3.8000000000000002E-4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175</v>
      </c>
      <c r="T174" s="247" t="s">
        <v>175</v>
      </c>
      <c r="U174" s="231">
        <v>0.32</v>
      </c>
      <c r="V174" s="231">
        <f>ROUND(E174*U174,2)</f>
        <v>2.38</v>
      </c>
      <c r="W174" s="231"/>
      <c r="X174" s="231" t="s">
        <v>176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177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5" t="s">
        <v>332</v>
      </c>
      <c r="D175" s="248"/>
      <c r="E175" s="248"/>
      <c r="F175" s="248"/>
      <c r="G175" s="248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244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333</v>
      </c>
      <c r="D176" s="232"/>
      <c r="E176" s="233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334</v>
      </c>
      <c r="D177" s="232"/>
      <c r="E177" s="233">
        <v>7.1360000000000001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335</v>
      </c>
      <c r="D178" s="232"/>
      <c r="E178" s="233">
        <v>0.3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41">
        <v>27</v>
      </c>
      <c r="B179" s="242" t="s">
        <v>336</v>
      </c>
      <c r="C179" s="253" t="s">
        <v>337</v>
      </c>
      <c r="D179" s="243" t="s">
        <v>241</v>
      </c>
      <c r="E179" s="244">
        <v>7.2389999999999999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1.5200000000000001E-3</v>
      </c>
      <c r="O179" s="246">
        <f>ROUND(E179*N179,2)</f>
        <v>0.01</v>
      </c>
      <c r="P179" s="246">
        <v>0</v>
      </c>
      <c r="Q179" s="246">
        <f>ROUND(E179*P179,2)</f>
        <v>0</v>
      </c>
      <c r="R179" s="246"/>
      <c r="S179" s="246" t="s">
        <v>175</v>
      </c>
      <c r="T179" s="247" t="s">
        <v>175</v>
      </c>
      <c r="U179" s="231">
        <v>1.17</v>
      </c>
      <c r="V179" s="231">
        <f>ROUND(E179*U179,2)</f>
        <v>8.4700000000000006</v>
      </c>
      <c r="W179" s="231"/>
      <c r="X179" s="231" t="s">
        <v>176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177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5" t="s">
        <v>332</v>
      </c>
      <c r="D180" s="248"/>
      <c r="E180" s="248"/>
      <c r="F180" s="248"/>
      <c r="G180" s="248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244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333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338</v>
      </c>
      <c r="D182" s="232"/>
      <c r="E182" s="233">
        <v>4.43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339</v>
      </c>
      <c r="D183" s="232"/>
      <c r="E183" s="233">
        <v>2.8090000000000002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179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1">
        <v>28</v>
      </c>
      <c r="B184" s="242" t="s">
        <v>340</v>
      </c>
      <c r="C184" s="253" t="s">
        <v>341</v>
      </c>
      <c r="D184" s="243" t="s">
        <v>241</v>
      </c>
      <c r="E184" s="244">
        <v>3.2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7.7999999999999999E-4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 t="s">
        <v>175</v>
      </c>
      <c r="T184" s="247" t="s">
        <v>175</v>
      </c>
      <c r="U184" s="231">
        <v>0.82</v>
      </c>
      <c r="V184" s="231">
        <f>ROUND(E184*U184,2)</f>
        <v>2.62</v>
      </c>
      <c r="W184" s="231"/>
      <c r="X184" s="231" t="s">
        <v>176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177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5" t="s">
        <v>342</v>
      </c>
      <c r="D185" s="248"/>
      <c r="E185" s="248"/>
      <c r="F185" s="248"/>
      <c r="G185" s="248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244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6" t="s">
        <v>343</v>
      </c>
      <c r="D186" s="249"/>
      <c r="E186" s="249"/>
      <c r="F186" s="249"/>
      <c r="G186" s="249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344</v>
      </c>
      <c r="D187" s="232"/>
      <c r="E187" s="233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179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345</v>
      </c>
      <c r="D188" s="232"/>
      <c r="E188" s="233">
        <v>3.2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41">
        <v>29</v>
      </c>
      <c r="B189" s="242" t="s">
        <v>346</v>
      </c>
      <c r="C189" s="253" t="s">
        <v>347</v>
      </c>
      <c r="D189" s="243" t="s">
        <v>241</v>
      </c>
      <c r="E189" s="244">
        <v>6.4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1.6100000000000001E-3</v>
      </c>
      <c r="O189" s="246">
        <f>ROUND(E189*N189,2)</f>
        <v>0.01</v>
      </c>
      <c r="P189" s="246">
        <v>0</v>
      </c>
      <c r="Q189" s="246">
        <f>ROUND(E189*P189,2)</f>
        <v>0</v>
      </c>
      <c r="R189" s="246"/>
      <c r="S189" s="246" t="s">
        <v>175</v>
      </c>
      <c r="T189" s="247" t="s">
        <v>175</v>
      </c>
      <c r="U189" s="231">
        <v>0.74</v>
      </c>
      <c r="V189" s="231">
        <f>ROUND(E189*U189,2)</f>
        <v>4.74</v>
      </c>
      <c r="W189" s="231"/>
      <c r="X189" s="231" t="s">
        <v>176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177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55" t="s">
        <v>342</v>
      </c>
      <c r="D190" s="248"/>
      <c r="E190" s="248"/>
      <c r="F190" s="248"/>
      <c r="G190" s="248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244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6" t="s">
        <v>343</v>
      </c>
      <c r="D191" s="249"/>
      <c r="E191" s="249"/>
      <c r="F191" s="249"/>
      <c r="G191" s="249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348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349</v>
      </c>
      <c r="D193" s="232"/>
      <c r="E193" s="233">
        <v>6.4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41">
        <v>30</v>
      </c>
      <c r="B194" s="242" t="s">
        <v>350</v>
      </c>
      <c r="C194" s="253" t="s">
        <v>351</v>
      </c>
      <c r="D194" s="243" t="s">
        <v>249</v>
      </c>
      <c r="E194" s="244">
        <v>7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0</v>
      </c>
      <c r="O194" s="246">
        <f>ROUND(E194*N194,2)</f>
        <v>0</v>
      </c>
      <c r="P194" s="246">
        <v>0</v>
      </c>
      <c r="Q194" s="246">
        <f>ROUND(E194*P194,2)</f>
        <v>0</v>
      </c>
      <c r="R194" s="246"/>
      <c r="S194" s="246" t="s">
        <v>175</v>
      </c>
      <c r="T194" s="247" t="s">
        <v>175</v>
      </c>
      <c r="U194" s="231">
        <v>0.16</v>
      </c>
      <c r="V194" s="231">
        <f>ROUND(E194*U194,2)</f>
        <v>1.1200000000000001</v>
      </c>
      <c r="W194" s="231"/>
      <c r="X194" s="231" t="s">
        <v>176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177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352</v>
      </c>
      <c r="D195" s="232"/>
      <c r="E195" s="233">
        <v>7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41">
        <v>31</v>
      </c>
      <c r="B196" s="242" t="s">
        <v>353</v>
      </c>
      <c r="C196" s="253" t="s">
        <v>354</v>
      </c>
      <c r="D196" s="243" t="s">
        <v>249</v>
      </c>
      <c r="E196" s="244">
        <v>5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175</v>
      </c>
      <c r="T196" s="247" t="s">
        <v>175</v>
      </c>
      <c r="U196" s="231">
        <v>0.26</v>
      </c>
      <c r="V196" s="231">
        <f>ROUND(E196*U196,2)</f>
        <v>1.3</v>
      </c>
      <c r="W196" s="231"/>
      <c r="X196" s="231" t="s">
        <v>176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177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355</v>
      </c>
      <c r="D197" s="232"/>
      <c r="E197" s="233">
        <v>5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179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41">
        <v>32</v>
      </c>
      <c r="B198" s="242" t="s">
        <v>356</v>
      </c>
      <c r="C198" s="253" t="s">
        <v>357</v>
      </c>
      <c r="D198" s="243" t="s">
        <v>249</v>
      </c>
      <c r="E198" s="244">
        <v>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5.7000000000000002E-3</v>
      </c>
      <c r="O198" s="246">
        <f>ROUND(E198*N198,2)</f>
        <v>0.01</v>
      </c>
      <c r="P198" s="246">
        <v>0</v>
      </c>
      <c r="Q198" s="246">
        <f>ROUND(E198*P198,2)</f>
        <v>0</v>
      </c>
      <c r="R198" s="246"/>
      <c r="S198" s="246" t="s">
        <v>175</v>
      </c>
      <c r="T198" s="247" t="s">
        <v>175</v>
      </c>
      <c r="U198" s="231">
        <v>0.35</v>
      </c>
      <c r="V198" s="231">
        <f>ROUND(E198*U198,2)</f>
        <v>0.35</v>
      </c>
      <c r="W198" s="231"/>
      <c r="X198" s="231" t="s">
        <v>176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177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358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56</v>
      </c>
      <c r="D200" s="232"/>
      <c r="E200" s="233">
        <v>1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1">
        <v>33</v>
      </c>
      <c r="B201" s="242" t="s">
        <v>359</v>
      </c>
      <c r="C201" s="253" t="s">
        <v>360</v>
      </c>
      <c r="D201" s="243" t="s">
        <v>241</v>
      </c>
      <c r="E201" s="244">
        <v>24.274999999999999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175</v>
      </c>
      <c r="T201" s="247" t="s">
        <v>175</v>
      </c>
      <c r="U201" s="231">
        <v>0.05</v>
      </c>
      <c r="V201" s="231">
        <f>ROUND(E201*U201,2)</f>
        <v>1.21</v>
      </c>
      <c r="W201" s="231"/>
      <c r="X201" s="231" t="s">
        <v>176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361</v>
      </c>
      <c r="D202" s="232"/>
      <c r="E202" s="233">
        <v>24.274999999999999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179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1">
        <v>34</v>
      </c>
      <c r="B203" s="242" t="s">
        <v>362</v>
      </c>
      <c r="C203" s="253" t="s">
        <v>363</v>
      </c>
      <c r="D203" s="243" t="s">
        <v>322</v>
      </c>
      <c r="E203" s="244">
        <v>3.0200000000000001E-2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0</v>
      </c>
      <c r="O203" s="246">
        <f>ROUND(E203*N203,2)</f>
        <v>0</v>
      </c>
      <c r="P203" s="246">
        <v>0</v>
      </c>
      <c r="Q203" s="246">
        <f>ROUND(E203*P203,2)</f>
        <v>0</v>
      </c>
      <c r="R203" s="246"/>
      <c r="S203" s="246" t="s">
        <v>175</v>
      </c>
      <c r="T203" s="247" t="s">
        <v>175</v>
      </c>
      <c r="U203" s="231">
        <v>1.47</v>
      </c>
      <c r="V203" s="231">
        <f>ROUND(E203*U203,2)</f>
        <v>0.04</v>
      </c>
      <c r="W203" s="231"/>
      <c r="X203" s="231" t="s">
        <v>176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177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364</v>
      </c>
      <c r="D204" s="232"/>
      <c r="E204" s="233">
        <v>3.0200000000000001E-2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>
      <c r="A205" s="235" t="s">
        <v>170</v>
      </c>
      <c r="B205" s="236" t="s">
        <v>109</v>
      </c>
      <c r="C205" s="252" t="s">
        <v>110</v>
      </c>
      <c r="D205" s="237"/>
      <c r="E205" s="238"/>
      <c r="F205" s="239"/>
      <c r="G205" s="239">
        <f>SUMIF(AG206:AG250,"&lt;&gt;NOR",G206:G250)</f>
        <v>0</v>
      </c>
      <c r="H205" s="239"/>
      <c r="I205" s="239">
        <f>SUM(I206:I250)</f>
        <v>0</v>
      </c>
      <c r="J205" s="239"/>
      <c r="K205" s="239">
        <f>SUM(K206:K250)</f>
        <v>0</v>
      </c>
      <c r="L205" s="239"/>
      <c r="M205" s="239">
        <f>SUM(M206:M250)</f>
        <v>0</v>
      </c>
      <c r="N205" s="239"/>
      <c r="O205" s="239">
        <f>SUM(O206:O250)</f>
        <v>0.3</v>
      </c>
      <c r="P205" s="239"/>
      <c r="Q205" s="239">
        <f>SUM(Q206:Q250)</f>
        <v>0</v>
      </c>
      <c r="R205" s="239"/>
      <c r="S205" s="239"/>
      <c r="T205" s="240"/>
      <c r="U205" s="234"/>
      <c r="V205" s="234">
        <f>SUM(V206:V250)</f>
        <v>53.03</v>
      </c>
      <c r="W205" s="234"/>
      <c r="X205" s="234"/>
      <c r="AG205" t="s">
        <v>171</v>
      </c>
    </row>
    <row r="206" spans="1:60" outlineLevel="1">
      <c r="A206" s="241">
        <v>35</v>
      </c>
      <c r="B206" s="242" t="s">
        <v>365</v>
      </c>
      <c r="C206" s="253" t="s">
        <v>366</v>
      </c>
      <c r="D206" s="243" t="s">
        <v>241</v>
      </c>
      <c r="E206" s="244">
        <v>9.5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3.9899999999999996E-3</v>
      </c>
      <c r="O206" s="246">
        <f>ROUND(E206*N206,2)</f>
        <v>0.04</v>
      </c>
      <c r="P206" s="246">
        <v>0</v>
      </c>
      <c r="Q206" s="246">
        <f>ROUND(E206*P206,2)</f>
        <v>0</v>
      </c>
      <c r="R206" s="246"/>
      <c r="S206" s="246" t="s">
        <v>175</v>
      </c>
      <c r="T206" s="247" t="s">
        <v>175</v>
      </c>
      <c r="U206" s="231">
        <v>0.54</v>
      </c>
      <c r="V206" s="231">
        <f>ROUND(E206*U206,2)</f>
        <v>5.13</v>
      </c>
      <c r="W206" s="231"/>
      <c r="X206" s="231" t="s">
        <v>176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177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5" t="s">
        <v>367</v>
      </c>
      <c r="D207" s="248"/>
      <c r="E207" s="248"/>
      <c r="F207" s="248"/>
      <c r="G207" s="248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244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6" t="s">
        <v>368</v>
      </c>
      <c r="D208" s="249"/>
      <c r="E208" s="249"/>
      <c r="F208" s="249"/>
      <c r="G208" s="249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244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369</v>
      </c>
      <c r="D209" s="232"/>
      <c r="E209" s="233">
        <v>5.5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370</v>
      </c>
      <c r="D210" s="232"/>
      <c r="E210" s="233">
        <v>3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371</v>
      </c>
      <c r="D211" s="232"/>
      <c r="E211" s="233">
        <v>1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41">
        <v>36</v>
      </c>
      <c r="B212" s="242" t="s">
        <v>372</v>
      </c>
      <c r="C212" s="253" t="s">
        <v>373</v>
      </c>
      <c r="D212" s="243" t="s">
        <v>241</v>
      </c>
      <c r="E212" s="244">
        <v>48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5.1799999999999997E-3</v>
      </c>
      <c r="O212" s="246">
        <f>ROUND(E212*N212,2)</f>
        <v>0.25</v>
      </c>
      <c r="P212" s="246">
        <v>0</v>
      </c>
      <c r="Q212" s="246">
        <f>ROUND(E212*P212,2)</f>
        <v>0</v>
      </c>
      <c r="R212" s="246"/>
      <c r="S212" s="246" t="s">
        <v>175</v>
      </c>
      <c r="T212" s="247" t="s">
        <v>175</v>
      </c>
      <c r="U212" s="231">
        <v>0.63</v>
      </c>
      <c r="V212" s="231">
        <f>ROUND(E212*U212,2)</f>
        <v>30.24</v>
      </c>
      <c r="W212" s="231"/>
      <c r="X212" s="231" t="s">
        <v>176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177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5" t="s">
        <v>367</v>
      </c>
      <c r="D213" s="248"/>
      <c r="E213" s="248"/>
      <c r="F213" s="248"/>
      <c r="G213" s="248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244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6" t="s">
        <v>368</v>
      </c>
      <c r="D214" s="249"/>
      <c r="E214" s="249"/>
      <c r="F214" s="249"/>
      <c r="G214" s="249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244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374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179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375</v>
      </c>
      <c r="D216" s="232"/>
      <c r="E216" s="233">
        <v>20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376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375</v>
      </c>
      <c r="D218" s="232"/>
      <c r="E218" s="233">
        <v>20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377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378</v>
      </c>
      <c r="D220" s="232"/>
      <c r="E220" s="233">
        <v>8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179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22.5" outlineLevel="1">
      <c r="A221" s="241">
        <v>37</v>
      </c>
      <c r="B221" s="242" t="s">
        <v>379</v>
      </c>
      <c r="C221" s="253" t="s">
        <v>380</v>
      </c>
      <c r="D221" s="243" t="s">
        <v>241</v>
      </c>
      <c r="E221" s="244">
        <v>9.5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6">
        <v>3.0000000000000001E-5</v>
      </c>
      <c r="O221" s="246">
        <f>ROUND(E221*N221,2)</f>
        <v>0</v>
      </c>
      <c r="P221" s="246">
        <v>0</v>
      </c>
      <c r="Q221" s="246">
        <f>ROUND(E221*P221,2)</f>
        <v>0</v>
      </c>
      <c r="R221" s="246"/>
      <c r="S221" s="246" t="s">
        <v>175</v>
      </c>
      <c r="T221" s="247" t="s">
        <v>175</v>
      </c>
      <c r="U221" s="231">
        <v>0.13</v>
      </c>
      <c r="V221" s="231">
        <f>ROUND(E221*U221,2)</f>
        <v>1.24</v>
      </c>
      <c r="W221" s="231"/>
      <c r="X221" s="231" t="s">
        <v>176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177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5" t="s">
        <v>381</v>
      </c>
      <c r="D222" s="248"/>
      <c r="E222" s="248"/>
      <c r="F222" s="248"/>
      <c r="G222" s="248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244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369</v>
      </c>
      <c r="D223" s="232"/>
      <c r="E223" s="233">
        <v>5.5</v>
      </c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370</v>
      </c>
      <c r="D224" s="232"/>
      <c r="E224" s="233">
        <v>3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371</v>
      </c>
      <c r="D225" s="232"/>
      <c r="E225" s="233">
        <v>1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179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1">
      <c r="A226" s="241">
        <v>38</v>
      </c>
      <c r="B226" s="242" t="s">
        <v>382</v>
      </c>
      <c r="C226" s="253" t="s">
        <v>383</v>
      </c>
      <c r="D226" s="243" t="s">
        <v>241</v>
      </c>
      <c r="E226" s="244">
        <v>48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6.0000000000000002E-5</v>
      </c>
      <c r="O226" s="246">
        <f>ROUND(E226*N226,2)</f>
        <v>0</v>
      </c>
      <c r="P226" s="246">
        <v>0</v>
      </c>
      <c r="Q226" s="246">
        <f>ROUND(E226*P226,2)</f>
        <v>0</v>
      </c>
      <c r="R226" s="246"/>
      <c r="S226" s="246" t="s">
        <v>175</v>
      </c>
      <c r="T226" s="247" t="s">
        <v>175</v>
      </c>
      <c r="U226" s="231">
        <v>0.13</v>
      </c>
      <c r="V226" s="231">
        <f>ROUND(E226*U226,2)</f>
        <v>6.24</v>
      </c>
      <c r="W226" s="231"/>
      <c r="X226" s="231" t="s">
        <v>176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177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5" t="s">
        <v>381</v>
      </c>
      <c r="D227" s="248"/>
      <c r="E227" s="248"/>
      <c r="F227" s="248"/>
      <c r="G227" s="248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244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374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375</v>
      </c>
      <c r="D229" s="232"/>
      <c r="E229" s="233">
        <v>20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376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375</v>
      </c>
      <c r="D231" s="232"/>
      <c r="E231" s="233">
        <v>20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377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378</v>
      </c>
      <c r="D233" s="232"/>
      <c r="E233" s="233">
        <v>8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41">
        <v>39</v>
      </c>
      <c r="B234" s="242" t="s">
        <v>384</v>
      </c>
      <c r="C234" s="253" t="s">
        <v>385</v>
      </c>
      <c r="D234" s="243" t="s">
        <v>386</v>
      </c>
      <c r="E234" s="244">
        <v>12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7.5000000000000002E-4</v>
      </c>
      <c r="O234" s="246">
        <f>ROUND(E234*N234,2)</f>
        <v>0.01</v>
      </c>
      <c r="P234" s="246">
        <v>0</v>
      </c>
      <c r="Q234" s="246">
        <f>ROUND(E234*P234,2)</f>
        <v>0</v>
      </c>
      <c r="R234" s="246"/>
      <c r="S234" s="246" t="s">
        <v>175</v>
      </c>
      <c r="T234" s="247" t="s">
        <v>175</v>
      </c>
      <c r="U234" s="231">
        <v>0.11</v>
      </c>
      <c r="V234" s="231">
        <f>ROUND(E234*U234,2)</f>
        <v>1.32</v>
      </c>
      <c r="W234" s="231"/>
      <c r="X234" s="231" t="s">
        <v>176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177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387</v>
      </c>
      <c r="D235" s="232"/>
      <c r="E235" s="233">
        <v>12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22.5" outlineLevel="1">
      <c r="A236" s="241">
        <v>40</v>
      </c>
      <c r="B236" s="242" t="s">
        <v>388</v>
      </c>
      <c r="C236" s="253" t="s">
        <v>389</v>
      </c>
      <c r="D236" s="243" t="s">
        <v>249</v>
      </c>
      <c r="E236" s="244">
        <v>12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1.7000000000000001E-4</v>
      </c>
      <c r="O236" s="246">
        <f>ROUND(E236*N236,2)</f>
        <v>0</v>
      </c>
      <c r="P236" s="246">
        <v>0</v>
      </c>
      <c r="Q236" s="246">
        <f>ROUND(E236*P236,2)</f>
        <v>0</v>
      </c>
      <c r="R236" s="246"/>
      <c r="S236" s="246" t="s">
        <v>175</v>
      </c>
      <c r="T236" s="247" t="s">
        <v>175</v>
      </c>
      <c r="U236" s="231">
        <v>0.19</v>
      </c>
      <c r="V236" s="231">
        <f>ROUND(E236*U236,2)</f>
        <v>2.2799999999999998</v>
      </c>
      <c r="W236" s="231"/>
      <c r="X236" s="231" t="s">
        <v>176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177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387</v>
      </c>
      <c r="D237" s="232"/>
      <c r="E237" s="233">
        <v>12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179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1">
        <v>41</v>
      </c>
      <c r="B238" s="242" t="s">
        <v>390</v>
      </c>
      <c r="C238" s="253" t="s">
        <v>391</v>
      </c>
      <c r="D238" s="243" t="s">
        <v>249</v>
      </c>
      <c r="E238" s="244">
        <v>5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2.4000000000000001E-4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175</v>
      </c>
      <c r="T238" s="247" t="s">
        <v>175</v>
      </c>
      <c r="U238" s="231">
        <v>0.2</v>
      </c>
      <c r="V238" s="231">
        <f>ROUND(E238*U238,2)</f>
        <v>1</v>
      </c>
      <c r="W238" s="231"/>
      <c r="X238" s="231" t="s">
        <v>176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177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76</v>
      </c>
      <c r="D239" s="232"/>
      <c r="E239" s="233">
        <v>5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41">
        <v>42</v>
      </c>
      <c r="B240" s="242" t="s">
        <v>392</v>
      </c>
      <c r="C240" s="253" t="s">
        <v>393</v>
      </c>
      <c r="D240" s="243" t="s">
        <v>241</v>
      </c>
      <c r="E240" s="244">
        <v>57.5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0</v>
      </c>
      <c r="Q240" s="246">
        <f>ROUND(E240*P240,2)</f>
        <v>0</v>
      </c>
      <c r="R240" s="246"/>
      <c r="S240" s="246" t="s">
        <v>175</v>
      </c>
      <c r="T240" s="247" t="s">
        <v>175</v>
      </c>
      <c r="U240" s="231">
        <v>0.03</v>
      </c>
      <c r="V240" s="231">
        <f>ROUND(E240*U240,2)</f>
        <v>1.73</v>
      </c>
      <c r="W240" s="231"/>
      <c r="X240" s="231" t="s">
        <v>176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177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5" t="s">
        <v>394</v>
      </c>
      <c r="D241" s="248"/>
      <c r="E241" s="248"/>
      <c r="F241" s="248"/>
      <c r="G241" s="248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244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395</v>
      </c>
      <c r="D242" s="232"/>
      <c r="E242" s="233">
        <v>57.5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41">
        <v>43</v>
      </c>
      <c r="B243" s="242" t="s">
        <v>396</v>
      </c>
      <c r="C243" s="253" t="s">
        <v>397</v>
      </c>
      <c r="D243" s="243" t="s">
        <v>241</v>
      </c>
      <c r="E243" s="244">
        <v>57.5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1.0000000000000001E-5</v>
      </c>
      <c r="O243" s="246">
        <f>ROUND(E243*N243,2)</f>
        <v>0</v>
      </c>
      <c r="P243" s="246">
        <v>0</v>
      </c>
      <c r="Q243" s="246">
        <f>ROUND(E243*P243,2)</f>
        <v>0</v>
      </c>
      <c r="R243" s="246"/>
      <c r="S243" s="246" t="s">
        <v>175</v>
      </c>
      <c r="T243" s="247" t="s">
        <v>175</v>
      </c>
      <c r="U243" s="231">
        <v>0.06</v>
      </c>
      <c r="V243" s="231">
        <f>ROUND(E243*U243,2)</f>
        <v>3.45</v>
      </c>
      <c r="W243" s="231"/>
      <c r="X243" s="231" t="s">
        <v>176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177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5" t="s">
        <v>398</v>
      </c>
      <c r="D244" s="248"/>
      <c r="E244" s="248"/>
      <c r="F244" s="248"/>
      <c r="G244" s="248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244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395</v>
      </c>
      <c r="D245" s="232"/>
      <c r="E245" s="233">
        <v>57.5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44</v>
      </c>
      <c r="B246" s="242" t="s">
        <v>399</v>
      </c>
      <c r="C246" s="253" t="s">
        <v>400</v>
      </c>
      <c r="D246" s="243" t="s">
        <v>322</v>
      </c>
      <c r="E246" s="244">
        <v>0.30199999999999999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0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175</v>
      </c>
      <c r="T246" s="247" t="s">
        <v>175</v>
      </c>
      <c r="U246" s="231">
        <v>1.33</v>
      </c>
      <c r="V246" s="231">
        <f>ROUND(E246*U246,2)</f>
        <v>0.4</v>
      </c>
      <c r="W246" s="231"/>
      <c r="X246" s="231" t="s">
        <v>176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177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401</v>
      </c>
      <c r="D247" s="232"/>
      <c r="E247" s="233">
        <v>0.30199999999999999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1">
        <v>45</v>
      </c>
      <c r="B248" s="242" t="s">
        <v>402</v>
      </c>
      <c r="C248" s="253" t="s">
        <v>403</v>
      </c>
      <c r="D248" s="243" t="s">
        <v>404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250</v>
      </c>
      <c r="T248" s="247" t="s">
        <v>251</v>
      </c>
      <c r="U248" s="231">
        <v>0</v>
      </c>
      <c r="V248" s="231">
        <f>ROUND(E248*U248,2)</f>
        <v>0</v>
      </c>
      <c r="W248" s="231"/>
      <c r="X248" s="231" t="s">
        <v>176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177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2.5" outlineLevel="1">
      <c r="A249" s="229"/>
      <c r="B249" s="230"/>
      <c r="C249" s="254" t="s">
        <v>405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56</v>
      </c>
      <c r="D250" s="232"/>
      <c r="E250" s="233">
        <v>1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>
      <c r="A251" s="235" t="s">
        <v>170</v>
      </c>
      <c r="B251" s="236" t="s">
        <v>111</v>
      </c>
      <c r="C251" s="252" t="s">
        <v>112</v>
      </c>
      <c r="D251" s="237"/>
      <c r="E251" s="238"/>
      <c r="F251" s="239"/>
      <c r="G251" s="239">
        <f>SUMIF(AG252:AG318,"&lt;&gt;NOR",G252:G318)</f>
        <v>0</v>
      </c>
      <c r="H251" s="239"/>
      <c r="I251" s="239">
        <f>SUM(I252:I318)</f>
        <v>0</v>
      </c>
      <c r="J251" s="239"/>
      <c r="K251" s="239">
        <f>SUM(K252:K318)</f>
        <v>0</v>
      </c>
      <c r="L251" s="239"/>
      <c r="M251" s="239">
        <f>SUM(M252:M318)</f>
        <v>0</v>
      </c>
      <c r="N251" s="239"/>
      <c r="O251" s="239">
        <f>SUM(O252:O318)</f>
        <v>0.29000000000000004</v>
      </c>
      <c r="P251" s="239"/>
      <c r="Q251" s="239">
        <f>SUM(Q252:Q318)</f>
        <v>0.44000000000000006</v>
      </c>
      <c r="R251" s="239"/>
      <c r="S251" s="239"/>
      <c r="T251" s="240"/>
      <c r="U251" s="234"/>
      <c r="V251" s="234">
        <f>SUM(V252:V318)</f>
        <v>37.559999999999995</v>
      </c>
      <c r="W251" s="234"/>
      <c r="X251" s="234"/>
      <c r="AG251" t="s">
        <v>171</v>
      </c>
    </row>
    <row r="252" spans="1:60" outlineLevel="1">
      <c r="A252" s="241">
        <v>46</v>
      </c>
      <c r="B252" s="242" t="s">
        <v>406</v>
      </c>
      <c r="C252" s="253" t="s">
        <v>407</v>
      </c>
      <c r="D252" s="243" t="s">
        <v>386</v>
      </c>
      <c r="E252" s="244">
        <v>6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3.4200000000000001E-2</v>
      </c>
      <c r="Q252" s="246">
        <f>ROUND(E252*P252,2)</f>
        <v>0.21</v>
      </c>
      <c r="R252" s="246"/>
      <c r="S252" s="246" t="s">
        <v>175</v>
      </c>
      <c r="T252" s="247" t="s">
        <v>175</v>
      </c>
      <c r="U252" s="231">
        <v>0.47</v>
      </c>
      <c r="V252" s="231">
        <f>ROUND(E252*U252,2)</f>
        <v>2.82</v>
      </c>
      <c r="W252" s="231"/>
      <c r="X252" s="231" t="s">
        <v>176</v>
      </c>
      <c r="Y252" s="212"/>
      <c r="Z252" s="212"/>
      <c r="AA252" s="212"/>
      <c r="AB252" s="212"/>
      <c r="AC252" s="212"/>
      <c r="AD252" s="212"/>
      <c r="AE252" s="212"/>
      <c r="AF252" s="212"/>
      <c r="AG252" s="212" t="s">
        <v>177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617</v>
      </c>
      <c r="D253" s="232"/>
      <c r="E253" s="233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408</v>
      </c>
      <c r="D254" s="232"/>
      <c r="E254" s="233">
        <v>6</v>
      </c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179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1">
      <c r="A255" s="241">
        <v>47</v>
      </c>
      <c r="B255" s="242" t="s">
        <v>409</v>
      </c>
      <c r="C255" s="253" t="s">
        <v>410</v>
      </c>
      <c r="D255" s="243" t="s">
        <v>386</v>
      </c>
      <c r="E255" s="244">
        <v>4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1.8890000000000001E-2</v>
      </c>
      <c r="O255" s="246">
        <f>ROUND(E255*N255,2)</f>
        <v>0.08</v>
      </c>
      <c r="P255" s="246">
        <v>0</v>
      </c>
      <c r="Q255" s="246">
        <f>ROUND(E255*P255,2)</f>
        <v>0</v>
      </c>
      <c r="R255" s="246"/>
      <c r="S255" s="246" t="s">
        <v>175</v>
      </c>
      <c r="T255" s="247" t="s">
        <v>175</v>
      </c>
      <c r="U255" s="231">
        <v>0.97</v>
      </c>
      <c r="V255" s="231">
        <f>ROUND(E255*U255,2)</f>
        <v>3.88</v>
      </c>
      <c r="W255" s="231"/>
      <c r="X255" s="231" t="s">
        <v>176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177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62</v>
      </c>
      <c r="D256" s="232"/>
      <c r="E256" s="233">
        <v>4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41">
        <v>48</v>
      </c>
      <c r="B257" s="242" t="s">
        <v>411</v>
      </c>
      <c r="C257" s="253" t="s">
        <v>412</v>
      </c>
      <c r="D257" s="243" t="s">
        <v>386</v>
      </c>
      <c r="E257" s="244">
        <v>1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2.4080000000000001E-2</v>
      </c>
      <c r="O257" s="246">
        <f>ROUND(E257*N257,2)</f>
        <v>0.02</v>
      </c>
      <c r="P257" s="246">
        <v>0</v>
      </c>
      <c r="Q257" s="246">
        <f>ROUND(E257*P257,2)</f>
        <v>0</v>
      </c>
      <c r="R257" s="246"/>
      <c r="S257" s="246" t="s">
        <v>175</v>
      </c>
      <c r="T257" s="247" t="s">
        <v>175</v>
      </c>
      <c r="U257" s="231">
        <v>0.96</v>
      </c>
      <c r="V257" s="231">
        <f>ROUND(E257*U257,2)</f>
        <v>0.96</v>
      </c>
      <c r="W257" s="231"/>
      <c r="X257" s="231" t="s">
        <v>176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177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413</v>
      </c>
      <c r="D258" s="232"/>
      <c r="E258" s="233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56</v>
      </c>
      <c r="D259" s="232"/>
      <c r="E259" s="233">
        <v>1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41">
        <v>49</v>
      </c>
      <c r="B260" s="242" t="s">
        <v>414</v>
      </c>
      <c r="C260" s="253" t="s">
        <v>415</v>
      </c>
      <c r="D260" s="243" t="s">
        <v>386</v>
      </c>
      <c r="E260" s="244">
        <v>5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1.9460000000000002E-2</v>
      </c>
      <c r="Q260" s="246">
        <f>ROUND(E260*P260,2)</f>
        <v>0.1</v>
      </c>
      <c r="R260" s="246"/>
      <c r="S260" s="246" t="s">
        <v>175</v>
      </c>
      <c r="T260" s="247" t="s">
        <v>175</v>
      </c>
      <c r="U260" s="231">
        <v>0.38</v>
      </c>
      <c r="V260" s="231">
        <f>ROUND(E260*U260,2)</f>
        <v>1.9</v>
      </c>
      <c r="W260" s="231"/>
      <c r="X260" s="231" t="s">
        <v>176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177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617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76</v>
      </c>
      <c r="D262" s="232"/>
      <c r="E262" s="233">
        <v>5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1">
        <v>50</v>
      </c>
      <c r="B263" s="242" t="s">
        <v>417</v>
      </c>
      <c r="C263" s="253" t="s">
        <v>418</v>
      </c>
      <c r="D263" s="243" t="s">
        <v>386</v>
      </c>
      <c r="E263" s="244">
        <v>1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1.9009999999999999E-2</v>
      </c>
      <c r="O263" s="246">
        <f>ROUND(E263*N263,2)</f>
        <v>0.02</v>
      </c>
      <c r="P263" s="246">
        <v>0</v>
      </c>
      <c r="Q263" s="246">
        <f>ROUND(E263*P263,2)</f>
        <v>0</v>
      </c>
      <c r="R263" s="246"/>
      <c r="S263" s="246" t="s">
        <v>175</v>
      </c>
      <c r="T263" s="247" t="s">
        <v>175</v>
      </c>
      <c r="U263" s="231">
        <v>1.19</v>
      </c>
      <c r="V263" s="231">
        <f>ROUND(E263*U263,2)</f>
        <v>1.19</v>
      </c>
      <c r="W263" s="231"/>
      <c r="X263" s="231" t="s">
        <v>176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177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419</v>
      </c>
      <c r="D264" s="232"/>
      <c r="E264" s="233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179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56</v>
      </c>
      <c r="D265" s="232"/>
      <c r="E265" s="233">
        <v>1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1">
        <v>51</v>
      </c>
      <c r="B266" s="242" t="s">
        <v>420</v>
      </c>
      <c r="C266" s="253" t="s">
        <v>421</v>
      </c>
      <c r="D266" s="243" t="s">
        <v>386</v>
      </c>
      <c r="E266" s="244">
        <v>5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1.401E-2</v>
      </c>
      <c r="O266" s="246">
        <f>ROUND(E266*N266,2)</f>
        <v>7.0000000000000007E-2</v>
      </c>
      <c r="P266" s="246">
        <v>0</v>
      </c>
      <c r="Q266" s="246">
        <f>ROUND(E266*P266,2)</f>
        <v>0</v>
      </c>
      <c r="R266" s="246"/>
      <c r="S266" s="246" t="s">
        <v>175</v>
      </c>
      <c r="T266" s="247" t="s">
        <v>175</v>
      </c>
      <c r="U266" s="231">
        <v>1.19</v>
      </c>
      <c r="V266" s="231">
        <f>ROUND(E266*U266,2)</f>
        <v>5.95</v>
      </c>
      <c r="W266" s="231"/>
      <c r="X266" s="231" t="s">
        <v>176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177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422</v>
      </c>
      <c r="D267" s="232"/>
      <c r="E267" s="233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179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76</v>
      </c>
      <c r="D268" s="232"/>
      <c r="E268" s="233">
        <v>5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179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41">
        <v>52</v>
      </c>
      <c r="B269" s="242" t="s">
        <v>423</v>
      </c>
      <c r="C269" s="253" t="s">
        <v>424</v>
      </c>
      <c r="D269" s="243" t="s">
        <v>386</v>
      </c>
      <c r="E269" s="244">
        <v>1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1.7000000000000001E-4</v>
      </c>
      <c r="O269" s="246">
        <f>ROUND(E269*N269,2)</f>
        <v>0</v>
      </c>
      <c r="P269" s="246">
        <v>0</v>
      </c>
      <c r="Q269" s="246">
        <f>ROUND(E269*P269,2)</f>
        <v>0</v>
      </c>
      <c r="R269" s="246"/>
      <c r="S269" s="246" t="s">
        <v>175</v>
      </c>
      <c r="T269" s="247" t="s">
        <v>175</v>
      </c>
      <c r="U269" s="231">
        <v>2.9</v>
      </c>
      <c r="V269" s="231">
        <f>ROUND(E269*U269,2)</f>
        <v>2.9</v>
      </c>
      <c r="W269" s="231"/>
      <c r="X269" s="231" t="s">
        <v>176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177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56</v>
      </c>
      <c r="D270" s="232"/>
      <c r="E270" s="233">
        <v>1</v>
      </c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179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>
      <c r="A271" s="241">
        <v>53</v>
      </c>
      <c r="B271" s="242" t="s">
        <v>425</v>
      </c>
      <c r="C271" s="253" t="s">
        <v>426</v>
      </c>
      <c r="D271" s="243" t="s">
        <v>386</v>
      </c>
      <c r="E271" s="244">
        <v>1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6">
        <v>0</v>
      </c>
      <c r="O271" s="246">
        <f>ROUND(E271*N271,2)</f>
        <v>0</v>
      </c>
      <c r="P271" s="246">
        <v>8.7999999999999995E-2</v>
      </c>
      <c r="Q271" s="246">
        <f>ROUND(E271*P271,2)</f>
        <v>0.09</v>
      </c>
      <c r="R271" s="246"/>
      <c r="S271" s="246" t="s">
        <v>175</v>
      </c>
      <c r="T271" s="247" t="s">
        <v>175</v>
      </c>
      <c r="U271" s="231">
        <v>0.69</v>
      </c>
      <c r="V271" s="231">
        <f>ROUND(E271*U271,2)</f>
        <v>0.69</v>
      </c>
      <c r="W271" s="231"/>
      <c r="X271" s="231" t="s">
        <v>176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177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625</v>
      </c>
      <c r="D272" s="232"/>
      <c r="E272" s="233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179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56</v>
      </c>
      <c r="D273" s="232"/>
      <c r="E273" s="233">
        <v>1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41">
        <v>54</v>
      </c>
      <c r="B274" s="242" t="s">
        <v>428</v>
      </c>
      <c r="C274" s="253" t="s">
        <v>429</v>
      </c>
      <c r="D274" s="243" t="s">
        <v>386</v>
      </c>
      <c r="E274" s="244">
        <v>1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8.0000000000000002E-3</v>
      </c>
      <c r="O274" s="246">
        <f>ROUND(E274*N274,2)</f>
        <v>0.01</v>
      </c>
      <c r="P274" s="246">
        <v>0</v>
      </c>
      <c r="Q274" s="246">
        <f>ROUND(E274*P274,2)</f>
        <v>0</v>
      </c>
      <c r="R274" s="246"/>
      <c r="S274" s="246" t="s">
        <v>175</v>
      </c>
      <c r="T274" s="247" t="s">
        <v>175</v>
      </c>
      <c r="U274" s="231">
        <v>0.63</v>
      </c>
      <c r="V274" s="231">
        <f>ROUND(E274*U274,2)</f>
        <v>0.63</v>
      </c>
      <c r="W274" s="231"/>
      <c r="X274" s="231" t="s">
        <v>176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177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430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179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56</v>
      </c>
      <c r="D276" s="232"/>
      <c r="E276" s="233">
        <v>1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41">
        <v>55</v>
      </c>
      <c r="B277" s="242" t="s">
        <v>431</v>
      </c>
      <c r="C277" s="253" t="s">
        <v>432</v>
      </c>
      <c r="D277" s="243" t="s">
        <v>249</v>
      </c>
      <c r="E277" s="244">
        <v>1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6">
        <v>8.4999999999999995E-4</v>
      </c>
      <c r="O277" s="246">
        <f>ROUND(E277*N277,2)</f>
        <v>0</v>
      </c>
      <c r="P277" s="246">
        <v>0</v>
      </c>
      <c r="Q277" s="246">
        <f>ROUND(E277*P277,2)</f>
        <v>0</v>
      </c>
      <c r="R277" s="246"/>
      <c r="S277" s="246" t="s">
        <v>175</v>
      </c>
      <c r="T277" s="247" t="s">
        <v>175</v>
      </c>
      <c r="U277" s="231">
        <v>0.49</v>
      </c>
      <c r="V277" s="231">
        <f>ROUND(E277*U277,2)</f>
        <v>0.49</v>
      </c>
      <c r="W277" s="231"/>
      <c r="X277" s="231" t="s">
        <v>176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177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433</v>
      </c>
      <c r="D278" s="232"/>
      <c r="E278" s="233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179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56</v>
      </c>
      <c r="D279" s="232"/>
      <c r="E279" s="233">
        <v>1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1">
        <v>56</v>
      </c>
      <c r="B280" s="242" t="s">
        <v>434</v>
      </c>
      <c r="C280" s="253" t="s">
        <v>435</v>
      </c>
      <c r="D280" s="243" t="s">
        <v>249</v>
      </c>
      <c r="E280" s="244">
        <v>5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1.1999999999999999E-3</v>
      </c>
      <c r="O280" s="246">
        <f>ROUND(E280*N280,2)</f>
        <v>0.01</v>
      </c>
      <c r="P280" s="246">
        <v>0</v>
      </c>
      <c r="Q280" s="246">
        <f>ROUND(E280*P280,2)</f>
        <v>0</v>
      </c>
      <c r="R280" s="246"/>
      <c r="S280" s="246" t="s">
        <v>175</v>
      </c>
      <c r="T280" s="247" t="s">
        <v>175</v>
      </c>
      <c r="U280" s="231">
        <v>0.49</v>
      </c>
      <c r="V280" s="231">
        <f>ROUND(E280*U280,2)</f>
        <v>2.4500000000000002</v>
      </c>
      <c r="W280" s="231"/>
      <c r="X280" s="231" t="s">
        <v>176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177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436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76</v>
      </c>
      <c r="D282" s="232"/>
      <c r="E282" s="233">
        <v>5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57</v>
      </c>
      <c r="B283" s="242" t="s">
        <v>437</v>
      </c>
      <c r="C283" s="253" t="s">
        <v>438</v>
      </c>
      <c r="D283" s="243" t="s">
        <v>386</v>
      </c>
      <c r="E283" s="244">
        <v>6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1.56E-3</v>
      </c>
      <c r="Q283" s="246">
        <f>ROUND(E283*P283,2)</f>
        <v>0.01</v>
      </c>
      <c r="R283" s="246"/>
      <c r="S283" s="246" t="s">
        <v>175</v>
      </c>
      <c r="T283" s="247" t="s">
        <v>175</v>
      </c>
      <c r="U283" s="231">
        <v>0.22</v>
      </c>
      <c r="V283" s="231">
        <f>ROUND(E283*U283,2)</f>
        <v>1.32</v>
      </c>
      <c r="W283" s="231"/>
      <c r="X283" s="231" t="s">
        <v>176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177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614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439</v>
      </c>
      <c r="D285" s="232"/>
      <c r="E285" s="233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76</v>
      </c>
      <c r="D286" s="232"/>
      <c r="E286" s="233">
        <v>5</v>
      </c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440</v>
      </c>
      <c r="D287" s="232"/>
      <c r="E287" s="233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56</v>
      </c>
      <c r="D288" s="232"/>
      <c r="E288" s="233">
        <v>1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41">
        <v>58</v>
      </c>
      <c r="B289" s="242" t="s">
        <v>441</v>
      </c>
      <c r="C289" s="253" t="s">
        <v>442</v>
      </c>
      <c r="D289" s="243" t="s">
        <v>386</v>
      </c>
      <c r="E289" s="244">
        <v>1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3.32E-3</v>
      </c>
      <c r="O289" s="246">
        <f>ROUND(E289*N289,2)</f>
        <v>0</v>
      </c>
      <c r="P289" s="246">
        <v>0</v>
      </c>
      <c r="Q289" s="246">
        <f>ROUND(E289*P289,2)</f>
        <v>0</v>
      </c>
      <c r="R289" s="246"/>
      <c r="S289" s="246" t="s">
        <v>175</v>
      </c>
      <c r="T289" s="247" t="s">
        <v>175</v>
      </c>
      <c r="U289" s="231">
        <v>0.59</v>
      </c>
      <c r="V289" s="231">
        <f>ROUND(E289*U289,2)</f>
        <v>0.59</v>
      </c>
      <c r="W289" s="231"/>
      <c r="X289" s="231" t="s">
        <v>176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177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443</v>
      </c>
      <c r="D290" s="232"/>
      <c r="E290" s="233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56</v>
      </c>
      <c r="D291" s="232"/>
      <c r="E291" s="233">
        <v>1</v>
      </c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179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41">
        <v>59</v>
      </c>
      <c r="B292" s="242" t="s">
        <v>444</v>
      </c>
      <c r="C292" s="253" t="s">
        <v>445</v>
      </c>
      <c r="D292" s="243" t="s">
        <v>249</v>
      </c>
      <c r="E292" s="244">
        <v>6</v>
      </c>
      <c r="F292" s="245"/>
      <c r="G292" s="246">
        <f>ROUND(E292*F292,2)</f>
        <v>0</v>
      </c>
      <c r="H292" s="245"/>
      <c r="I292" s="246">
        <f>ROUND(E292*H292,2)</f>
        <v>0</v>
      </c>
      <c r="J292" s="245"/>
      <c r="K292" s="246">
        <f>ROUND(E292*J292,2)</f>
        <v>0</v>
      </c>
      <c r="L292" s="246">
        <v>21</v>
      </c>
      <c r="M292" s="246">
        <f>G292*(1+L292/100)</f>
        <v>0</v>
      </c>
      <c r="N292" s="246">
        <v>4.0999999999999999E-4</v>
      </c>
      <c r="O292" s="246">
        <f>ROUND(E292*N292,2)</f>
        <v>0</v>
      </c>
      <c r="P292" s="246">
        <v>0</v>
      </c>
      <c r="Q292" s="246">
        <f>ROUND(E292*P292,2)</f>
        <v>0</v>
      </c>
      <c r="R292" s="246"/>
      <c r="S292" s="246" t="s">
        <v>175</v>
      </c>
      <c r="T292" s="247" t="s">
        <v>175</v>
      </c>
      <c r="U292" s="231">
        <v>0.25</v>
      </c>
      <c r="V292" s="231">
        <f>ROUND(E292*U292,2)</f>
        <v>1.5</v>
      </c>
      <c r="W292" s="231"/>
      <c r="X292" s="231" t="s">
        <v>176</v>
      </c>
      <c r="Y292" s="212"/>
      <c r="Z292" s="212"/>
      <c r="AA292" s="212"/>
      <c r="AB292" s="212"/>
      <c r="AC292" s="212"/>
      <c r="AD292" s="212"/>
      <c r="AE292" s="212"/>
      <c r="AF292" s="212"/>
      <c r="AG292" s="212" t="s">
        <v>177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446</v>
      </c>
      <c r="D293" s="232"/>
      <c r="E293" s="233">
        <v>6</v>
      </c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179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41">
        <v>60</v>
      </c>
      <c r="B294" s="242" t="s">
        <v>447</v>
      </c>
      <c r="C294" s="253" t="s">
        <v>448</v>
      </c>
      <c r="D294" s="243" t="s">
        <v>249</v>
      </c>
      <c r="E294" s="244">
        <v>6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2.0000000000000001E-4</v>
      </c>
      <c r="O294" s="246">
        <f>ROUND(E294*N294,2)</f>
        <v>0</v>
      </c>
      <c r="P294" s="246">
        <v>0</v>
      </c>
      <c r="Q294" s="246">
        <f>ROUND(E294*P294,2)</f>
        <v>0</v>
      </c>
      <c r="R294" s="246"/>
      <c r="S294" s="246" t="s">
        <v>175</v>
      </c>
      <c r="T294" s="247" t="s">
        <v>175</v>
      </c>
      <c r="U294" s="231">
        <v>0.25</v>
      </c>
      <c r="V294" s="231">
        <f>ROUND(E294*U294,2)</f>
        <v>1.5</v>
      </c>
      <c r="W294" s="231"/>
      <c r="X294" s="231" t="s">
        <v>176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177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446</v>
      </c>
      <c r="D295" s="232"/>
      <c r="E295" s="233">
        <v>6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179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41">
        <v>61</v>
      </c>
      <c r="B296" s="242" t="s">
        <v>449</v>
      </c>
      <c r="C296" s="253" t="s">
        <v>450</v>
      </c>
      <c r="D296" s="243" t="s">
        <v>249</v>
      </c>
      <c r="E296" s="244">
        <v>2</v>
      </c>
      <c r="F296" s="245"/>
      <c r="G296" s="246">
        <f>ROUND(E296*F296,2)</f>
        <v>0</v>
      </c>
      <c r="H296" s="245"/>
      <c r="I296" s="246">
        <f>ROUND(E296*H296,2)</f>
        <v>0</v>
      </c>
      <c r="J296" s="245"/>
      <c r="K296" s="246">
        <f>ROUND(E296*J296,2)</f>
        <v>0</v>
      </c>
      <c r="L296" s="246">
        <v>21</v>
      </c>
      <c r="M296" s="246">
        <f>G296*(1+L296/100)</f>
        <v>0</v>
      </c>
      <c r="N296" s="246">
        <v>6.9999999999999999E-4</v>
      </c>
      <c r="O296" s="246">
        <f>ROUND(E296*N296,2)</f>
        <v>0</v>
      </c>
      <c r="P296" s="246">
        <v>0</v>
      </c>
      <c r="Q296" s="246">
        <f>ROUND(E296*P296,2)</f>
        <v>0</v>
      </c>
      <c r="R296" s="246"/>
      <c r="S296" s="246" t="s">
        <v>175</v>
      </c>
      <c r="T296" s="247" t="s">
        <v>175</v>
      </c>
      <c r="U296" s="231">
        <v>0.37</v>
      </c>
      <c r="V296" s="231">
        <f>ROUND(E296*U296,2)</f>
        <v>0.74</v>
      </c>
      <c r="W296" s="231"/>
      <c r="X296" s="231" t="s">
        <v>176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177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451</v>
      </c>
      <c r="D297" s="232"/>
      <c r="E297" s="233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56</v>
      </c>
      <c r="D298" s="232"/>
      <c r="E298" s="233">
        <v>1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452</v>
      </c>
      <c r="D299" s="232"/>
      <c r="E299" s="233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56</v>
      </c>
      <c r="D300" s="232"/>
      <c r="E300" s="233">
        <v>1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41">
        <v>62</v>
      </c>
      <c r="B301" s="242" t="s">
        <v>453</v>
      </c>
      <c r="C301" s="253" t="s">
        <v>454</v>
      </c>
      <c r="D301" s="243" t="s">
        <v>386</v>
      </c>
      <c r="E301" s="244">
        <v>4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1.7999999999999999E-2</v>
      </c>
      <c r="O301" s="246">
        <f>ROUND(E301*N301,2)</f>
        <v>7.0000000000000007E-2</v>
      </c>
      <c r="P301" s="246">
        <v>0</v>
      </c>
      <c r="Q301" s="246">
        <f>ROUND(E301*P301,2)</f>
        <v>0</v>
      </c>
      <c r="R301" s="246"/>
      <c r="S301" s="246" t="s">
        <v>175</v>
      </c>
      <c r="T301" s="247" t="s">
        <v>175</v>
      </c>
      <c r="U301" s="231">
        <v>1.9</v>
      </c>
      <c r="V301" s="231">
        <f>ROUND(E301*U301,2)</f>
        <v>7.6</v>
      </c>
      <c r="W301" s="231"/>
      <c r="X301" s="231" t="s">
        <v>176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177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5" t="s">
        <v>455</v>
      </c>
      <c r="D302" s="248"/>
      <c r="E302" s="248"/>
      <c r="F302" s="248"/>
      <c r="G302" s="248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244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62</v>
      </c>
      <c r="D303" s="232"/>
      <c r="E303" s="233">
        <v>4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41">
        <v>63</v>
      </c>
      <c r="B304" s="242" t="s">
        <v>456</v>
      </c>
      <c r="C304" s="253" t="s">
        <v>457</v>
      </c>
      <c r="D304" s="243" t="s">
        <v>322</v>
      </c>
      <c r="E304" s="244">
        <v>0.29499999999999998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0</v>
      </c>
      <c r="O304" s="246">
        <f>ROUND(E304*N304,2)</f>
        <v>0</v>
      </c>
      <c r="P304" s="246">
        <v>0</v>
      </c>
      <c r="Q304" s="246">
        <f>ROUND(E304*P304,2)</f>
        <v>0</v>
      </c>
      <c r="R304" s="246"/>
      <c r="S304" s="246" t="s">
        <v>175</v>
      </c>
      <c r="T304" s="247" t="s">
        <v>175</v>
      </c>
      <c r="U304" s="231">
        <v>1.52</v>
      </c>
      <c r="V304" s="231">
        <f>ROUND(E304*U304,2)</f>
        <v>0.45</v>
      </c>
      <c r="W304" s="231"/>
      <c r="X304" s="231" t="s">
        <v>176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177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458</v>
      </c>
      <c r="D305" s="232"/>
      <c r="E305" s="233">
        <v>0.29499999999999998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179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1">
        <v>64</v>
      </c>
      <c r="B306" s="242" t="s">
        <v>459</v>
      </c>
      <c r="C306" s="253" t="s">
        <v>460</v>
      </c>
      <c r="D306" s="243" t="s">
        <v>249</v>
      </c>
      <c r="E306" s="244">
        <v>2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5.0000000000000001E-3</v>
      </c>
      <c r="Q306" s="246">
        <f>ROUND(E306*P306,2)</f>
        <v>0.01</v>
      </c>
      <c r="R306" s="246"/>
      <c r="S306" s="246" t="s">
        <v>250</v>
      </c>
      <c r="T306" s="247" t="s">
        <v>251</v>
      </c>
      <c r="U306" s="231">
        <v>0</v>
      </c>
      <c r="V306" s="231">
        <f>ROUND(E306*U306,2)</f>
        <v>0</v>
      </c>
      <c r="W306" s="231"/>
      <c r="X306" s="231" t="s">
        <v>176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177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614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179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56</v>
      </c>
      <c r="D308" s="232"/>
      <c r="E308" s="233">
        <v>1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617</v>
      </c>
      <c r="D309" s="232"/>
      <c r="E309" s="233"/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56</v>
      </c>
      <c r="D310" s="232"/>
      <c r="E310" s="233">
        <v>1</v>
      </c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41">
        <v>65</v>
      </c>
      <c r="B311" s="242" t="s">
        <v>461</v>
      </c>
      <c r="C311" s="253" t="s">
        <v>462</v>
      </c>
      <c r="D311" s="243" t="s">
        <v>463</v>
      </c>
      <c r="E311" s="244">
        <v>1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6">
        <v>0</v>
      </c>
      <c r="O311" s="246">
        <f>ROUND(E311*N311,2)</f>
        <v>0</v>
      </c>
      <c r="P311" s="246">
        <v>0.02</v>
      </c>
      <c r="Q311" s="246">
        <f>ROUND(E311*P311,2)</f>
        <v>0.02</v>
      </c>
      <c r="R311" s="246"/>
      <c r="S311" s="246" t="s">
        <v>250</v>
      </c>
      <c r="T311" s="247" t="s">
        <v>251</v>
      </c>
      <c r="U311" s="231">
        <v>0</v>
      </c>
      <c r="V311" s="231">
        <f>ROUND(E311*U311,2)</f>
        <v>0</v>
      </c>
      <c r="W311" s="231"/>
      <c r="X311" s="231" t="s">
        <v>176</v>
      </c>
      <c r="Y311" s="212"/>
      <c r="Z311" s="212"/>
      <c r="AA311" s="212"/>
      <c r="AB311" s="212"/>
      <c r="AC311" s="212"/>
      <c r="AD311" s="212"/>
      <c r="AE311" s="212"/>
      <c r="AF311" s="212"/>
      <c r="AG311" s="212" t="s">
        <v>177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464</v>
      </c>
      <c r="D312" s="232"/>
      <c r="E312" s="233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179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56</v>
      </c>
      <c r="D313" s="232"/>
      <c r="E313" s="233">
        <v>1</v>
      </c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41">
        <v>66</v>
      </c>
      <c r="B314" s="242" t="s">
        <v>465</v>
      </c>
      <c r="C314" s="253" t="s">
        <v>466</v>
      </c>
      <c r="D314" s="243" t="s">
        <v>404</v>
      </c>
      <c r="E314" s="244">
        <v>1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0</v>
      </c>
      <c r="O314" s="246">
        <f>ROUND(E314*N314,2)</f>
        <v>0</v>
      </c>
      <c r="P314" s="246">
        <v>0</v>
      </c>
      <c r="Q314" s="246">
        <f>ROUND(E314*P314,2)</f>
        <v>0</v>
      </c>
      <c r="R314" s="246"/>
      <c r="S314" s="246" t="s">
        <v>250</v>
      </c>
      <c r="T314" s="247" t="s">
        <v>251</v>
      </c>
      <c r="U314" s="231">
        <v>0</v>
      </c>
      <c r="V314" s="231">
        <f>ROUND(E314*U314,2)</f>
        <v>0</v>
      </c>
      <c r="W314" s="231"/>
      <c r="X314" s="231" t="s">
        <v>176</v>
      </c>
      <c r="Y314" s="212"/>
      <c r="Z314" s="212"/>
      <c r="AA314" s="212"/>
      <c r="AB314" s="212"/>
      <c r="AC314" s="212"/>
      <c r="AD314" s="212"/>
      <c r="AE314" s="212"/>
      <c r="AF314" s="212"/>
      <c r="AG314" s="212" t="s">
        <v>177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614</v>
      </c>
      <c r="D315" s="232"/>
      <c r="E315" s="233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179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56</v>
      </c>
      <c r="D316" s="232"/>
      <c r="E316" s="233">
        <v>1</v>
      </c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ht="22.5" outlineLevel="1">
      <c r="A317" s="241">
        <v>67</v>
      </c>
      <c r="B317" s="242" t="s">
        <v>467</v>
      </c>
      <c r="C317" s="253" t="s">
        <v>468</v>
      </c>
      <c r="D317" s="243" t="s">
        <v>249</v>
      </c>
      <c r="E317" s="244">
        <v>1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1.0999999999999999E-2</v>
      </c>
      <c r="O317" s="246">
        <f>ROUND(E317*N317,2)</f>
        <v>0.01</v>
      </c>
      <c r="P317" s="246">
        <v>0</v>
      </c>
      <c r="Q317" s="246">
        <f>ROUND(E317*P317,2)</f>
        <v>0</v>
      </c>
      <c r="R317" s="246" t="s">
        <v>469</v>
      </c>
      <c r="S317" s="246" t="s">
        <v>175</v>
      </c>
      <c r="T317" s="247" t="s">
        <v>175</v>
      </c>
      <c r="U317" s="231">
        <v>0</v>
      </c>
      <c r="V317" s="231">
        <f>ROUND(E317*U317,2)</f>
        <v>0</v>
      </c>
      <c r="W317" s="231"/>
      <c r="X317" s="231" t="s">
        <v>470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471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56</v>
      </c>
      <c r="D318" s="232"/>
      <c r="E318" s="233">
        <v>1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179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>
      <c r="A319" s="235" t="s">
        <v>170</v>
      </c>
      <c r="B319" s="236" t="s">
        <v>125</v>
      </c>
      <c r="C319" s="252" t="s">
        <v>126</v>
      </c>
      <c r="D319" s="237"/>
      <c r="E319" s="238"/>
      <c r="F319" s="239"/>
      <c r="G319" s="239">
        <f>SUMIF(AG320:AG333,"&lt;&gt;NOR",G320:G333)</f>
        <v>0</v>
      </c>
      <c r="H319" s="239"/>
      <c r="I319" s="239">
        <f>SUM(I320:I333)</f>
        <v>0</v>
      </c>
      <c r="J319" s="239"/>
      <c r="K319" s="239">
        <f>SUM(K320:K333)</f>
        <v>0</v>
      </c>
      <c r="L319" s="239"/>
      <c r="M319" s="239">
        <f>SUM(M320:M333)</f>
        <v>0</v>
      </c>
      <c r="N319" s="239"/>
      <c r="O319" s="239">
        <f>SUM(O320:O333)</f>
        <v>0.37</v>
      </c>
      <c r="P319" s="239"/>
      <c r="Q319" s="239">
        <f>SUM(Q320:Q333)</f>
        <v>0</v>
      </c>
      <c r="R319" s="239"/>
      <c r="S319" s="239"/>
      <c r="T319" s="240"/>
      <c r="U319" s="234"/>
      <c r="V319" s="234">
        <f>SUM(V320:V333)</f>
        <v>17.93</v>
      </c>
      <c r="W319" s="234"/>
      <c r="X319" s="234"/>
      <c r="AG319" t="s">
        <v>171</v>
      </c>
    </row>
    <row r="320" spans="1:60" ht="22.5" outlineLevel="1">
      <c r="A320" s="241">
        <v>68</v>
      </c>
      <c r="B320" s="242" t="s">
        <v>472</v>
      </c>
      <c r="C320" s="253" t="s">
        <v>473</v>
      </c>
      <c r="D320" s="243" t="s">
        <v>174</v>
      </c>
      <c r="E320" s="244">
        <v>17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2.1000000000000001E-4</v>
      </c>
      <c r="O320" s="246">
        <f>ROUND(E320*N320,2)</f>
        <v>0</v>
      </c>
      <c r="P320" s="246">
        <v>0</v>
      </c>
      <c r="Q320" s="246">
        <f>ROUND(E320*P320,2)</f>
        <v>0</v>
      </c>
      <c r="R320" s="246"/>
      <c r="S320" s="246" t="s">
        <v>175</v>
      </c>
      <c r="T320" s="247" t="s">
        <v>175</v>
      </c>
      <c r="U320" s="231">
        <v>0.05</v>
      </c>
      <c r="V320" s="231">
        <f>ROUND(E320*U320,2)</f>
        <v>0.85</v>
      </c>
      <c r="W320" s="231"/>
      <c r="X320" s="231" t="s">
        <v>176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177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626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179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205</v>
      </c>
      <c r="D322" s="232"/>
      <c r="E322" s="233">
        <v>17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179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1">
      <c r="A323" s="241">
        <v>69</v>
      </c>
      <c r="B323" s="242" t="s">
        <v>475</v>
      </c>
      <c r="C323" s="253" t="s">
        <v>476</v>
      </c>
      <c r="D323" s="243" t="s">
        <v>174</v>
      </c>
      <c r="E323" s="244">
        <v>17</v>
      </c>
      <c r="F323" s="245"/>
      <c r="G323" s="246">
        <f>ROUND(E323*F323,2)</f>
        <v>0</v>
      </c>
      <c r="H323" s="245"/>
      <c r="I323" s="246">
        <f>ROUND(E323*H323,2)</f>
        <v>0</v>
      </c>
      <c r="J323" s="245"/>
      <c r="K323" s="246">
        <f>ROUND(E323*J323,2)</f>
        <v>0</v>
      </c>
      <c r="L323" s="246">
        <v>21</v>
      </c>
      <c r="M323" s="246">
        <f>G323*(1+L323/100)</f>
        <v>0</v>
      </c>
      <c r="N323" s="246">
        <v>4.8300000000000001E-3</v>
      </c>
      <c r="O323" s="246">
        <f>ROUND(E323*N323,2)</f>
        <v>0.08</v>
      </c>
      <c r="P323" s="246">
        <v>0</v>
      </c>
      <c r="Q323" s="246">
        <f>ROUND(E323*P323,2)</f>
        <v>0</v>
      </c>
      <c r="R323" s="246"/>
      <c r="S323" s="246" t="s">
        <v>175</v>
      </c>
      <c r="T323" s="247" t="s">
        <v>175</v>
      </c>
      <c r="U323" s="231">
        <v>0.97</v>
      </c>
      <c r="V323" s="231">
        <f>ROUND(E323*U323,2)</f>
        <v>16.489999999999998</v>
      </c>
      <c r="W323" s="231"/>
      <c r="X323" s="231" t="s">
        <v>176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177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626</v>
      </c>
      <c r="D324" s="232"/>
      <c r="E324" s="233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179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205</v>
      </c>
      <c r="D325" s="232"/>
      <c r="E325" s="233">
        <v>17</v>
      </c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41">
        <v>70</v>
      </c>
      <c r="B326" s="242" t="s">
        <v>477</v>
      </c>
      <c r="C326" s="253" t="s">
        <v>478</v>
      </c>
      <c r="D326" s="243" t="s">
        <v>322</v>
      </c>
      <c r="E326" s="244">
        <v>0.371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6">
        <v>0</v>
      </c>
      <c r="O326" s="246">
        <f>ROUND(E326*N326,2)</f>
        <v>0</v>
      </c>
      <c r="P326" s="246">
        <v>0</v>
      </c>
      <c r="Q326" s="246">
        <f>ROUND(E326*P326,2)</f>
        <v>0</v>
      </c>
      <c r="R326" s="246"/>
      <c r="S326" s="246" t="s">
        <v>175</v>
      </c>
      <c r="T326" s="247" t="s">
        <v>175</v>
      </c>
      <c r="U326" s="231">
        <v>1.6</v>
      </c>
      <c r="V326" s="231">
        <f>ROUND(E326*U326,2)</f>
        <v>0.59</v>
      </c>
      <c r="W326" s="231"/>
      <c r="X326" s="231" t="s">
        <v>176</v>
      </c>
      <c r="Y326" s="212"/>
      <c r="Z326" s="212"/>
      <c r="AA326" s="212"/>
      <c r="AB326" s="212"/>
      <c r="AC326" s="212"/>
      <c r="AD326" s="212"/>
      <c r="AE326" s="212"/>
      <c r="AF326" s="212"/>
      <c r="AG326" s="212" t="s">
        <v>177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479</v>
      </c>
      <c r="D327" s="232"/>
      <c r="E327" s="233">
        <v>0.371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179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41">
        <v>71</v>
      </c>
      <c r="B328" s="242" t="s">
        <v>480</v>
      </c>
      <c r="C328" s="253" t="s">
        <v>481</v>
      </c>
      <c r="D328" s="243" t="s">
        <v>174</v>
      </c>
      <c r="E328" s="244">
        <v>17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6">
        <v>1.1999999999999999E-3</v>
      </c>
      <c r="O328" s="246">
        <f>ROUND(E328*N328,2)</f>
        <v>0.02</v>
      </c>
      <c r="P328" s="246">
        <v>0</v>
      </c>
      <c r="Q328" s="246">
        <f>ROUND(E328*P328,2)</f>
        <v>0</v>
      </c>
      <c r="R328" s="246"/>
      <c r="S328" s="246" t="s">
        <v>250</v>
      </c>
      <c r="T328" s="247" t="s">
        <v>175</v>
      </c>
      <c r="U328" s="231">
        <v>0</v>
      </c>
      <c r="V328" s="231">
        <f>ROUND(E328*U328,2)</f>
        <v>0</v>
      </c>
      <c r="W328" s="231"/>
      <c r="X328" s="231" t="s">
        <v>176</v>
      </c>
      <c r="Y328" s="212"/>
      <c r="Z328" s="212"/>
      <c r="AA328" s="212"/>
      <c r="AB328" s="212"/>
      <c r="AC328" s="212"/>
      <c r="AD328" s="212"/>
      <c r="AE328" s="212"/>
      <c r="AF328" s="212"/>
      <c r="AG328" s="212" t="s">
        <v>177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614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179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205</v>
      </c>
      <c r="D330" s="232"/>
      <c r="E330" s="233">
        <v>17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41">
        <v>72</v>
      </c>
      <c r="B331" s="242" t="s">
        <v>482</v>
      </c>
      <c r="C331" s="253" t="s">
        <v>483</v>
      </c>
      <c r="D331" s="243" t="s">
        <v>174</v>
      </c>
      <c r="E331" s="244">
        <v>18.7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1.4200000000000001E-2</v>
      </c>
      <c r="O331" s="246">
        <f>ROUND(E331*N331,2)</f>
        <v>0.27</v>
      </c>
      <c r="P331" s="246">
        <v>0</v>
      </c>
      <c r="Q331" s="246">
        <f>ROUND(E331*P331,2)</f>
        <v>0</v>
      </c>
      <c r="R331" s="246" t="s">
        <v>469</v>
      </c>
      <c r="S331" s="246" t="s">
        <v>175</v>
      </c>
      <c r="T331" s="247" t="s">
        <v>175</v>
      </c>
      <c r="U331" s="231">
        <v>0</v>
      </c>
      <c r="V331" s="231">
        <f>ROUND(E331*U331,2)</f>
        <v>0</v>
      </c>
      <c r="W331" s="231"/>
      <c r="X331" s="231" t="s">
        <v>470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471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614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179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484</v>
      </c>
      <c r="D333" s="232"/>
      <c r="E333" s="233">
        <v>18.7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>
      <c r="A334" s="235" t="s">
        <v>170</v>
      </c>
      <c r="B334" s="236" t="s">
        <v>129</v>
      </c>
      <c r="C334" s="252" t="s">
        <v>130</v>
      </c>
      <c r="D334" s="237"/>
      <c r="E334" s="238"/>
      <c r="F334" s="239"/>
      <c r="G334" s="239">
        <f>SUMIF(AG335:AG358,"&lt;&gt;NOR",G335:G358)</f>
        <v>0</v>
      </c>
      <c r="H334" s="239"/>
      <c r="I334" s="239">
        <f>SUM(I335:I358)</f>
        <v>0</v>
      </c>
      <c r="J334" s="239"/>
      <c r="K334" s="239">
        <f>SUM(K335:K358)</f>
        <v>0</v>
      </c>
      <c r="L334" s="239"/>
      <c r="M334" s="239">
        <f>SUM(M335:M358)</f>
        <v>0</v>
      </c>
      <c r="N334" s="239"/>
      <c r="O334" s="239">
        <f>SUM(O335:O358)</f>
        <v>0.71</v>
      </c>
      <c r="P334" s="239"/>
      <c r="Q334" s="239">
        <f>SUM(Q335:Q358)</f>
        <v>0</v>
      </c>
      <c r="R334" s="239"/>
      <c r="S334" s="239"/>
      <c r="T334" s="240"/>
      <c r="U334" s="234"/>
      <c r="V334" s="234">
        <f>SUM(V335:V358)</f>
        <v>48.41</v>
      </c>
      <c r="W334" s="234"/>
      <c r="X334" s="234"/>
      <c r="AG334" t="s">
        <v>171</v>
      </c>
    </row>
    <row r="335" spans="1:60" outlineLevel="1">
      <c r="A335" s="241">
        <v>73</v>
      </c>
      <c r="B335" s="242" t="s">
        <v>485</v>
      </c>
      <c r="C335" s="253" t="s">
        <v>486</v>
      </c>
      <c r="D335" s="243" t="s">
        <v>174</v>
      </c>
      <c r="E335" s="244">
        <v>36.897799999999997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2.1000000000000001E-4</v>
      </c>
      <c r="O335" s="246">
        <f>ROUND(E335*N335,2)</f>
        <v>0.01</v>
      </c>
      <c r="P335" s="246">
        <v>0</v>
      </c>
      <c r="Q335" s="246">
        <f>ROUND(E335*P335,2)</f>
        <v>0</v>
      </c>
      <c r="R335" s="246"/>
      <c r="S335" s="246" t="s">
        <v>175</v>
      </c>
      <c r="T335" s="247" t="s">
        <v>175</v>
      </c>
      <c r="U335" s="231">
        <v>0.05</v>
      </c>
      <c r="V335" s="231">
        <f>ROUND(E335*U335,2)</f>
        <v>1.84</v>
      </c>
      <c r="W335" s="231"/>
      <c r="X335" s="231" t="s">
        <v>176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177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487</v>
      </c>
      <c r="D336" s="232"/>
      <c r="E336" s="233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179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488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489</v>
      </c>
      <c r="D338" s="232"/>
      <c r="E338" s="233">
        <v>36.897799999999997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41">
        <v>74</v>
      </c>
      <c r="B339" s="242" t="s">
        <v>490</v>
      </c>
      <c r="C339" s="253" t="s">
        <v>491</v>
      </c>
      <c r="D339" s="243" t="s">
        <v>174</v>
      </c>
      <c r="E339" s="244">
        <v>36.897799999999997</v>
      </c>
      <c r="F339" s="245"/>
      <c r="G339" s="246">
        <f>ROUND(E339*F339,2)</f>
        <v>0</v>
      </c>
      <c r="H339" s="245"/>
      <c r="I339" s="246">
        <f>ROUND(E339*H339,2)</f>
        <v>0</v>
      </c>
      <c r="J339" s="245"/>
      <c r="K339" s="246">
        <f>ROUND(E339*J339,2)</f>
        <v>0</v>
      </c>
      <c r="L339" s="246">
        <v>21</v>
      </c>
      <c r="M339" s="246">
        <f>G339*(1+L339/100)</f>
        <v>0</v>
      </c>
      <c r="N339" s="246">
        <v>2.9999999999999997E-4</v>
      </c>
      <c r="O339" s="246">
        <f>ROUND(E339*N339,2)</f>
        <v>0.01</v>
      </c>
      <c r="P339" s="246">
        <v>0</v>
      </c>
      <c r="Q339" s="246">
        <f>ROUND(E339*P339,2)</f>
        <v>0</v>
      </c>
      <c r="R339" s="246"/>
      <c r="S339" s="246" t="s">
        <v>175</v>
      </c>
      <c r="T339" s="247" t="s">
        <v>175</v>
      </c>
      <c r="U339" s="231">
        <v>0</v>
      </c>
      <c r="V339" s="231">
        <f>ROUND(E339*U339,2)</f>
        <v>0</v>
      </c>
      <c r="W339" s="231"/>
      <c r="X339" s="231" t="s">
        <v>176</v>
      </c>
      <c r="Y339" s="212"/>
      <c r="Z339" s="212"/>
      <c r="AA339" s="212"/>
      <c r="AB339" s="212"/>
      <c r="AC339" s="212"/>
      <c r="AD339" s="212"/>
      <c r="AE339" s="212"/>
      <c r="AF339" s="212"/>
      <c r="AG339" s="212" t="s">
        <v>242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492</v>
      </c>
      <c r="D340" s="232"/>
      <c r="E340" s="233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179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489</v>
      </c>
      <c r="D341" s="232"/>
      <c r="E341" s="233">
        <v>36.897799999999997</v>
      </c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179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2.5" outlineLevel="1">
      <c r="A342" s="241">
        <v>75</v>
      </c>
      <c r="B342" s="242" t="s">
        <v>493</v>
      </c>
      <c r="C342" s="253" t="s">
        <v>494</v>
      </c>
      <c r="D342" s="243" t="s">
        <v>174</v>
      </c>
      <c r="E342" s="244">
        <v>36.897799999999997</v>
      </c>
      <c r="F342" s="245"/>
      <c r="G342" s="246">
        <f>ROUND(E342*F342,2)</f>
        <v>0</v>
      </c>
      <c r="H342" s="245"/>
      <c r="I342" s="246">
        <f>ROUND(E342*H342,2)</f>
        <v>0</v>
      </c>
      <c r="J342" s="245"/>
      <c r="K342" s="246">
        <f>ROUND(E342*J342,2)</f>
        <v>0</v>
      </c>
      <c r="L342" s="246">
        <v>21</v>
      </c>
      <c r="M342" s="246">
        <f>G342*(1+L342/100)</f>
        <v>0</v>
      </c>
      <c r="N342" s="246">
        <v>4.8700000000000002E-3</v>
      </c>
      <c r="O342" s="246">
        <f>ROUND(E342*N342,2)</f>
        <v>0.18</v>
      </c>
      <c r="P342" s="246">
        <v>0</v>
      </c>
      <c r="Q342" s="246">
        <f>ROUND(E342*P342,2)</f>
        <v>0</v>
      </c>
      <c r="R342" s="246"/>
      <c r="S342" s="246" t="s">
        <v>175</v>
      </c>
      <c r="T342" s="247" t="s">
        <v>175</v>
      </c>
      <c r="U342" s="231">
        <v>1.1299999999999999</v>
      </c>
      <c r="V342" s="231">
        <f>ROUND(E342*U342,2)</f>
        <v>41.69</v>
      </c>
      <c r="W342" s="231"/>
      <c r="X342" s="231" t="s">
        <v>176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242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495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179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ht="22.5" outlineLevel="1">
      <c r="A344" s="229"/>
      <c r="B344" s="230"/>
      <c r="C344" s="254" t="s">
        <v>496</v>
      </c>
      <c r="D344" s="232"/>
      <c r="E344" s="233">
        <v>39.3078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273</v>
      </c>
      <c r="D345" s="232"/>
      <c r="E345" s="233">
        <v>-1.6</v>
      </c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179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497</v>
      </c>
      <c r="D346" s="232"/>
      <c r="E346" s="233">
        <v>-0.81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ht="22.5" outlineLevel="1">
      <c r="A347" s="241">
        <v>76</v>
      </c>
      <c r="B347" s="242" t="s">
        <v>498</v>
      </c>
      <c r="C347" s="253" t="s">
        <v>499</v>
      </c>
      <c r="D347" s="243" t="s">
        <v>241</v>
      </c>
      <c r="E347" s="244">
        <v>31.318000000000001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6">
        <v>0</v>
      </c>
      <c r="O347" s="246">
        <f>ROUND(E347*N347,2)</f>
        <v>0</v>
      </c>
      <c r="P347" s="246">
        <v>0</v>
      </c>
      <c r="Q347" s="246">
        <f>ROUND(E347*P347,2)</f>
        <v>0</v>
      </c>
      <c r="R347" s="246"/>
      <c r="S347" s="246" t="s">
        <v>175</v>
      </c>
      <c r="T347" s="247" t="s">
        <v>175</v>
      </c>
      <c r="U347" s="231">
        <v>0.12</v>
      </c>
      <c r="V347" s="231">
        <f>ROUND(E347*U347,2)</f>
        <v>3.76</v>
      </c>
      <c r="W347" s="231"/>
      <c r="X347" s="231" t="s">
        <v>176</v>
      </c>
      <c r="Y347" s="212"/>
      <c r="Z347" s="212"/>
      <c r="AA347" s="212"/>
      <c r="AB347" s="212"/>
      <c r="AC347" s="212"/>
      <c r="AD347" s="212"/>
      <c r="AE347" s="212"/>
      <c r="AF347" s="212"/>
      <c r="AG347" s="212" t="s">
        <v>177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500</v>
      </c>
      <c r="D348" s="232"/>
      <c r="E348" s="233"/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179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22.5" outlineLevel="1">
      <c r="A349" s="229"/>
      <c r="B349" s="230"/>
      <c r="C349" s="254" t="s">
        <v>501</v>
      </c>
      <c r="D349" s="232"/>
      <c r="E349" s="233">
        <v>18.718</v>
      </c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502</v>
      </c>
      <c r="D350" s="232"/>
      <c r="E350" s="233">
        <v>12.6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41">
        <v>77</v>
      </c>
      <c r="B351" s="242" t="s">
        <v>503</v>
      </c>
      <c r="C351" s="253" t="s">
        <v>504</v>
      </c>
      <c r="D351" s="243" t="s">
        <v>322</v>
      </c>
      <c r="E351" s="244">
        <v>0.70099999999999996</v>
      </c>
      <c r="F351" s="245"/>
      <c r="G351" s="246">
        <f>ROUND(E351*F351,2)</f>
        <v>0</v>
      </c>
      <c r="H351" s="245"/>
      <c r="I351" s="246">
        <f>ROUND(E351*H351,2)</f>
        <v>0</v>
      </c>
      <c r="J351" s="245"/>
      <c r="K351" s="246">
        <f>ROUND(E351*J351,2)</f>
        <v>0</v>
      </c>
      <c r="L351" s="246">
        <v>21</v>
      </c>
      <c r="M351" s="246">
        <f>G351*(1+L351/100)</f>
        <v>0</v>
      </c>
      <c r="N351" s="246">
        <v>0</v>
      </c>
      <c r="O351" s="246">
        <f>ROUND(E351*N351,2)</f>
        <v>0</v>
      </c>
      <c r="P351" s="246">
        <v>0</v>
      </c>
      <c r="Q351" s="246">
        <f>ROUND(E351*P351,2)</f>
        <v>0</v>
      </c>
      <c r="R351" s="246"/>
      <c r="S351" s="246" t="s">
        <v>175</v>
      </c>
      <c r="T351" s="247" t="s">
        <v>175</v>
      </c>
      <c r="U351" s="231">
        <v>1.6</v>
      </c>
      <c r="V351" s="231">
        <f>ROUND(E351*U351,2)</f>
        <v>1.1200000000000001</v>
      </c>
      <c r="W351" s="231"/>
      <c r="X351" s="231" t="s">
        <v>176</v>
      </c>
      <c r="Y351" s="212"/>
      <c r="Z351" s="212"/>
      <c r="AA351" s="212"/>
      <c r="AB351" s="212"/>
      <c r="AC351" s="212"/>
      <c r="AD351" s="212"/>
      <c r="AE351" s="212"/>
      <c r="AF351" s="212"/>
      <c r="AG351" s="212" t="s">
        <v>242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505</v>
      </c>
      <c r="D352" s="232"/>
      <c r="E352" s="233">
        <v>0.70099999999999996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179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41">
        <v>78</v>
      </c>
      <c r="B353" s="242" t="s">
        <v>506</v>
      </c>
      <c r="C353" s="253" t="s">
        <v>507</v>
      </c>
      <c r="D353" s="243" t="s">
        <v>241</v>
      </c>
      <c r="E353" s="244">
        <v>34.449800000000003</v>
      </c>
      <c r="F353" s="245"/>
      <c r="G353" s="246">
        <f>ROUND(E353*F353,2)</f>
        <v>0</v>
      </c>
      <c r="H353" s="245"/>
      <c r="I353" s="246">
        <f>ROUND(E353*H353,2)</f>
        <v>0</v>
      </c>
      <c r="J353" s="245"/>
      <c r="K353" s="246">
        <f>ROUND(E353*J353,2)</f>
        <v>0</v>
      </c>
      <c r="L353" s="246">
        <v>21</v>
      </c>
      <c r="M353" s="246">
        <f>G353*(1+L353/100)</f>
        <v>0</v>
      </c>
      <c r="N353" s="246">
        <v>2.2000000000000001E-4</v>
      </c>
      <c r="O353" s="246">
        <f>ROUND(E353*N353,2)</f>
        <v>0.01</v>
      </c>
      <c r="P353" s="246">
        <v>0</v>
      </c>
      <c r="Q353" s="246">
        <f>ROUND(E353*P353,2)</f>
        <v>0</v>
      </c>
      <c r="R353" s="246" t="s">
        <v>469</v>
      </c>
      <c r="S353" s="246" t="s">
        <v>175</v>
      </c>
      <c r="T353" s="247" t="s">
        <v>175</v>
      </c>
      <c r="U353" s="231">
        <v>0</v>
      </c>
      <c r="V353" s="231">
        <f>ROUND(E353*U353,2)</f>
        <v>0</v>
      </c>
      <c r="W353" s="231"/>
      <c r="X353" s="231" t="s">
        <v>470</v>
      </c>
      <c r="Y353" s="212"/>
      <c r="Z353" s="212"/>
      <c r="AA353" s="212"/>
      <c r="AB353" s="212"/>
      <c r="AC353" s="212"/>
      <c r="AD353" s="212"/>
      <c r="AE353" s="212"/>
      <c r="AF353" s="212"/>
      <c r="AG353" s="212" t="s">
        <v>471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508</v>
      </c>
      <c r="D354" s="232"/>
      <c r="E354" s="233"/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179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509</v>
      </c>
      <c r="D355" s="232"/>
      <c r="E355" s="233">
        <v>34.449800000000003</v>
      </c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41">
        <v>79</v>
      </c>
      <c r="B356" s="242" t="s">
        <v>510</v>
      </c>
      <c r="C356" s="253" t="s">
        <v>511</v>
      </c>
      <c r="D356" s="243" t="s">
        <v>174</v>
      </c>
      <c r="E356" s="244">
        <v>40.587580000000003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6">
        <v>1.2200000000000001E-2</v>
      </c>
      <c r="O356" s="246">
        <f>ROUND(E356*N356,2)</f>
        <v>0.5</v>
      </c>
      <c r="P356" s="246">
        <v>0</v>
      </c>
      <c r="Q356" s="246">
        <f>ROUND(E356*P356,2)</f>
        <v>0</v>
      </c>
      <c r="R356" s="246" t="s">
        <v>469</v>
      </c>
      <c r="S356" s="246" t="s">
        <v>175</v>
      </c>
      <c r="T356" s="247" t="s">
        <v>175</v>
      </c>
      <c r="U356" s="231">
        <v>0</v>
      </c>
      <c r="V356" s="231">
        <f>ROUND(E356*U356,2)</f>
        <v>0</v>
      </c>
      <c r="W356" s="231"/>
      <c r="X356" s="231" t="s">
        <v>470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512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492</v>
      </c>
      <c r="D357" s="232"/>
      <c r="E357" s="233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179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513</v>
      </c>
      <c r="D358" s="232"/>
      <c r="E358" s="233">
        <v>40.587580000000003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>
      <c r="A359" s="235" t="s">
        <v>170</v>
      </c>
      <c r="B359" s="236" t="s">
        <v>131</v>
      </c>
      <c r="C359" s="252" t="s">
        <v>132</v>
      </c>
      <c r="D359" s="237"/>
      <c r="E359" s="238"/>
      <c r="F359" s="239"/>
      <c r="G359" s="239">
        <f>SUMIF(AG360:AG375,"&lt;&gt;NOR",G360:G375)</f>
        <v>0</v>
      </c>
      <c r="H359" s="239"/>
      <c r="I359" s="239">
        <f>SUM(I360:I375)</f>
        <v>0</v>
      </c>
      <c r="J359" s="239"/>
      <c r="K359" s="239">
        <f>SUM(K360:K375)</f>
        <v>0</v>
      </c>
      <c r="L359" s="239"/>
      <c r="M359" s="239">
        <f>SUM(M360:M375)</f>
        <v>0</v>
      </c>
      <c r="N359" s="239"/>
      <c r="O359" s="239">
        <f>SUM(O360:O375)</f>
        <v>0</v>
      </c>
      <c r="P359" s="239"/>
      <c r="Q359" s="239">
        <f>SUM(Q360:Q375)</f>
        <v>0</v>
      </c>
      <c r="R359" s="239"/>
      <c r="S359" s="239"/>
      <c r="T359" s="240"/>
      <c r="U359" s="234"/>
      <c r="V359" s="234">
        <f>SUM(V360:V375)</f>
        <v>1.34</v>
      </c>
      <c r="W359" s="234"/>
      <c r="X359" s="234"/>
      <c r="AG359" t="s">
        <v>171</v>
      </c>
    </row>
    <row r="360" spans="1:60" outlineLevel="1">
      <c r="A360" s="241">
        <v>80</v>
      </c>
      <c r="B360" s="242" t="s">
        <v>514</v>
      </c>
      <c r="C360" s="253" t="s">
        <v>515</v>
      </c>
      <c r="D360" s="243" t="s">
        <v>174</v>
      </c>
      <c r="E360" s="244">
        <v>5.7350000000000003</v>
      </c>
      <c r="F360" s="245"/>
      <c r="G360" s="246">
        <f>ROUND(E360*F360,2)</f>
        <v>0</v>
      </c>
      <c r="H360" s="245"/>
      <c r="I360" s="246">
        <f>ROUND(E360*H360,2)</f>
        <v>0</v>
      </c>
      <c r="J360" s="245"/>
      <c r="K360" s="246">
        <f>ROUND(E360*J360,2)</f>
        <v>0</v>
      </c>
      <c r="L360" s="246">
        <v>21</v>
      </c>
      <c r="M360" s="246">
        <f>G360*(1+L360/100)</f>
        <v>0</v>
      </c>
      <c r="N360" s="246">
        <v>2.5000000000000001E-4</v>
      </c>
      <c r="O360" s="246">
        <f>ROUND(E360*N360,2)</f>
        <v>0</v>
      </c>
      <c r="P360" s="246">
        <v>0</v>
      </c>
      <c r="Q360" s="246">
        <f>ROUND(E360*P360,2)</f>
        <v>0</v>
      </c>
      <c r="R360" s="246"/>
      <c r="S360" s="246" t="s">
        <v>175</v>
      </c>
      <c r="T360" s="247" t="s">
        <v>175</v>
      </c>
      <c r="U360" s="231">
        <v>0.13</v>
      </c>
      <c r="V360" s="231">
        <f>ROUND(E360*U360,2)</f>
        <v>0.75</v>
      </c>
      <c r="W360" s="231"/>
      <c r="X360" s="231" t="s">
        <v>176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177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ht="22.5" outlineLevel="1">
      <c r="A361" s="229"/>
      <c r="B361" s="230"/>
      <c r="C361" s="254" t="s">
        <v>627</v>
      </c>
      <c r="D361" s="232"/>
      <c r="E361" s="233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179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517</v>
      </c>
      <c r="D362" s="232"/>
      <c r="E362" s="233">
        <v>5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179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518</v>
      </c>
      <c r="D363" s="232"/>
      <c r="E363" s="233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519</v>
      </c>
      <c r="D364" s="232"/>
      <c r="E364" s="233">
        <v>0.73499999999999999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41">
        <v>81</v>
      </c>
      <c r="B365" s="242" t="s">
        <v>520</v>
      </c>
      <c r="C365" s="253" t="s">
        <v>521</v>
      </c>
      <c r="D365" s="243" t="s">
        <v>174</v>
      </c>
      <c r="E365" s="244">
        <v>5.7350000000000003</v>
      </c>
      <c r="F365" s="245"/>
      <c r="G365" s="246">
        <f>ROUND(E365*F365,2)</f>
        <v>0</v>
      </c>
      <c r="H365" s="245"/>
      <c r="I365" s="246">
        <f>ROUND(E365*H365,2)</f>
        <v>0</v>
      </c>
      <c r="J365" s="245"/>
      <c r="K365" s="246">
        <f>ROUND(E365*J365,2)</f>
        <v>0</v>
      </c>
      <c r="L365" s="246">
        <v>21</v>
      </c>
      <c r="M365" s="246">
        <f>G365*(1+L365/100)</f>
        <v>0</v>
      </c>
      <c r="N365" s="246">
        <v>5.0000000000000002E-5</v>
      </c>
      <c r="O365" s="246">
        <f>ROUND(E365*N365,2)</f>
        <v>0</v>
      </c>
      <c r="P365" s="246">
        <v>0</v>
      </c>
      <c r="Q365" s="246">
        <f>ROUND(E365*P365,2)</f>
        <v>0</v>
      </c>
      <c r="R365" s="246"/>
      <c r="S365" s="246" t="s">
        <v>175</v>
      </c>
      <c r="T365" s="247" t="s">
        <v>175</v>
      </c>
      <c r="U365" s="231">
        <v>0.06</v>
      </c>
      <c r="V365" s="231">
        <f>ROUND(E365*U365,2)</f>
        <v>0.34</v>
      </c>
      <c r="W365" s="231"/>
      <c r="X365" s="231" t="s">
        <v>176</v>
      </c>
      <c r="Y365" s="212"/>
      <c r="Z365" s="212"/>
      <c r="AA365" s="212"/>
      <c r="AB365" s="212"/>
      <c r="AC365" s="212"/>
      <c r="AD365" s="212"/>
      <c r="AE365" s="212"/>
      <c r="AF365" s="212"/>
      <c r="AG365" s="212" t="s">
        <v>177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ht="22.5" outlineLevel="1">
      <c r="A366" s="229"/>
      <c r="B366" s="230"/>
      <c r="C366" s="254" t="s">
        <v>627</v>
      </c>
      <c r="D366" s="232"/>
      <c r="E366" s="233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179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517</v>
      </c>
      <c r="D367" s="232"/>
      <c r="E367" s="233">
        <v>5</v>
      </c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522</v>
      </c>
      <c r="D368" s="232"/>
      <c r="E368" s="233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519</v>
      </c>
      <c r="D369" s="232"/>
      <c r="E369" s="233">
        <v>0.73499999999999999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41">
        <v>82</v>
      </c>
      <c r="B370" s="242" t="s">
        <v>523</v>
      </c>
      <c r="C370" s="253" t="s">
        <v>524</v>
      </c>
      <c r="D370" s="243" t="s">
        <v>174</v>
      </c>
      <c r="E370" s="244">
        <v>5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1.0000000000000001E-5</v>
      </c>
      <c r="O370" s="246">
        <f>ROUND(E370*N370,2)</f>
        <v>0</v>
      </c>
      <c r="P370" s="246">
        <v>0</v>
      </c>
      <c r="Q370" s="246">
        <f>ROUND(E370*P370,2)</f>
        <v>0</v>
      </c>
      <c r="R370" s="246"/>
      <c r="S370" s="246" t="s">
        <v>175</v>
      </c>
      <c r="T370" s="247" t="s">
        <v>175</v>
      </c>
      <c r="U370" s="231">
        <v>0.05</v>
      </c>
      <c r="V370" s="231">
        <f>ROUND(E370*U370,2)</f>
        <v>0.25</v>
      </c>
      <c r="W370" s="231"/>
      <c r="X370" s="231" t="s">
        <v>176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177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525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179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614</v>
      </c>
      <c r="D372" s="232"/>
      <c r="E372" s="233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526</v>
      </c>
      <c r="D373" s="232"/>
      <c r="E373" s="233">
        <v>2.5</v>
      </c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179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617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526</v>
      </c>
      <c r="D375" s="232"/>
      <c r="E375" s="233">
        <v>2.5</v>
      </c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>
      <c r="A376" s="235" t="s">
        <v>170</v>
      </c>
      <c r="B376" s="236" t="s">
        <v>133</v>
      </c>
      <c r="C376" s="252" t="s">
        <v>134</v>
      </c>
      <c r="D376" s="237"/>
      <c r="E376" s="238"/>
      <c r="F376" s="239"/>
      <c r="G376" s="239">
        <f>SUMIF(AG377:AG413,"&lt;&gt;NOR",G377:G413)</f>
        <v>0</v>
      </c>
      <c r="H376" s="239"/>
      <c r="I376" s="239">
        <f>SUM(I377:I413)</f>
        <v>0</v>
      </c>
      <c r="J376" s="239"/>
      <c r="K376" s="239">
        <f>SUM(K377:K413)</f>
        <v>0</v>
      </c>
      <c r="L376" s="239"/>
      <c r="M376" s="239">
        <f>SUM(M377:M413)</f>
        <v>0</v>
      </c>
      <c r="N376" s="239"/>
      <c r="O376" s="239">
        <f>SUM(O377:O413)</f>
        <v>0.03</v>
      </c>
      <c r="P376" s="239"/>
      <c r="Q376" s="239">
        <f>SUM(Q377:Q413)</f>
        <v>0.02</v>
      </c>
      <c r="R376" s="239"/>
      <c r="S376" s="239"/>
      <c r="T376" s="240"/>
      <c r="U376" s="234"/>
      <c r="V376" s="234">
        <f>SUM(V377:V413)</f>
        <v>9.8199999999999985</v>
      </c>
      <c r="W376" s="234"/>
      <c r="X376" s="234"/>
      <c r="AG376" t="s">
        <v>171</v>
      </c>
    </row>
    <row r="377" spans="1:60" outlineLevel="1">
      <c r="A377" s="241">
        <v>83</v>
      </c>
      <c r="B377" s="242" t="s">
        <v>527</v>
      </c>
      <c r="C377" s="253" t="s">
        <v>528</v>
      </c>
      <c r="D377" s="243" t="s">
        <v>174</v>
      </c>
      <c r="E377" s="244">
        <v>36.612850000000002</v>
      </c>
      <c r="F377" s="245"/>
      <c r="G377" s="246">
        <f>ROUND(E377*F377,2)</f>
        <v>0</v>
      </c>
      <c r="H377" s="245"/>
      <c r="I377" s="246">
        <f>ROUND(E377*H377,2)</f>
        <v>0</v>
      </c>
      <c r="J377" s="245"/>
      <c r="K377" s="246">
        <f>ROUND(E377*J377,2)</f>
        <v>0</v>
      </c>
      <c r="L377" s="246">
        <v>21</v>
      </c>
      <c r="M377" s="246">
        <f>G377*(1+L377/100)</f>
        <v>0</v>
      </c>
      <c r="N377" s="246">
        <v>0</v>
      </c>
      <c r="O377" s="246">
        <f>ROUND(E377*N377,2)</f>
        <v>0</v>
      </c>
      <c r="P377" s="246">
        <v>5.0000000000000001E-4</v>
      </c>
      <c r="Q377" s="246">
        <f>ROUND(E377*P377,2)</f>
        <v>0.02</v>
      </c>
      <c r="R377" s="246"/>
      <c r="S377" s="246" t="s">
        <v>175</v>
      </c>
      <c r="T377" s="247" t="s">
        <v>175</v>
      </c>
      <c r="U377" s="231">
        <v>7.0000000000000007E-2</v>
      </c>
      <c r="V377" s="231">
        <f>ROUND(E377*U377,2)</f>
        <v>2.56</v>
      </c>
      <c r="W377" s="231"/>
      <c r="X377" s="231" t="s">
        <v>176</v>
      </c>
      <c r="Y377" s="212"/>
      <c r="Z377" s="212"/>
      <c r="AA377" s="212"/>
      <c r="AB377" s="212"/>
      <c r="AC377" s="212"/>
      <c r="AD377" s="212"/>
      <c r="AE377" s="212"/>
      <c r="AF377" s="212"/>
      <c r="AG377" s="212" t="s">
        <v>177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529</v>
      </c>
      <c r="D378" s="232"/>
      <c r="E378" s="233"/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179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614</v>
      </c>
      <c r="D379" s="232"/>
      <c r="E379" s="233"/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279</v>
      </c>
      <c r="D380" s="232"/>
      <c r="E380" s="233">
        <v>11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617</v>
      </c>
      <c r="D381" s="232"/>
      <c r="E381" s="233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281</v>
      </c>
      <c r="D382" s="232"/>
      <c r="E382" s="233">
        <v>7.5</v>
      </c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ht="22.5" outlineLevel="1">
      <c r="A383" s="229"/>
      <c r="B383" s="230"/>
      <c r="C383" s="254" t="s">
        <v>530</v>
      </c>
      <c r="D383" s="232"/>
      <c r="E383" s="233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179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614</v>
      </c>
      <c r="D384" s="232"/>
      <c r="E384" s="233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531</v>
      </c>
      <c r="D385" s="232"/>
      <c r="E385" s="233">
        <v>6.5704000000000002</v>
      </c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532</v>
      </c>
      <c r="D386" s="232"/>
      <c r="E386" s="233">
        <v>3.4571000000000001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533</v>
      </c>
      <c r="D387" s="232"/>
      <c r="E387" s="233">
        <v>-0.86250000000000004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534</v>
      </c>
      <c r="D388" s="232"/>
      <c r="E388" s="233">
        <v>0.1125</v>
      </c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179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535</v>
      </c>
      <c r="D389" s="232"/>
      <c r="E389" s="233">
        <v>0.41065000000000002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179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536</v>
      </c>
      <c r="D390" s="232"/>
      <c r="E390" s="233">
        <v>3.1515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617</v>
      </c>
      <c r="D391" s="232"/>
      <c r="E391" s="233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179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535</v>
      </c>
      <c r="D392" s="232"/>
      <c r="E392" s="233">
        <v>0.41065000000000002</v>
      </c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537</v>
      </c>
      <c r="D393" s="232"/>
      <c r="E393" s="233">
        <v>4.0051100000000002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538</v>
      </c>
      <c r="D394" s="232"/>
      <c r="E394" s="233">
        <v>2.25745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539</v>
      </c>
      <c r="D395" s="232"/>
      <c r="E395" s="233">
        <v>-1.61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540</v>
      </c>
      <c r="D396" s="232"/>
      <c r="E396" s="233">
        <v>0.21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41">
        <v>84</v>
      </c>
      <c r="B397" s="242" t="s">
        <v>541</v>
      </c>
      <c r="C397" s="253" t="s">
        <v>542</v>
      </c>
      <c r="D397" s="243" t="s">
        <v>174</v>
      </c>
      <c r="E397" s="244">
        <v>36.612850000000002</v>
      </c>
      <c r="F397" s="245"/>
      <c r="G397" s="246">
        <f>ROUND(E397*F397,2)</f>
        <v>0</v>
      </c>
      <c r="H397" s="245"/>
      <c r="I397" s="246">
        <f>ROUND(E397*H397,2)</f>
        <v>0</v>
      </c>
      <c r="J397" s="245"/>
      <c r="K397" s="246">
        <f>ROUND(E397*J397,2)</f>
        <v>0</v>
      </c>
      <c r="L397" s="246">
        <v>21</v>
      </c>
      <c r="M397" s="246">
        <f>G397*(1+L397/100)</f>
        <v>0</v>
      </c>
      <c r="N397" s="246">
        <v>0</v>
      </c>
      <c r="O397" s="246">
        <f>ROUND(E397*N397,2)</f>
        <v>0</v>
      </c>
      <c r="P397" s="246">
        <v>0</v>
      </c>
      <c r="Q397" s="246">
        <f>ROUND(E397*P397,2)</f>
        <v>0</v>
      </c>
      <c r="R397" s="246"/>
      <c r="S397" s="246" t="s">
        <v>175</v>
      </c>
      <c r="T397" s="247" t="s">
        <v>175</v>
      </c>
      <c r="U397" s="231">
        <v>0.04</v>
      </c>
      <c r="V397" s="231">
        <f>ROUND(E397*U397,2)</f>
        <v>1.46</v>
      </c>
      <c r="W397" s="231"/>
      <c r="X397" s="231" t="s">
        <v>176</v>
      </c>
      <c r="Y397" s="212"/>
      <c r="Z397" s="212"/>
      <c r="AA397" s="212"/>
      <c r="AB397" s="212"/>
      <c r="AC397" s="212"/>
      <c r="AD397" s="212"/>
      <c r="AE397" s="212"/>
      <c r="AF397" s="212"/>
      <c r="AG397" s="212" t="s">
        <v>177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543</v>
      </c>
      <c r="D398" s="232"/>
      <c r="E398" s="233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179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544</v>
      </c>
      <c r="D399" s="232"/>
      <c r="E399" s="233"/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545</v>
      </c>
      <c r="D400" s="232"/>
      <c r="E400" s="233">
        <v>36.612850000000002</v>
      </c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41">
        <v>85</v>
      </c>
      <c r="B401" s="242" t="s">
        <v>546</v>
      </c>
      <c r="C401" s="253" t="s">
        <v>547</v>
      </c>
      <c r="D401" s="243" t="s">
        <v>174</v>
      </c>
      <c r="E401" s="244">
        <v>43.263190000000002</v>
      </c>
      <c r="F401" s="245"/>
      <c r="G401" s="246">
        <f>ROUND(E401*F401,2)</f>
        <v>0</v>
      </c>
      <c r="H401" s="245"/>
      <c r="I401" s="246">
        <f>ROUND(E401*H401,2)</f>
        <v>0</v>
      </c>
      <c r="J401" s="245"/>
      <c r="K401" s="246">
        <f>ROUND(E401*J401,2)</f>
        <v>0</v>
      </c>
      <c r="L401" s="246">
        <v>21</v>
      </c>
      <c r="M401" s="246">
        <f>G401*(1+L401/100)</f>
        <v>0</v>
      </c>
      <c r="N401" s="246">
        <v>1.7000000000000001E-4</v>
      </c>
      <c r="O401" s="246">
        <f>ROUND(E401*N401,2)</f>
        <v>0.01</v>
      </c>
      <c r="P401" s="246">
        <v>0</v>
      </c>
      <c r="Q401" s="246">
        <f>ROUND(E401*P401,2)</f>
        <v>0</v>
      </c>
      <c r="R401" s="246"/>
      <c r="S401" s="246" t="s">
        <v>175</v>
      </c>
      <c r="T401" s="247" t="s">
        <v>175</v>
      </c>
      <c r="U401" s="231">
        <v>0.03</v>
      </c>
      <c r="V401" s="231">
        <f>ROUND(E401*U401,2)</f>
        <v>1.3</v>
      </c>
      <c r="W401" s="231"/>
      <c r="X401" s="231" t="s">
        <v>176</v>
      </c>
      <c r="Y401" s="212"/>
      <c r="Z401" s="212"/>
      <c r="AA401" s="212"/>
      <c r="AB401" s="212"/>
      <c r="AC401" s="212"/>
      <c r="AD401" s="212"/>
      <c r="AE401" s="212"/>
      <c r="AF401" s="212"/>
      <c r="AG401" s="212" t="s">
        <v>177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548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179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549</v>
      </c>
      <c r="D403" s="232"/>
      <c r="E403" s="233">
        <v>26.263190000000002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179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550</v>
      </c>
      <c r="D404" s="232"/>
      <c r="E404" s="233"/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179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205</v>
      </c>
      <c r="D405" s="232"/>
      <c r="E405" s="233">
        <v>17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179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86</v>
      </c>
      <c r="B406" s="242" t="s">
        <v>551</v>
      </c>
      <c r="C406" s="253" t="s">
        <v>552</v>
      </c>
      <c r="D406" s="243" t="s">
        <v>174</v>
      </c>
      <c r="E406" s="244">
        <v>43.263190000000002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2.1000000000000001E-4</v>
      </c>
      <c r="O406" s="246">
        <f>ROUND(E406*N406,2)</f>
        <v>0.01</v>
      </c>
      <c r="P406" s="246">
        <v>0</v>
      </c>
      <c r="Q406" s="246">
        <f>ROUND(E406*P406,2)</f>
        <v>0</v>
      </c>
      <c r="R406" s="246"/>
      <c r="S406" s="246" t="s">
        <v>175</v>
      </c>
      <c r="T406" s="247" t="s">
        <v>175</v>
      </c>
      <c r="U406" s="231">
        <v>0.1</v>
      </c>
      <c r="V406" s="231">
        <f>ROUND(E406*U406,2)</f>
        <v>4.33</v>
      </c>
      <c r="W406" s="231"/>
      <c r="X406" s="231" t="s">
        <v>176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177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548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179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549</v>
      </c>
      <c r="D408" s="232"/>
      <c r="E408" s="233">
        <v>26.263190000000002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179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550</v>
      </c>
      <c r="D409" s="232"/>
      <c r="E409" s="233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179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205</v>
      </c>
      <c r="D410" s="232"/>
      <c r="E410" s="233">
        <v>17</v>
      </c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41">
        <v>87</v>
      </c>
      <c r="B411" s="242" t="s">
        <v>553</v>
      </c>
      <c r="C411" s="253" t="s">
        <v>554</v>
      </c>
      <c r="D411" s="243" t="s">
        <v>174</v>
      </c>
      <c r="E411" s="244">
        <v>17</v>
      </c>
      <c r="F411" s="245"/>
      <c r="G411" s="246">
        <f>ROUND(E411*F411,2)</f>
        <v>0</v>
      </c>
      <c r="H411" s="245"/>
      <c r="I411" s="246">
        <f>ROUND(E411*H411,2)</f>
        <v>0</v>
      </c>
      <c r="J411" s="245"/>
      <c r="K411" s="246">
        <f>ROUND(E411*J411,2)</f>
        <v>0</v>
      </c>
      <c r="L411" s="246">
        <v>21</v>
      </c>
      <c r="M411" s="246">
        <f>G411*(1+L411/100)</f>
        <v>0</v>
      </c>
      <c r="N411" s="246">
        <v>3.5E-4</v>
      </c>
      <c r="O411" s="246">
        <f>ROUND(E411*N411,2)</f>
        <v>0.01</v>
      </c>
      <c r="P411" s="246">
        <v>0</v>
      </c>
      <c r="Q411" s="246">
        <f>ROUND(E411*P411,2)</f>
        <v>0</v>
      </c>
      <c r="R411" s="246"/>
      <c r="S411" s="246" t="s">
        <v>175</v>
      </c>
      <c r="T411" s="247" t="s">
        <v>175</v>
      </c>
      <c r="U411" s="231">
        <v>0.01</v>
      </c>
      <c r="V411" s="231">
        <f>ROUND(E411*U411,2)</f>
        <v>0.17</v>
      </c>
      <c r="W411" s="231"/>
      <c r="X411" s="231" t="s">
        <v>176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177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29"/>
      <c r="B412" s="230"/>
      <c r="C412" s="254" t="s">
        <v>555</v>
      </c>
      <c r="D412" s="232"/>
      <c r="E412" s="233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179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205</v>
      </c>
      <c r="D413" s="232"/>
      <c r="E413" s="233">
        <v>17</v>
      </c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179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>
      <c r="A414" s="235" t="s">
        <v>170</v>
      </c>
      <c r="B414" s="236" t="s">
        <v>135</v>
      </c>
      <c r="C414" s="252" t="s">
        <v>120</v>
      </c>
      <c r="D414" s="237"/>
      <c r="E414" s="238"/>
      <c r="F414" s="239"/>
      <c r="G414" s="239">
        <f>SUMIF(AG415:AG423,"&lt;&gt;NOR",G415:G423)</f>
        <v>0</v>
      </c>
      <c r="H414" s="239"/>
      <c r="I414" s="239">
        <f>SUM(I415:I423)</f>
        <v>0</v>
      </c>
      <c r="J414" s="239"/>
      <c r="K414" s="239">
        <f>SUM(K415:K423)</f>
        <v>0</v>
      </c>
      <c r="L414" s="239"/>
      <c r="M414" s="239">
        <f>SUM(M415:M423)</f>
        <v>0</v>
      </c>
      <c r="N414" s="239"/>
      <c r="O414" s="239">
        <f>SUM(O415:O423)</f>
        <v>0</v>
      </c>
      <c r="P414" s="239"/>
      <c r="Q414" s="239">
        <f>SUM(Q415:Q423)</f>
        <v>0</v>
      </c>
      <c r="R414" s="239"/>
      <c r="S414" s="239"/>
      <c r="T414" s="240"/>
      <c r="U414" s="234"/>
      <c r="V414" s="234">
        <f>SUM(V415:V423)</f>
        <v>0</v>
      </c>
      <c r="W414" s="234"/>
      <c r="X414" s="234"/>
      <c r="AG414" t="s">
        <v>171</v>
      </c>
    </row>
    <row r="415" spans="1:60" outlineLevel="1">
      <c r="A415" s="241">
        <v>88</v>
      </c>
      <c r="B415" s="242" t="s">
        <v>56</v>
      </c>
      <c r="C415" s="253" t="s">
        <v>556</v>
      </c>
      <c r="D415" s="243" t="s">
        <v>404</v>
      </c>
      <c r="E415" s="244">
        <v>2</v>
      </c>
      <c r="F415" s="245"/>
      <c r="G415" s="246">
        <f>ROUND(E415*F415,2)</f>
        <v>0</v>
      </c>
      <c r="H415" s="245"/>
      <c r="I415" s="246">
        <f>ROUND(E415*H415,2)</f>
        <v>0</v>
      </c>
      <c r="J415" s="245"/>
      <c r="K415" s="246">
        <f>ROUND(E415*J415,2)</f>
        <v>0</v>
      </c>
      <c r="L415" s="246">
        <v>21</v>
      </c>
      <c r="M415" s="246">
        <f>G415*(1+L415/100)</f>
        <v>0</v>
      </c>
      <c r="N415" s="246">
        <v>0</v>
      </c>
      <c r="O415" s="246">
        <f>ROUND(E415*N415,2)</f>
        <v>0</v>
      </c>
      <c r="P415" s="246">
        <v>0</v>
      </c>
      <c r="Q415" s="246">
        <f>ROUND(E415*P415,2)</f>
        <v>0</v>
      </c>
      <c r="R415" s="246"/>
      <c r="S415" s="246" t="s">
        <v>250</v>
      </c>
      <c r="T415" s="247" t="s">
        <v>251</v>
      </c>
      <c r="U415" s="231">
        <v>0</v>
      </c>
      <c r="V415" s="231">
        <f>ROUND(E415*U415,2)</f>
        <v>0</v>
      </c>
      <c r="W415" s="231"/>
      <c r="X415" s="231" t="s">
        <v>176</v>
      </c>
      <c r="Y415" s="212"/>
      <c r="Z415" s="212"/>
      <c r="AA415" s="212"/>
      <c r="AB415" s="212"/>
      <c r="AC415" s="212"/>
      <c r="AD415" s="212"/>
      <c r="AE415" s="212"/>
      <c r="AF415" s="212"/>
      <c r="AG415" s="212" t="s">
        <v>177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557</v>
      </c>
      <c r="D416" s="232"/>
      <c r="E416" s="233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179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58</v>
      </c>
      <c r="D417" s="232"/>
      <c r="E417" s="233">
        <v>2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41">
        <v>89</v>
      </c>
      <c r="B418" s="242" t="s">
        <v>60</v>
      </c>
      <c r="C418" s="253" t="s">
        <v>558</v>
      </c>
      <c r="D418" s="243" t="s">
        <v>404</v>
      </c>
      <c r="E418" s="244">
        <v>1</v>
      </c>
      <c r="F418" s="245"/>
      <c r="G418" s="246">
        <f>ROUND(E418*F418,2)</f>
        <v>0</v>
      </c>
      <c r="H418" s="245"/>
      <c r="I418" s="246">
        <f>ROUND(E418*H418,2)</f>
        <v>0</v>
      </c>
      <c r="J418" s="245"/>
      <c r="K418" s="246">
        <f>ROUND(E418*J418,2)</f>
        <v>0</v>
      </c>
      <c r="L418" s="246">
        <v>21</v>
      </c>
      <c r="M418" s="246">
        <f>G418*(1+L418/100)</f>
        <v>0</v>
      </c>
      <c r="N418" s="246">
        <v>0</v>
      </c>
      <c r="O418" s="246">
        <f>ROUND(E418*N418,2)</f>
        <v>0</v>
      </c>
      <c r="P418" s="246">
        <v>0</v>
      </c>
      <c r="Q418" s="246">
        <f>ROUND(E418*P418,2)</f>
        <v>0</v>
      </c>
      <c r="R418" s="246"/>
      <c r="S418" s="246" t="s">
        <v>250</v>
      </c>
      <c r="T418" s="247" t="s">
        <v>251</v>
      </c>
      <c r="U418" s="231">
        <v>0</v>
      </c>
      <c r="V418" s="231">
        <f>ROUND(E418*U418,2)</f>
        <v>0</v>
      </c>
      <c r="W418" s="231"/>
      <c r="X418" s="231" t="s">
        <v>176</v>
      </c>
      <c r="Y418" s="212"/>
      <c r="Z418" s="212"/>
      <c r="AA418" s="212"/>
      <c r="AB418" s="212"/>
      <c r="AC418" s="212"/>
      <c r="AD418" s="212"/>
      <c r="AE418" s="212"/>
      <c r="AF418" s="212"/>
      <c r="AG418" s="212" t="s">
        <v>177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56</v>
      </c>
      <c r="D419" s="232"/>
      <c r="E419" s="233">
        <v>1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179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90</v>
      </c>
      <c r="B420" s="242" t="s">
        <v>62</v>
      </c>
      <c r="C420" s="253" t="s">
        <v>559</v>
      </c>
      <c r="D420" s="243" t="s">
        <v>249</v>
      </c>
      <c r="E420" s="244">
        <v>2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0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250</v>
      </c>
      <c r="T420" s="247" t="s">
        <v>251</v>
      </c>
      <c r="U420" s="231">
        <v>0</v>
      </c>
      <c r="V420" s="231">
        <f>ROUND(E420*U420,2)</f>
        <v>0</v>
      </c>
      <c r="W420" s="231"/>
      <c r="X420" s="231" t="s">
        <v>176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177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58</v>
      </c>
      <c r="D421" s="232"/>
      <c r="E421" s="233">
        <v>2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179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41">
        <v>91</v>
      </c>
      <c r="B422" s="242" t="s">
        <v>76</v>
      </c>
      <c r="C422" s="253" t="s">
        <v>560</v>
      </c>
      <c r="D422" s="243" t="s">
        <v>249</v>
      </c>
      <c r="E422" s="244">
        <v>3</v>
      </c>
      <c r="F422" s="245"/>
      <c r="G422" s="246">
        <f>ROUND(E422*F422,2)</f>
        <v>0</v>
      </c>
      <c r="H422" s="245"/>
      <c r="I422" s="246">
        <f>ROUND(E422*H422,2)</f>
        <v>0</v>
      </c>
      <c r="J422" s="245"/>
      <c r="K422" s="246">
        <f>ROUND(E422*J422,2)</f>
        <v>0</v>
      </c>
      <c r="L422" s="246">
        <v>21</v>
      </c>
      <c r="M422" s="246">
        <f>G422*(1+L422/100)</f>
        <v>0</v>
      </c>
      <c r="N422" s="246">
        <v>0</v>
      </c>
      <c r="O422" s="246">
        <f>ROUND(E422*N422,2)</f>
        <v>0</v>
      </c>
      <c r="P422" s="246">
        <v>0</v>
      </c>
      <c r="Q422" s="246">
        <f>ROUND(E422*P422,2)</f>
        <v>0</v>
      </c>
      <c r="R422" s="246"/>
      <c r="S422" s="246" t="s">
        <v>250</v>
      </c>
      <c r="T422" s="247" t="s">
        <v>251</v>
      </c>
      <c r="U422" s="231">
        <v>0</v>
      </c>
      <c r="V422" s="231">
        <f>ROUND(E422*U422,2)</f>
        <v>0</v>
      </c>
      <c r="W422" s="231"/>
      <c r="X422" s="231" t="s">
        <v>176</v>
      </c>
      <c r="Y422" s="212"/>
      <c r="Z422" s="212"/>
      <c r="AA422" s="212"/>
      <c r="AB422" s="212"/>
      <c r="AC422" s="212"/>
      <c r="AD422" s="212"/>
      <c r="AE422" s="212"/>
      <c r="AF422" s="212"/>
      <c r="AG422" s="212" t="s">
        <v>177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60</v>
      </c>
      <c r="D423" s="232"/>
      <c r="E423" s="233">
        <v>3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179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>
      <c r="A424" s="235" t="s">
        <v>170</v>
      </c>
      <c r="B424" s="236" t="s">
        <v>136</v>
      </c>
      <c r="C424" s="252" t="s">
        <v>137</v>
      </c>
      <c r="D424" s="237"/>
      <c r="E424" s="238"/>
      <c r="F424" s="239"/>
      <c r="G424" s="239">
        <f>SUMIF(AG425:AG428,"&lt;&gt;NOR",G425:G428)</f>
        <v>0</v>
      </c>
      <c r="H424" s="239"/>
      <c r="I424" s="239">
        <f>SUM(I425:I428)</f>
        <v>0</v>
      </c>
      <c r="J424" s="239"/>
      <c r="K424" s="239">
        <f>SUM(K425:K428)</f>
        <v>0</v>
      </c>
      <c r="L424" s="239"/>
      <c r="M424" s="239">
        <f>SUM(M425:M428)</f>
        <v>0</v>
      </c>
      <c r="N424" s="239"/>
      <c r="O424" s="239">
        <f>SUM(O425:O428)</f>
        <v>0</v>
      </c>
      <c r="P424" s="239"/>
      <c r="Q424" s="239">
        <f>SUM(Q425:Q428)</f>
        <v>0</v>
      </c>
      <c r="R424" s="239"/>
      <c r="S424" s="239"/>
      <c r="T424" s="240"/>
      <c r="U424" s="234"/>
      <c r="V424" s="234">
        <f>SUM(V425:V428)</f>
        <v>0</v>
      </c>
      <c r="W424" s="234"/>
      <c r="X424" s="234"/>
      <c r="AG424" t="s">
        <v>171</v>
      </c>
    </row>
    <row r="425" spans="1:60" outlineLevel="1">
      <c r="A425" s="241">
        <v>92</v>
      </c>
      <c r="B425" s="242" t="s">
        <v>561</v>
      </c>
      <c r="C425" s="253" t="s">
        <v>562</v>
      </c>
      <c r="D425" s="243" t="s">
        <v>404</v>
      </c>
      <c r="E425" s="244">
        <v>1</v>
      </c>
      <c r="F425" s="245"/>
      <c r="G425" s="246">
        <f>ROUND(E425*F425,2)</f>
        <v>0</v>
      </c>
      <c r="H425" s="245"/>
      <c r="I425" s="246">
        <f>ROUND(E425*H425,2)</f>
        <v>0</v>
      </c>
      <c r="J425" s="245"/>
      <c r="K425" s="246">
        <f>ROUND(E425*J425,2)</f>
        <v>0</v>
      </c>
      <c r="L425" s="246">
        <v>21</v>
      </c>
      <c r="M425" s="246">
        <f>G425*(1+L425/100)</f>
        <v>0</v>
      </c>
      <c r="N425" s="246">
        <v>0</v>
      </c>
      <c r="O425" s="246">
        <f>ROUND(E425*N425,2)</f>
        <v>0</v>
      </c>
      <c r="P425" s="246">
        <v>0</v>
      </c>
      <c r="Q425" s="246">
        <f>ROUND(E425*P425,2)</f>
        <v>0</v>
      </c>
      <c r="R425" s="246"/>
      <c r="S425" s="246" t="s">
        <v>250</v>
      </c>
      <c r="T425" s="247" t="s">
        <v>251</v>
      </c>
      <c r="U425" s="231">
        <v>0</v>
      </c>
      <c r="V425" s="231">
        <f>ROUND(E425*U425,2)</f>
        <v>0</v>
      </c>
      <c r="W425" s="231"/>
      <c r="X425" s="231" t="s">
        <v>176</v>
      </c>
      <c r="Y425" s="212"/>
      <c r="Z425" s="212"/>
      <c r="AA425" s="212"/>
      <c r="AB425" s="212"/>
      <c r="AC425" s="212"/>
      <c r="AD425" s="212"/>
      <c r="AE425" s="212"/>
      <c r="AF425" s="212"/>
      <c r="AG425" s="212" t="s">
        <v>177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56</v>
      </c>
      <c r="D426" s="232"/>
      <c r="E426" s="233">
        <v>1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179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ht="22.5" outlineLevel="1">
      <c r="A427" s="241">
        <v>93</v>
      </c>
      <c r="B427" s="242" t="s">
        <v>563</v>
      </c>
      <c r="C427" s="253" t="s">
        <v>564</v>
      </c>
      <c r="D427" s="243" t="s">
        <v>404</v>
      </c>
      <c r="E427" s="244">
        <v>1</v>
      </c>
      <c r="F427" s="245"/>
      <c r="G427" s="246">
        <f>ROUND(E427*F427,2)</f>
        <v>0</v>
      </c>
      <c r="H427" s="245"/>
      <c r="I427" s="246">
        <f>ROUND(E427*H427,2)</f>
        <v>0</v>
      </c>
      <c r="J427" s="245"/>
      <c r="K427" s="246">
        <f>ROUND(E427*J427,2)</f>
        <v>0</v>
      </c>
      <c r="L427" s="246">
        <v>21</v>
      </c>
      <c r="M427" s="246">
        <f>G427*(1+L427/100)</f>
        <v>0</v>
      </c>
      <c r="N427" s="246">
        <v>0</v>
      </c>
      <c r="O427" s="246">
        <f>ROUND(E427*N427,2)</f>
        <v>0</v>
      </c>
      <c r="P427" s="246">
        <v>0</v>
      </c>
      <c r="Q427" s="246">
        <f>ROUND(E427*P427,2)</f>
        <v>0</v>
      </c>
      <c r="R427" s="246"/>
      <c r="S427" s="246" t="s">
        <v>250</v>
      </c>
      <c r="T427" s="247" t="s">
        <v>251</v>
      </c>
      <c r="U427" s="231">
        <v>0</v>
      </c>
      <c r="V427" s="231">
        <f>ROUND(E427*U427,2)</f>
        <v>0</v>
      </c>
      <c r="W427" s="231"/>
      <c r="X427" s="231" t="s">
        <v>176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177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56</v>
      </c>
      <c r="D428" s="232"/>
      <c r="E428" s="233">
        <v>1</v>
      </c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179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>
      <c r="A429" s="235" t="s">
        <v>170</v>
      </c>
      <c r="B429" s="236" t="s">
        <v>138</v>
      </c>
      <c r="C429" s="252" t="s">
        <v>139</v>
      </c>
      <c r="D429" s="237"/>
      <c r="E429" s="238"/>
      <c r="F429" s="239"/>
      <c r="G429" s="239">
        <f>SUMIF(AG430:AG461,"&lt;&gt;NOR",G430:G461)</f>
        <v>0</v>
      </c>
      <c r="H429" s="239"/>
      <c r="I429" s="239">
        <f>SUM(I430:I461)</f>
        <v>0</v>
      </c>
      <c r="J429" s="239"/>
      <c r="K429" s="239">
        <f>SUM(K430:K461)</f>
        <v>0</v>
      </c>
      <c r="L429" s="239"/>
      <c r="M429" s="239">
        <f>SUM(M430:M461)</f>
        <v>0</v>
      </c>
      <c r="N429" s="239"/>
      <c r="O429" s="239">
        <f>SUM(O430:O461)</f>
        <v>0</v>
      </c>
      <c r="P429" s="239"/>
      <c r="Q429" s="239">
        <f>SUM(Q430:Q461)</f>
        <v>0</v>
      </c>
      <c r="R429" s="239"/>
      <c r="S429" s="239"/>
      <c r="T429" s="240"/>
      <c r="U429" s="234"/>
      <c r="V429" s="234">
        <f>SUM(V430:V461)</f>
        <v>7.6899999999999995</v>
      </c>
      <c r="W429" s="234"/>
      <c r="X429" s="234"/>
      <c r="AG429" t="s">
        <v>171</v>
      </c>
    </row>
    <row r="430" spans="1:60" outlineLevel="1">
      <c r="A430" s="241">
        <v>94</v>
      </c>
      <c r="B430" s="242" t="s">
        <v>565</v>
      </c>
      <c r="C430" s="253" t="s">
        <v>566</v>
      </c>
      <c r="D430" s="243" t="s">
        <v>322</v>
      </c>
      <c r="E430" s="244">
        <v>6.2537000000000003</v>
      </c>
      <c r="F430" s="245"/>
      <c r="G430" s="246">
        <f>ROUND(E430*F430,2)</f>
        <v>0</v>
      </c>
      <c r="H430" s="245"/>
      <c r="I430" s="246">
        <f>ROUND(E430*H430,2)</f>
        <v>0</v>
      </c>
      <c r="J430" s="245"/>
      <c r="K430" s="246">
        <f>ROUND(E430*J430,2)</f>
        <v>0</v>
      </c>
      <c r="L430" s="246">
        <v>21</v>
      </c>
      <c r="M430" s="246">
        <f>G430*(1+L430/100)</f>
        <v>0</v>
      </c>
      <c r="N430" s="246">
        <v>0</v>
      </c>
      <c r="O430" s="246">
        <f>ROUND(E430*N430,2)</f>
        <v>0</v>
      </c>
      <c r="P430" s="246">
        <v>0</v>
      </c>
      <c r="Q430" s="246">
        <f>ROUND(E430*P430,2)</f>
        <v>0</v>
      </c>
      <c r="R430" s="246"/>
      <c r="S430" s="246" t="s">
        <v>175</v>
      </c>
      <c r="T430" s="247" t="s">
        <v>175</v>
      </c>
      <c r="U430" s="231">
        <v>0.28000000000000003</v>
      </c>
      <c r="V430" s="231">
        <f>ROUND(E430*U430,2)</f>
        <v>1.75</v>
      </c>
      <c r="W430" s="231"/>
      <c r="X430" s="231" t="s">
        <v>176</v>
      </c>
      <c r="Y430" s="212"/>
      <c r="Z430" s="212"/>
      <c r="AA430" s="212"/>
      <c r="AB430" s="212"/>
      <c r="AC430" s="212"/>
      <c r="AD430" s="212"/>
      <c r="AE430" s="212"/>
      <c r="AF430" s="212"/>
      <c r="AG430" s="212" t="s">
        <v>318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5" t="s">
        <v>567</v>
      </c>
      <c r="D431" s="248"/>
      <c r="E431" s="248"/>
      <c r="F431" s="248"/>
      <c r="G431" s="248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244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6" t="s">
        <v>568</v>
      </c>
      <c r="D432" s="249"/>
      <c r="E432" s="249"/>
      <c r="F432" s="249"/>
      <c r="G432" s="249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244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ht="22.5" outlineLevel="1">
      <c r="A433" s="229"/>
      <c r="B433" s="230"/>
      <c r="C433" s="256" t="s">
        <v>569</v>
      </c>
      <c r="D433" s="249"/>
      <c r="E433" s="249"/>
      <c r="F433" s="249"/>
      <c r="G433" s="249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244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50" t="str">
        <f>C433</f>
        <v>- při vodorovné dopravě po vodě : vyložení na hromady na suchu nebo na přeložení na dopravní prostředek na suchu do 15 m vodorovně a současně do 4 m svisle,</v>
      </c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6" t="s">
        <v>570</v>
      </c>
      <c r="D434" s="249"/>
      <c r="E434" s="249"/>
      <c r="F434" s="249"/>
      <c r="G434" s="249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244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571</v>
      </c>
      <c r="D435" s="232"/>
      <c r="E435" s="233"/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179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572</v>
      </c>
      <c r="D436" s="232"/>
      <c r="E436" s="233">
        <v>5.7359999999999998</v>
      </c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573</v>
      </c>
      <c r="D437" s="232"/>
      <c r="E437" s="233"/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179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574</v>
      </c>
      <c r="D438" s="232"/>
      <c r="E438" s="233">
        <v>0.20499999999999999</v>
      </c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575</v>
      </c>
      <c r="D439" s="232"/>
      <c r="E439" s="233"/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576</v>
      </c>
      <c r="D440" s="232"/>
      <c r="E440" s="233">
        <v>9.7299999999999998E-2</v>
      </c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179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577</v>
      </c>
      <c r="D441" s="232"/>
      <c r="E441" s="233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578</v>
      </c>
      <c r="D442" s="232"/>
      <c r="E442" s="233">
        <v>8.7999999999999995E-2</v>
      </c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579</v>
      </c>
      <c r="D443" s="232"/>
      <c r="E443" s="233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29"/>
      <c r="B444" s="230"/>
      <c r="C444" s="254" t="s">
        <v>580</v>
      </c>
      <c r="D444" s="232"/>
      <c r="E444" s="233">
        <v>9.4000000000000004E-3</v>
      </c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581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179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582</v>
      </c>
      <c r="D446" s="232"/>
      <c r="E446" s="233">
        <v>1.7999999999999999E-2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179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583</v>
      </c>
      <c r="D447" s="232"/>
      <c r="E447" s="233"/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584</v>
      </c>
      <c r="D448" s="232"/>
      <c r="E448" s="233">
        <v>0.1</v>
      </c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179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41">
        <v>95</v>
      </c>
      <c r="B449" s="242" t="s">
        <v>585</v>
      </c>
      <c r="C449" s="253" t="s">
        <v>586</v>
      </c>
      <c r="D449" s="243" t="s">
        <v>322</v>
      </c>
      <c r="E449" s="244">
        <v>6.2537000000000003</v>
      </c>
      <c r="F449" s="245"/>
      <c r="G449" s="246">
        <f>ROUND(E449*F449,2)</f>
        <v>0</v>
      </c>
      <c r="H449" s="245"/>
      <c r="I449" s="246">
        <f>ROUND(E449*H449,2)</f>
        <v>0</v>
      </c>
      <c r="J449" s="245"/>
      <c r="K449" s="246">
        <f>ROUND(E449*J449,2)</f>
        <v>0</v>
      </c>
      <c r="L449" s="246">
        <v>21</v>
      </c>
      <c r="M449" s="246">
        <f>G449*(1+L449/100)</f>
        <v>0</v>
      </c>
      <c r="N449" s="246">
        <v>0</v>
      </c>
      <c r="O449" s="246">
        <f>ROUND(E449*N449,2)</f>
        <v>0</v>
      </c>
      <c r="P449" s="246">
        <v>0</v>
      </c>
      <c r="Q449" s="246">
        <f>ROUND(E449*P449,2)</f>
        <v>0</v>
      </c>
      <c r="R449" s="246"/>
      <c r="S449" s="246" t="s">
        <v>175</v>
      </c>
      <c r="T449" s="247" t="s">
        <v>175</v>
      </c>
      <c r="U449" s="231">
        <v>0.01</v>
      </c>
      <c r="V449" s="231">
        <f>ROUND(E449*U449,2)</f>
        <v>0.06</v>
      </c>
      <c r="W449" s="231"/>
      <c r="X449" s="231" t="s">
        <v>176</v>
      </c>
      <c r="Y449" s="212"/>
      <c r="Z449" s="212"/>
      <c r="AA449" s="212"/>
      <c r="AB449" s="212"/>
      <c r="AC449" s="212"/>
      <c r="AD449" s="212"/>
      <c r="AE449" s="212"/>
      <c r="AF449" s="212"/>
      <c r="AG449" s="212" t="s">
        <v>318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587</v>
      </c>
      <c r="D450" s="232"/>
      <c r="E450" s="233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179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588</v>
      </c>
      <c r="D451" s="232"/>
      <c r="E451" s="233">
        <v>6.2537000000000003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179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41">
        <v>96</v>
      </c>
      <c r="B452" s="242" t="s">
        <v>589</v>
      </c>
      <c r="C452" s="253" t="s">
        <v>590</v>
      </c>
      <c r="D452" s="243" t="s">
        <v>322</v>
      </c>
      <c r="E452" s="244">
        <v>87.5518</v>
      </c>
      <c r="F452" s="245"/>
      <c r="G452" s="246">
        <f>ROUND(E452*F452,2)</f>
        <v>0</v>
      </c>
      <c r="H452" s="245"/>
      <c r="I452" s="246">
        <f>ROUND(E452*H452,2)</f>
        <v>0</v>
      </c>
      <c r="J452" s="245"/>
      <c r="K452" s="246">
        <f>ROUND(E452*J452,2)</f>
        <v>0</v>
      </c>
      <c r="L452" s="246">
        <v>21</v>
      </c>
      <c r="M452" s="246">
        <f>G452*(1+L452/100)</f>
        <v>0</v>
      </c>
      <c r="N452" s="246">
        <v>0</v>
      </c>
      <c r="O452" s="246">
        <f>ROUND(E452*N452,2)</f>
        <v>0</v>
      </c>
      <c r="P452" s="246">
        <v>0</v>
      </c>
      <c r="Q452" s="246">
        <f>ROUND(E452*P452,2)</f>
        <v>0</v>
      </c>
      <c r="R452" s="246"/>
      <c r="S452" s="246" t="s">
        <v>175</v>
      </c>
      <c r="T452" s="247" t="s">
        <v>175</v>
      </c>
      <c r="U452" s="231">
        <v>0</v>
      </c>
      <c r="V452" s="231">
        <f>ROUND(E452*U452,2)</f>
        <v>0</v>
      </c>
      <c r="W452" s="231"/>
      <c r="X452" s="231" t="s">
        <v>176</v>
      </c>
      <c r="Y452" s="212"/>
      <c r="Z452" s="212"/>
      <c r="AA452" s="212"/>
      <c r="AB452" s="212"/>
      <c r="AC452" s="212"/>
      <c r="AD452" s="212"/>
      <c r="AE452" s="212"/>
      <c r="AF452" s="212"/>
      <c r="AG452" s="212" t="s">
        <v>318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591</v>
      </c>
      <c r="D453" s="232"/>
      <c r="E453" s="233"/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179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592</v>
      </c>
      <c r="D454" s="232"/>
      <c r="E454" s="233">
        <v>87.5518</v>
      </c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179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41">
        <v>97</v>
      </c>
      <c r="B455" s="242" t="s">
        <v>593</v>
      </c>
      <c r="C455" s="253" t="s">
        <v>594</v>
      </c>
      <c r="D455" s="243" t="s">
        <v>322</v>
      </c>
      <c r="E455" s="244">
        <v>6.2537000000000003</v>
      </c>
      <c r="F455" s="245"/>
      <c r="G455" s="246">
        <f>ROUND(E455*F455,2)</f>
        <v>0</v>
      </c>
      <c r="H455" s="245"/>
      <c r="I455" s="246">
        <f>ROUND(E455*H455,2)</f>
        <v>0</v>
      </c>
      <c r="J455" s="245"/>
      <c r="K455" s="246">
        <f>ROUND(E455*J455,2)</f>
        <v>0</v>
      </c>
      <c r="L455" s="246">
        <v>21</v>
      </c>
      <c r="M455" s="246">
        <f>G455*(1+L455/100)</f>
        <v>0</v>
      </c>
      <c r="N455" s="246">
        <v>0</v>
      </c>
      <c r="O455" s="246">
        <f>ROUND(E455*N455,2)</f>
        <v>0</v>
      </c>
      <c r="P455" s="246">
        <v>0</v>
      </c>
      <c r="Q455" s="246">
        <f>ROUND(E455*P455,2)</f>
        <v>0</v>
      </c>
      <c r="R455" s="246"/>
      <c r="S455" s="246" t="s">
        <v>175</v>
      </c>
      <c r="T455" s="247" t="s">
        <v>175</v>
      </c>
      <c r="U455" s="231">
        <v>0.94</v>
      </c>
      <c r="V455" s="231">
        <f>ROUND(E455*U455,2)</f>
        <v>5.88</v>
      </c>
      <c r="W455" s="231"/>
      <c r="X455" s="231" t="s">
        <v>176</v>
      </c>
      <c r="Y455" s="212"/>
      <c r="Z455" s="212"/>
      <c r="AA455" s="212"/>
      <c r="AB455" s="212"/>
      <c r="AC455" s="212"/>
      <c r="AD455" s="212"/>
      <c r="AE455" s="212"/>
      <c r="AF455" s="212"/>
      <c r="AG455" s="212" t="s">
        <v>177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595</v>
      </c>
      <c r="D456" s="232"/>
      <c r="E456" s="233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179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587</v>
      </c>
      <c r="D457" s="232"/>
      <c r="E457" s="233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179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29"/>
      <c r="B458" s="230"/>
      <c r="C458" s="254" t="s">
        <v>588</v>
      </c>
      <c r="D458" s="232"/>
      <c r="E458" s="233">
        <v>6.2537000000000003</v>
      </c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179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41">
        <v>98</v>
      </c>
      <c r="B459" s="242" t="s">
        <v>596</v>
      </c>
      <c r="C459" s="253" t="s">
        <v>597</v>
      </c>
      <c r="D459" s="243" t="s">
        <v>322</v>
      </c>
      <c r="E459" s="244">
        <v>6.2537000000000003</v>
      </c>
      <c r="F459" s="245"/>
      <c r="G459" s="246">
        <f>ROUND(E459*F459,2)</f>
        <v>0</v>
      </c>
      <c r="H459" s="245"/>
      <c r="I459" s="246">
        <f>ROUND(E459*H459,2)</f>
        <v>0</v>
      </c>
      <c r="J459" s="245"/>
      <c r="K459" s="246">
        <f>ROUND(E459*J459,2)</f>
        <v>0</v>
      </c>
      <c r="L459" s="246">
        <v>21</v>
      </c>
      <c r="M459" s="246">
        <f>G459*(1+L459/100)</f>
        <v>0</v>
      </c>
      <c r="N459" s="246">
        <v>0</v>
      </c>
      <c r="O459" s="246">
        <f>ROUND(E459*N459,2)</f>
        <v>0</v>
      </c>
      <c r="P459" s="246">
        <v>0</v>
      </c>
      <c r="Q459" s="246">
        <f>ROUND(E459*P459,2)</f>
        <v>0</v>
      </c>
      <c r="R459" s="246"/>
      <c r="S459" s="246" t="s">
        <v>175</v>
      </c>
      <c r="T459" s="247" t="s">
        <v>175</v>
      </c>
      <c r="U459" s="231">
        <v>0</v>
      </c>
      <c r="V459" s="231">
        <f>ROUND(E459*U459,2)</f>
        <v>0</v>
      </c>
      <c r="W459" s="231"/>
      <c r="X459" s="231" t="s">
        <v>176</v>
      </c>
      <c r="Y459" s="212"/>
      <c r="Z459" s="212"/>
      <c r="AA459" s="212"/>
      <c r="AB459" s="212"/>
      <c r="AC459" s="212"/>
      <c r="AD459" s="212"/>
      <c r="AE459" s="212"/>
      <c r="AF459" s="212"/>
      <c r="AG459" s="212" t="s">
        <v>318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587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179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588</v>
      </c>
      <c r="D461" s="232"/>
      <c r="E461" s="233">
        <v>6.2537000000000003</v>
      </c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179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>
      <c r="A462" s="235" t="s">
        <v>170</v>
      </c>
      <c r="B462" s="236" t="s">
        <v>141</v>
      </c>
      <c r="C462" s="252" t="s">
        <v>29</v>
      </c>
      <c r="D462" s="237"/>
      <c r="E462" s="238"/>
      <c r="F462" s="239"/>
      <c r="G462" s="239">
        <f>SUMIF(AG463:AG466,"&lt;&gt;NOR",G463:G466)</f>
        <v>0</v>
      </c>
      <c r="H462" s="239"/>
      <c r="I462" s="239">
        <f>SUM(I463:I466)</f>
        <v>0</v>
      </c>
      <c r="J462" s="239"/>
      <c r="K462" s="239">
        <f>SUM(K463:K466)</f>
        <v>0</v>
      </c>
      <c r="L462" s="239"/>
      <c r="M462" s="239">
        <f>SUM(M463:M466)</f>
        <v>0</v>
      </c>
      <c r="N462" s="239"/>
      <c r="O462" s="239">
        <f>SUM(O463:O466)</f>
        <v>0</v>
      </c>
      <c r="P462" s="239"/>
      <c r="Q462" s="239">
        <f>SUM(Q463:Q466)</f>
        <v>0</v>
      </c>
      <c r="R462" s="239"/>
      <c r="S462" s="239"/>
      <c r="T462" s="240"/>
      <c r="U462" s="234"/>
      <c r="V462" s="234">
        <f>SUM(V463:V466)</f>
        <v>0</v>
      </c>
      <c r="W462" s="234"/>
      <c r="X462" s="234"/>
      <c r="AG462" t="s">
        <v>171</v>
      </c>
    </row>
    <row r="463" spans="1:60" outlineLevel="1">
      <c r="A463" s="241">
        <v>99</v>
      </c>
      <c r="B463" s="242" t="s">
        <v>598</v>
      </c>
      <c r="C463" s="253" t="s">
        <v>599</v>
      </c>
      <c r="D463" s="243" t="s">
        <v>0</v>
      </c>
      <c r="E463" s="244">
        <v>1</v>
      </c>
      <c r="F463" s="245"/>
      <c r="G463" s="246">
        <f>ROUND(E463*F463,2)</f>
        <v>0</v>
      </c>
      <c r="H463" s="245"/>
      <c r="I463" s="246">
        <f>ROUND(E463*H463,2)</f>
        <v>0</v>
      </c>
      <c r="J463" s="245"/>
      <c r="K463" s="246">
        <f>ROUND(E463*J463,2)</f>
        <v>0</v>
      </c>
      <c r="L463" s="246">
        <v>21</v>
      </c>
      <c r="M463" s="246">
        <f>G463*(1+L463/100)</f>
        <v>0</v>
      </c>
      <c r="N463" s="246">
        <v>0</v>
      </c>
      <c r="O463" s="246">
        <f>ROUND(E463*N463,2)</f>
        <v>0</v>
      </c>
      <c r="P463" s="246">
        <v>0</v>
      </c>
      <c r="Q463" s="246">
        <f>ROUND(E463*P463,2)</f>
        <v>0</v>
      </c>
      <c r="R463" s="246"/>
      <c r="S463" s="246" t="s">
        <v>175</v>
      </c>
      <c r="T463" s="247" t="s">
        <v>251</v>
      </c>
      <c r="U463" s="231">
        <v>0</v>
      </c>
      <c r="V463" s="231">
        <f>ROUND(E463*U463,2)</f>
        <v>0</v>
      </c>
      <c r="W463" s="231"/>
      <c r="X463" s="231" t="s">
        <v>142</v>
      </c>
      <c r="Y463" s="212"/>
      <c r="Z463" s="212"/>
      <c r="AA463" s="212"/>
      <c r="AB463" s="212"/>
      <c r="AC463" s="212"/>
      <c r="AD463" s="212"/>
      <c r="AE463" s="212"/>
      <c r="AF463" s="212"/>
      <c r="AG463" s="212" t="s">
        <v>600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56</v>
      </c>
      <c r="D464" s="232"/>
      <c r="E464" s="233">
        <v>1</v>
      </c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179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41">
        <v>100</v>
      </c>
      <c r="B465" s="242" t="s">
        <v>601</v>
      </c>
      <c r="C465" s="253" t="s">
        <v>602</v>
      </c>
      <c r="D465" s="243" t="s">
        <v>0</v>
      </c>
      <c r="E465" s="244">
        <v>1</v>
      </c>
      <c r="F465" s="245"/>
      <c r="G465" s="246">
        <f>ROUND(E465*F465,2)</f>
        <v>0</v>
      </c>
      <c r="H465" s="245"/>
      <c r="I465" s="246">
        <f>ROUND(E465*H465,2)</f>
        <v>0</v>
      </c>
      <c r="J465" s="245"/>
      <c r="K465" s="246">
        <f>ROUND(E465*J465,2)</f>
        <v>0</v>
      </c>
      <c r="L465" s="246">
        <v>21</v>
      </c>
      <c r="M465" s="246">
        <f>G465*(1+L465/100)</f>
        <v>0</v>
      </c>
      <c r="N465" s="246">
        <v>0</v>
      </c>
      <c r="O465" s="246">
        <f>ROUND(E465*N465,2)</f>
        <v>0</v>
      </c>
      <c r="P465" s="246">
        <v>0</v>
      </c>
      <c r="Q465" s="246">
        <f>ROUND(E465*P465,2)</f>
        <v>0</v>
      </c>
      <c r="R465" s="246"/>
      <c r="S465" s="246" t="s">
        <v>250</v>
      </c>
      <c r="T465" s="247" t="s">
        <v>251</v>
      </c>
      <c r="U465" s="231">
        <v>0</v>
      </c>
      <c r="V465" s="231">
        <f>ROUND(E465*U465,2)</f>
        <v>0</v>
      </c>
      <c r="W465" s="231"/>
      <c r="X465" s="231" t="s">
        <v>142</v>
      </c>
      <c r="Y465" s="212"/>
      <c r="Z465" s="212"/>
      <c r="AA465" s="212"/>
      <c r="AB465" s="212"/>
      <c r="AC465" s="212"/>
      <c r="AD465" s="212"/>
      <c r="AE465" s="212"/>
      <c r="AF465" s="212"/>
      <c r="AG465" s="212" t="s">
        <v>600</v>
      </c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56</v>
      </c>
      <c r="D466" s="232"/>
      <c r="E466" s="233">
        <v>1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179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>
      <c r="A467" s="3"/>
      <c r="B467" s="4"/>
      <c r="C467" s="257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AE467">
        <v>15</v>
      </c>
      <c r="AF467">
        <v>21</v>
      </c>
      <c r="AG467" t="s">
        <v>157</v>
      </c>
    </row>
    <row r="468" spans="1:60">
      <c r="A468" s="215"/>
      <c r="B468" s="216" t="s">
        <v>31</v>
      </c>
      <c r="C468" s="258"/>
      <c r="D468" s="217"/>
      <c r="E468" s="218"/>
      <c r="F468" s="218"/>
      <c r="G468" s="251">
        <f>G8+G29+G70+G74+G81+G85+G89+G100+G160+G166+G173+G205+G251+G319+G334+G359+G376+G414+G424+G429+G462</f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E468">
        <f>SUMIF(L7:L466,AE467,G7:G466)</f>
        <v>0</v>
      </c>
      <c r="AF468">
        <f>SUMIF(L7:L466,AF467,G7:G466)</f>
        <v>0</v>
      </c>
      <c r="AG468" t="s">
        <v>603</v>
      </c>
    </row>
    <row r="469" spans="1:60">
      <c r="A469" s="3"/>
      <c r="B469" s="4"/>
      <c r="C469" s="257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60">
      <c r="A470" s="3"/>
      <c r="B470" s="4"/>
      <c r="C470" s="257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60">
      <c r="A471" s="219" t="s">
        <v>604</v>
      </c>
      <c r="B471" s="219"/>
      <c r="C471" s="259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60">
      <c r="A472" s="220"/>
      <c r="B472" s="221"/>
      <c r="C472" s="260"/>
      <c r="D472" s="221"/>
      <c r="E472" s="221"/>
      <c r="F472" s="221"/>
      <c r="G472" s="2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AG472" t="s">
        <v>605</v>
      </c>
    </row>
    <row r="473" spans="1:60">
      <c r="A473" s="223"/>
      <c r="B473" s="224"/>
      <c r="C473" s="261"/>
      <c r="D473" s="224"/>
      <c r="E473" s="224"/>
      <c r="F473" s="224"/>
      <c r="G473" s="22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60">
      <c r="A474" s="223"/>
      <c r="B474" s="224"/>
      <c r="C474" s="261"/>
      <c r="D474" s="224"/>
      <c r="E474" s="224"/>
      <c r="F474" s="224"/>
      <c r="G474" s="22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60">
      <c r="A475" s="223"/>
      <c r="B475" s="224"/>
      <c r="C475" s="261"/>
      <c r="D475" s="224"/>
      <c r="E475" s="224"/>
      <c r="F475" s="224"/>
      <c r="G475" s="22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60">
      <c r="A476" s="226"/>
      <c r="B476" s="227"/>
      <c r="C476" s="262"/>
      <c r="D476" s="227"/>
      <c r="E476" s="227"/>
      <c r="F476" s="227"/>
      <c r="G476" s="22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60">
      <c r="A477" s="3"/>
      <c r="B477" s="4"/>
      <c r="C477" s="257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60">
      <c r="C478" s="263"/>
      <c r="D478" s="10"/>
      <c r="AG478" t="s">
        <v>607</v>
      </c>
    </row>
    <row r="479" spans="1:60">
      <c r="D479" s="10"/>
    </row>
    <row r="480" spans="1:60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30">
    <mergeCell ref="C433:G433"/>
    <mergeCell ref="C434:G434"/>
    <mergeCell ref="C227:G227"/>
    <mergeCell ref="C241:G241"/>
    <mergeCell ref="C244:G244"/>
    <mergeCell ref="C302:G302"/>
    <mergeCell ref="C431:G431"/>
    <mergeCell ref="C432:G432"/>
    <mergeCell ref="C191:G191"/>
    <mergeCell ref="C207:G207"/>
    <mergeCell ref="C208:G208"/>
    <mergeCell ref="C213:G213"/>
    <mergeCell ref="C214:G214"/>
    <mergeCell ref="C222:G222"/>
    <mergeCell ref="C97:G97"/>
    <mergeCell ref="C175:G175"/>
    <mergeCell ref="C180:G180"/>
    <mergeCell ref="C185:G185"/>
    <mergeCell ref="C186:G186"/>
    <mergeCell ref="C190:G190"/>
    <mergeCell ref="A1:G1"/>
    <mergeCell ref="C2:G2"/>
    <mergeCell ref="C3:G3"/>
    <mergeCell ref="C4:G4"/>
    <mergeCell ref="A471:C471"/>
    <mergeCell ref="A472:G476"/>
    <mergeCell ref="C76:G76"/>
    <mergeCell ref="C94:G94"/>
    <mergeCell ref="C95:G95"/>
    <mergeCell ref="C96:G9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64</v>
      </c>
      <c r="C3" s="201" t="s">
        <v>65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56</v>
      </c>
      <c r="C4" s="204" t="s">
        <v>66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9"/>
      <c r="O8" s="239">
        <f>SUM(O9:O18)</f>
        <v>1.1599999999999999</v>
      </c>
      <c r="P8" s="239"/>
      <c r="Q8" s="239">
        <f>SUM(Q9:Q18)</f>
        <v>0</v>
      </c>
      <c r="R8" s="239"/>
      <c r="S8" s="239"/>
      <c r="T8" s="240"/>
      <c r="U8" s="234"/>
      <c r="V8" s="234">
        <f>SUM(V9:V18)</f>
        <v>4.95</v>
      </c>
      <c r="W8" s="234"/>
      <c r="X8" s="234"/>
      <c r="AG8" t="s">
        <v>171</v>
      </c>
    </row>
    <row r="9" spans="1:60" outlineLevel="1">
      <c r="A9" s="241">
        <v>1</v>
      </c>
      <c r="B9" s="242" t="s">
        <v>187</v>
      </c>
      <c r="C9" s="253" t="s">
        <v>188</v>
      </c>
      <c r="D9" s="243" t="s">
        <v>174</v>
      </c>
      <c r="E9" s="244">
        <v>5.4667500000000002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0.15931000000000001</v>
      </c>
      <c r="O9" s="246">
        <f>ROUND(E9*N9,2)</f>
        <v>0.87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0.7</v>
      </c>
      <c r="V9" s="231">
        <f>ROUND(E9*U9,2)</f>
        <v>3.83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631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632</v>
      </c>
      <c r="D11" s="232"/>
      <c r="E11" s="233">
        <v>2.9550000000000001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633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179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634</v>
      </c>
      <c r="D13" s="232"/>
      <c r="E13" s="233">
        <v>2.5117500000000001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1">
        <v>2</v>
      </c>
      <c r="B14" s="242" t="s">
        <v>195</v>
      </c>
      <c r="C14" s="253" t="s">
        <v>196</v>
      </c>
      <c r="D14" s="243" t="s">
        <v>174</v>
      </c>
      <c r="E14" s="244">
        <v>1.4775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0.19575000000000001</v>
      </c>
      <c r="O14" s="246">
        <f>ROUND(E14*N14,2)</f>
        <v>0.28999999999999998</v>
      </c>
      <c r="P14" s="246">
        <v>0</v>
      </c>
      <c r="Q14" s="246">
        <f>ROUND(E14*P14,2)</f>
        <v>0</v>
      </c>
      <c r="R14" s="246"/>
      <c r="S14" s="246" t="s">
        <v>175</v>
      </c>
      <c r="T14" s="247" t="s">
        <v>175</v>
      </c>
      <c r="U14" s="231">
        <v>0.76</v>
      </c>
      <c r="V14" s="231">
        <f>ROUND(E14*U14,2)</f>
        <v>1.1200000000000001</v>
      </c>
      <c r="W14" s="231"/>
      <c r="X14" s="231" t="s">
        <v>176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635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636</v>
      </c>
      <c r="D16" s="232"/>
      <c r="E16" s="233">
        <v>0.88649999999999995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637</v>
      </c>
      <c r="D17" s="232"/>
      <c r="E17" s="233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179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638</v>
      </c>
      <c r="D18" s="232"/>
      <c r="E18" s="233">
        <v>0.59099999999999997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>
      <c r="A19" s="235" t="s">
        <v>170</v>
      </c>
      <c r="B19" s="236" t="s">
        <v>62</v>
      </c>
      <c r="C19" s="252" t="s">
        <v>86</v>
      </c>
      <c r="D19" s="237"/>
      <c r="E19" s="238"/>
      <c r="F19" s="239"/>
      <c r="G19" s="239">
        <f>SUMIF(AG20:AG29,"&lt;&gt;NOR",G20:G29)</f>
        <v>0</v>
      </c>
      <c r="H19" s="239"/>
      <c r="I19" s="239">
        <f>SUM(I20:I29)</f>
        <v>0</v>
      </c>
      <c r="J19" s="239"/>
      <c r="K19" s="239">
        <f>SUM(K20:K29)</f>
        <v>0</v>
      </c>
      <c r="L19" s="239"/>
      <c r="M19" s="239">
        <f>SUM(M20:M29)</f>
        <v>0</v>
      </c>
      <c r="N19" s="239"/>
      <c r="O19" s="239">
        <f>SUM(O20:O29)</f>
        <v>0.09</v>
      </c>
      <c r="P19" s="239"/>
      <c r="Q19" s="239">
        <f>SUM(Q20:Q29)</f>
        <v>0</v>
      </c>
      <c r="R19" s="239"/>
      <c r="S19" s="239"/>
      <c r="T19" s="240"/>
      <c r="U19" s="234"/>
      <c r="V19" s="234">
        <f>SUM(V20:V29)</f>
        <v>7.32</v>
      </c>
      <c r="W19" s="234"/>
      <c r="X19" s="234"/>
      <c r="AG19" t="s">
        <v>171</v>
      </c>
    </row>
    <row r="20" spans="1:60" ht="22.5" outlineLevel="1">
      <c r="A20" s="241">
        <v>3</v>
      </c>
      <c r="B20" s="242" t="s">
        <v>639</v>
      </c>
      <c r="C20" s="253" t="s">
        <v>640</v>
      </c>
      <c r="D20" s="243" t="s">
        <v>174</v>
      </c>
      <c r="E20" s="244">
        <v>7.7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1.201E-2</v>
      </c>
      <c r="O20" s="246">
        <f>ROUND(E20*N20,2)</f>
        <v>0.09</v>
      </c>
      <c r="P20" s="246">
        <v>0</v>
      </c>
      <c r="Q20" s="246">
        <f>ROUND(E20*P20,2)</f>
        <v>0</v>
      </c>
      <c r="R20" s="246"/>
      <c r="S20" s="246" t="s">
        <v>175</v>
      </c>
      <c r="T20" s="247" t="s">
        <v>175</v>
      </c>
      <c r="U20" s="231">
        <v>0.95</v>
      </c>
      <c r="V20" s="231">
        <f>ROUND(E20*U20,2)</f>
        <v>7.32</v>
      </c>
      <c r="W20" s="231"/>
      <c r="X20" s="231" t="s">
        <v>176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5" t="s">
        <v>641</v>
      </c>
      <c r="D21" s="248"/>
      <c r="E21" s="248"/>
      <c r="F21" s="248"/>
      <c r="G21" s="248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244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642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643</v>
      </c>
      <c r="D23" s="232"/>
      <c r="E23" s="233">
        <v>3.6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644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645</v>
      </c>
      <c r="D25" s="232"/>
      <c r="E25" s="233">
        <v>1.3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646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647</v>
      </c>
      <c r="D27" s="232"/>
      <c r="E27" s="233">
        <v>1.1000000000000001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648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649</v>
      </c>
      <c r="D29" s="232"/>
      <c r="E29" s="233">
        <v>1.7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>
      <c r="A30" s="235" t="s">
        <v>170</v>
      </c>
      <c r="B30" s="236" t="s">
        <v>87</v>
      </c>
      <c r="C30" s="252" t="s">
        <v>88</v>
      </c>
      <c r="D30" s="237"/>
      <c r="E30" s="238"/>
      <c r="F30" s="239"/>
      <c r="G30" s="239">
        <f>SUMIF(AG31:AG72,"&lt;&gt;NOR",G31:G72)</f>
        <v>0</v>
      </c>
      <c r="H30" s="239"/>
      <c r="I30" s="239">
        <f>SUM(I31:I72)</f>
        <v>0</v>
      </c>
      <c r="J30" s="239"/>
      <c r="K30" s="239">
        <f>SUM(K31:K72)</f>
        <v>0</v>
      </c>
      <c r="L30" s="239"/>
      <c r="M30" s="239">
        <f>SUM(M31:M72)</f>
        <v>0</v>
      </c>
      <c r="N30" s="239"/>
      <c r="O30" s="239">
        <f>SUM(O31:O72)</f>
        <v>0.78</v>
      </c>
      <c r="P30" s="239"/>
      <c r="Q30" s="239">
        <f>SUM(Q31:Q72)</f>
        <v>0</v>
      </c>
      <c r="R30" s="239"/>
      <c r="S30" s="239"/>
      <c r="T30" s="240"/>
      <c r="U30" s="234"/>
      <c r="V30" s="234">
        <f>SUM(V31:V72)</f>
        <v>45.2</v>
      </c>
      <c r="W30" s="234"/>
      <c r="X30" s="234"/>
      <c r="AG30" t="s">
        <v>171</v>
      </c>
    </row>
    <row r="31" spans="1:60" outlineLevel="1">
      <c r="A31" s="241">
        <v>4</v>
      </c>
      <c r="B31" s="242" t="s">
        <v>201</v>
      </c>
      <c r="C31" s="253" t="s">
        <v>202</v>
      </c>
      <c r="D31" s="243" t="s">
        <v>174</v>
      </c>
      <c r="E31" s="244">
        <v>26.7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7.6800000000000002E-3</v>
      </c>
      <c r="O31" s="246">
        <f>ROUND(E31*N31,2)</f>
        <v>0.21</v>
      </c>
      <c r="P31" s="246">
        <v>0</v>
      </c>
      <c r="Q31" s="246">
        <f>ROUND(E31*P31,2)</f>
        <v>0</v>
      </c>
      <c r="R31" s="246"/>
      <c r="S31" s="246" t="s">
        <v>175</v>
      </c>
      <c r="T31" s="247" t="s">
        <v>175</v>
      </c>
      <c r="U31" s="231">
        <v>0.38</v>
      </c>
      <c r="V31" s="231">
        <f>ROUND(E31*U31,2)</f>
        <v>10.15</v>
      </c>
      <c r="W31" s="231"/>
      <c r="X31" s="231" t="s">
        <v>176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203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204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650</v>
      </c>
      <c r="D34" s="232"/>
      <c r="E34" s="233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651</v>
      </c>
      <c r="D35" s="232"/>
      <c r="E35" s="233">
        <v>26.7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1">
        <v>5</v>
      </c>
      <c r="B36" s="242" t="s">
        <v>206</v>
      </c>
      <c r="C36" s="253" t="s">
        <v>207</v>
      </c>
      <c r="D36" s="243" t="s">
        <v>174</v>
      </c>
      <c r="E36" s="244">
        <v>67.603759999999994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6.3499999999999997E-3</v>
      </c>
      <c r="O36" s="246">
        <f>ROUND(E36*N36,2)</f>
        <v>0.43</v>
      </c>
      <c r="P36" s="246">
        <v>0</v>
      </c>
      <c r="Q36" s="246">
        <f>ROUND(E36*P36,2)</f>
        <v>0</v>
      </c>
      <c r="R36" s="246"/>
      <c r="S36" s="246" t="s">
        <v>175</v>
      </c>
      <c r="T36" s="247" t="s">
        <v>175</v>
      </c>
      <c r="U36" s="231">
        <v>0.32</v>
      </c>
      <c r="V36" s="231">
        <f>ROUND(E36*U36,2)</f>
        <v>21.63</v>
      </c>
      <c r="W36" s="231"/>
      <c r="X36" s="231" t="s">
        <v>176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208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>
      <c r="A38" s="229"/>
      <c r="B38" s="230"/>
      <c r="C38" s="254" t="s">
        <v>652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653</v>
      </c>
      <c r="D39" s="232"/>
      <c r="E39" s="233">
        <v>61.144860000000001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654</v>
      </c>
      <c r="D40" s="232"/>
      <c r="E40" s="233">
        <v>-6.4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655</v>
      </c>
      <c r="D41" s="232"/>
      <c r="E41" s="233">
        <v>-1.2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656</v>
      </c>
      <c r="D42" s="232"/>
      <c r="E42" s="233">
        <v>-4.0250000000000004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657</v>
      </c>
      <c r="D43" s="232"/>
      <c r="E43" s="233">
        <v>0.57999999999999996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658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642</v>
      </c>
      <c r="D45" s="232"/>
      <c r="E45" s="233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659</v>
      </c>
      <c r="D46" s="232"/>
      <c r="E46" s="233">
        <v>6.3888999999999996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644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660</v>
      </c>
      <c r="D48" s="232"/>
      <c r="E48" s="233">
        <v>1.9664999999999999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661</v>
      </c>
      <c r="D49" s="232"/>
      <c r="E49" s="233">
        <v>0.85499999999999998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646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662</v>
      </c>
      <c r="D51" s="232"/>
      <c r="E51" s="233">
        <v>3.42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648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179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663</v>
      </c>
      <c r="D53" s="232"/>
      <c r="E53" s="233">
        <v>4.8734999999999999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>
      <c r="A54" s="241">
        <v>6</v>
      </c>
      <c r="B54" s="242" t="s">
        <v>224</v>
      </c>
      <c r="C54" s="253" t="s">
        <v>225</v>
      </c>
      <c r="D54" s="243" t="s">
        <v>174</v>
      </c>
      <c r="E54" s="244">
        <v>37.283499999999997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3.6700000000000001E-3</v>
      </c>
      <c r="O54" s="246">
        <f>ROUND(E54*N54,2)</f>
        <v>0.14000000000000001</v>
      </c>
      <c r="P54" s="246">
        <v>0</v>
      </c>
      <c r="Q54" s="246">
        <f>ROUND(E54*P54,2)</f>
        <v>0</v>
      </c>
      <c r="R54" s="246"/>
      <c r="S54" s="246" t="s">
        <v>175</v>
      </c>
      <c r="T54" s="247" t="s">
        <v>175</v>
      </c>
      <c r="U54" s="231">
        <v>0.36</v>
      </c>
      <c r="V54" s="231">
        <f>ROUND(E54*U54,2)</f>
        <v>13.42</v>
      </c>
      <c r="W54" s="231"/>
      <c r="X54" s="231" t="s">
        <v>176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177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664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642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665</v>
      </c>
      <c r="D57" s="232"/>
      <c r="E57" s="233">
        <v>15.464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273</v>
      </c>
      <c r="D58" s="232"/>
      <c r="E58" s="233">
        <v>-1.6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655</v>
      </c>
      <c r="D59" s="232"/>
      <c r="E59" s="233">
        <v>-1.2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666</v>
      </c>
      <c r="D60" s="232"/>
      <c r="E60" s="233">
        <v>-2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644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667</v>
      </c>
      <c r="D62" s="232"/>
      <c r="E62" s="233">
        <v>7.2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646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668</v>
      </c>
      <c r="D64" s="232"/>
      <c r="E64" s="233">
        <v>8.6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655</v>
      </c>
      <c r="D65" s="232"/>
      <c r="E65" s="233">
        <v>-1.2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648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669</v>
      </c>
      <c r="D67" s="232"/>
      <c r="E67" s="233">
        <v>11.4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655</v>
      </c>
      <c r="D68" s="232"/>
      <c r="E68" s="233">
        <v>-1.2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670</v>
      </c>
      <c r="D69" s="232"/>
      <c r="E69" s="233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671</v>
      </c>
      <c r="D70" s="232"/>
      <c r="E70" s="233">
        <v>1.4775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179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672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179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673</v>
      </c>
      <c r="D72" s="232"/>
      <c r="E72" s="233">
        <v>0.34200000000000003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35" t="s">
        <v>170</v>
      </c>
      <c r="B73" s="236" t="s">
        <v>89</v>
      </c>
      <c r="C73" s="252" t="s">
        <v>90</v>
      </c>
      <c r="D73" s="237"/>
      <c r="E73" s="238"/>
      <c r="F73" s="239"/>
      <c r="G73" s="239">
        <f>SUMIF(AG74:AG80,"&lt;&gt;NOR",G74:G80)</f>
        <v>0</v>
      </c>
      <c r="H73" s="239"/>
      <c r="I73" s="239">
        <f>SUM(I74:I80)</f>
        <v>0</v>
      </c>
      <c r="J73" s="239"/>
      <c r="K73" s="239">
        <f>SUM(K74:K80)</f>
        <v>0</v>
      </c>
      <c r="L73" s="239"/>
      <c r="M73" s="239">
        <f>SUM(M74:M80)</f>
        <v>0</v>
      </c>
      <c r="N73" s="239"/>
      <c r="O73" s="239">
        <f>SUM(O74:O80)</f>
        <v>0.02</v>
      </c>
      <c r="P73" s="239"/>
      <c r="Q73" s="239">
        <f>SUM(Q74:Q80)</f>
        <v>0</v>
      </c>
      <c r="R73" s="239"/>
      <c r="S73" s="239"/>
      <c r="T73" s="240"/>
      <c r="U73" s="234"/>
      <c r="V73" s="234">
        <f>SUM(V74:V80)</f>
        <v>3.51</v>
      </c>
      <c r="W73" s="234"/>
      <c r="X73" s="234"/>
      <c r="AG73" t="s">
        <v>171</v>
      </c>
    </row>
    <row r="74" spans="1:60" outlineLevel="1">
      <c r="A74" s="241">
        <v>7</v>
      </c>
      <c r="B74" s="242" t="s">
        <v>674</v>
      </c>
      <c r="C74" s="253" t="s">
        <v>675</v>
      </c>
      <c r="D74" s="243" t="s">
        <v>174</v>
      </c>
      <c r="E74" s="244">
        <v>50.09986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3.5E-4</v>
      </c>
      <c r="O74" s="246">
        <f>ROUND(E74*N74,2)</f>
        <v>0.02</v>
      </c>
      <c r="P74" s="246">
        <v>0</v>
      </c>
      <c r="Q74" s="246">
        <f>ROUND(E74*P74,2)</f>
        <v>0</v>
      </c>
      <c r="R74" s="246"/>
      <c r="S74" s="246" t="s">
        <v>175</v>
      </c>
      <c r="T74" s="247" t="s">
        <v>175</v>
      </c>
      <c r="U74" s="231">
        <v>7.0000000000000007E-2</v>
      </c>
      <c r="V74" s="231">
        <f>ROUND(E74*U74,2)</f>
        <v>3.51</v>
      </c>
      <c r="W74" s="231"/>
      <c r="X74" s="231" t="s">
        <v>176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177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29"/>
      <c r="B75" s="230"/>
      <c r="C75" s="254" t="s">
        <v>676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179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653</v>
      </c>
      <c r="D76" s="232"/>
      <c r="E76" s="233">
        <v>61.144860000000001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654</v>
      </c>
      <c r="D77" s="232"/>
      <c r="E77" s="233">
        <v>-6.4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655</v>
      </c>
      <c r="D78" s="232"/>
      <c r="E78" s="233">
        <v>-1.2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656</v>
      </c>
      <c r="D79" s="232"/>
      <c r="E79" s="233">
        <v>-4.0250000000000004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657</v>
      </c>
      <c r="D80" s="232"/>
      <c r="E80" s="233">
        <v>0.57999999999999996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91</v>
      </c>
      <c r="C81" s="252" t="s">
        <v>92</v>
      </c>
      <c r="D81" s="237"/>
      <c r="E81" s="238"/>
      <c r="F81" s="239"/>
      <c r="G81" s="239">
        <f>SUMIF(AG82:AG85,"&lt;&gt;NOR",G82:G85)</f>
        <v>0</v>
      </c>
      <c r="H81" s="239"/>
      <c r="I81" s="239">
        <f>SUM(I82:I85)</f>
        <v>0</v>
      </c>
      <c r="J81" s="239"/>
      <c r="K81" s="239">
        <f>SUM(K82:K85)</f>
        <v>0</v>
      </c>
      <c r="L81" s="239"/>
      <c r="M81" s="239">
        <f>SUM(M82:M85)</f>
        <v>0</v>
      </c>
      <c r="N81" s="239"/>
      <c r="O81" s="239">
        <f>SUM(O82:O85)</f>
        <v>0.48</v>
      </c>
      <c r="P81" s="239"/>
      <c r="Q81" s="239">
        <f>SUM(Q82:Q85)</f>
        <v>0</v>
      </c>
      <c r="R81" s="239"/>
      <c r="S81" s="239"/>
      <c r="T81" s="240"/>
      <c r="U81" s="234"/>
      <c r="V81" s="234">
        <f>SUM(V82:V85)</f>
        <v>7.48</v>
      </c>
      <c r="W81" s="234"/>
      <c r="X81" s="234"/>
      <c r="AG81" t="s">
        <v>171</v>
      </c>
    </row>
    <row r="82" spans="1:60" outlineLevel="1">
      <c r="A82" s="241">
        <v>8</v>
      </c>
      <c r="B82" s="242" t="s">
        <v>236</v>
      </c>
      <c r="C82" s="253" t="s">
        <v>237</v>
      </c>
      <c r="D82" s="243" t="s">
        <v>174</v>
      </c>
      <c r="E82" s="244">
        <v>26.7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1.7850000000000001E-2</v>
      </c>
      <c r="O82" s="246">
        <f>ROUND(E82*N82,2)</f>
        <v>0.48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0.28000000000000003</v>
      </c>
      <c r="V82" s="231">
        <f>ROUND(E82*U82,2)</f>
        <v>7.48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238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677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651</v>
      </c>
      <c r="D85" s="232"/>
      <c r="E85" s="233">
        <v>26.7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>
      <c r="A86" s="235" t="s">
        <v>170</v>
      </c>
      <c r="B86" s="236" t="s">
        <v>95</v>
      </c>
      <c r="C86" s="252" t="s">
        <v>96</v>
      </c>
      <c r="D86" s="237"/>
      <c r="E86" s="238"/>
      <c r="F86" s="239"/>
      <c r="G86" s="239">
        <f>SUMIF(AG87:AG96,"&lt;&gt;NOR",G87:G96)</f>
        <v>0</v>
      </c>
      <c r="H86" s="239"/>
      <c r="I86" s="239">
        <f>SUM(I87:I96)</f>
        <v>0</v>
      </c>
      <c r="J86" s="239"/>
      <c r="K86" s="239">
        <f>SUM(K87:K96)</f>
        <v>0</v>
      </c>
      <c r="L86" s="239"/>
      <c r="M86" s="239">
        <f>SUM(M87:M96)</f>
        <v>0</v>
      </c>
      <c r="N86" s="239"/>
      <c r="O86" s="239">
        <f>SUM(O87:O96)</f>
        <v>0</v>
      </c>
      <c r="P86" s="239"/>
      <c r="Q86" s="239">
        <f>SUM(Q87:Q96)</f>
        <v>0</v>
      </c>
      <c r="R86" s="239"/>
      <c r="S86" s="239"/>
      <c r="T86" s="240"/>
      <c r="U86" s="234"/>
      <c r="V86" s="234">
        <f>SUM(V87:V96)</f>
        <v>7.61</v>
      </c>
      <c r="W86" s="234"/>
      <c r="X86" s="234"/>
      <c r="AG86" t="s">
        <v>171</v>
      </c>
    </row>
    <row r="87" spans="1:60" outlineLevel="1">
      <c r="A87" s="241">
        <v>9</v>
      </c>
      <c r="B87" s="242" t="s">
        <v>252</v>
      </c>
      <c r="C87" s="253" t="s">
        <v>253</v>
      </c>
      <c r="D87" s="243" t="s">
        <v>174</v>
      </c>
      <c r="E87" s="244">
        <v>26.7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175</v>
      </c>
      <c r="T87" s="247" t="s">
        <v>175</v>
      </c>
      <c r="U87" s="231">
        <v>0.21</v>
      </c>
      <c r="V87" s="231">
        <f>ROUND(E87*U87,2)</f>
        <v>5.61</v>
      </c>
      <c r="W87" s="231"/>
      <c r="X87" s="231" t="s">
        <v>176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>
      <c r="A88" s="229"/>
      <c r="B88" s="230"/>
      <c r="C88" s="254" t="s">
        <v>678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651</v>
      </c>
      <c r="D89" s="232"/>
      <c r="E89" s="233">
        <v>26.7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179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1">
        <v>10</v>
      </c>
      <c r="B90" s="242" t="s">
        <v>679</v>
      </c>
      <c r="C90" s="253" t="s">
        <v>680</v>
      </c>
      <c r="D90" s="243" t="s">
        <v>174</v>
      </c>
      <c r="E90" s="244">
        <v>50.09986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175</v>
      </c>
      <c r="T90" s="247" t="s">
        <v>175</v>
      </c>
      <c r="U90" s="231">
        <v>0.04</v>
      </c>
      <c r="V90" s="231">
        <f>ROUND(E90*U90,2)</f>
        <v>2</v>
      </c>
      <c r="W90" s="231"/>
      <c r="X90" s="231" t="s">
        <v>176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177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29"/>
      <c r="B91" s="230"/>
      <c r="C91" s="254" t="s">
        <v>681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653</v>
      </c>
      <c r="D92" s="232"/>
      <c r="E92" s="233">
        <v>61.144860000000001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654</v>
      </c>
      <c r="D93" s="232"/>
      <c r="E93" s="233">
        <v>-6.4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179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655</v>
      </c>
      <c r="D94" s="232"/>
      <c r="E94" s="233">
        <v>-1.2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179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656</v>
      </c>
      <c r="D95" s="232"/>
      <c r="E95" s="233">
        <v>-4.0250000000000004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657</v>
      </c>
      <c r="D96" s="232"/>
      <c r="E96" s="233">
        <v>0.57999999999999996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>
      <c r="A97" s="235" t="s">
        <v>170</v>
      </c>
      <c r="B97" s="236" t="s">
        <v>97</v>
      </c>
      <c r="C97" s="252" t="s">
        <v>98</v>
      </c>
      <c r="D97" s="237"/>
      <c r="E97" s="238"/>
      <c r="F97" s="239"/>
      <c r="G97" s="239">
        <f>SUMIF(AG98:AG100,"&lt;&gt;NOR",G98:G100)</f>
        <v>0</v>
      </c>
      <c r="H97" s="239"/>
      <c r="I97" s="239">
        <f>SUM(I98:I100)</f>
        <v>0</v>
      </c>
      <c r="J97" s="239"/>
      <c r="K97" s="239">
        <f>SUM(K98:K100)</f>
        <v>0</v>
      </c>
      <c r="L97" s="239"/>
      <c r="M97" s="239">
        <f>SUM(M98:M100)</f>
        <v>0</v>
      </c>
      <c r="N97" s="239"/>
      <c r="O97" s="239">
        <f>SUM(O98:O100)</f>
        <v>0.02</v>
      </c>
      <c r="P97" s="239"/>
      <c r="Q97" s="239">
        <f>SUM(Q98:Q100)</f>
        <v>0</v>
      </c>
      <c r="R97" s="239"/>
      <c r="S97" s="239"/>
      <c r="T97" s="240"/>
      <c r="U97" s="234"/>
      <c r="V97" s="234">
        <f>SUM(V98:V100)</f>
        <v>2.7</v>
      </c>
      <c r="W97" s="234"/>
      <c r="X97" s="234"/>
      <c r="AG97" t="s">
        <v>171</v>
      </c>
    </row>
    <row r="98" spans="1:60" outlineLevel="1">
      <c r="A98" s="241">
        <v>11</v>
      </c>
      <c r="B98" s="242" t="s">
        <v>255</v>
      </c>
      <c r="C98" s="253" t="s">
        <v>256</v>
      </c>
      <c r="D98" s="243" t="s">
        <v>174</v>
      </c>
      <c r="E98" s="244">
        <v>15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1.2099999999999999E-3</v>
      </c>
      <c r="O98" s="246">
        <f>ROUND(E98*N98,2)</f>
        <v>0.02</v>
      </c>
      <c r="P98" s="246">
        <v>0</v>
      </c>
      <c r="Q98" s="246">
        <f>ROUND(E98*P98,2)</f>
        <v>0</v>
      </c>
      <c r="R98" s="246"/>
      <c r="S98" s="246" t="s">
        <v>175</v>
      </c>
      <c r="T98" s="247" t="s">
        <v>175</v>
      </c>
      <c r="U98" s="231">
        <v>0.18</v>
      </c>
      <c r="V98" s="231">
        <f>ROUND(E98*U98,2)</f>
        <v>2.7</v>
      </c>
      <c r="W98" s="231"/>
      <c r="X98" s="231" t="s">
        <v>176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177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257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258</v>
      </c>
      <c r="D100" s="232"/>
      <c r="E100" s="233">
        <v>15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5.5">
      <c r="A101" s="235" t="s">
        <v>170</v>
      </c>
      <c r="B101" s="236" t="s">
        <v>99</v>
      </c>
      <c r="C101" s="252" t="s">
        <v>100</v>
      </c>
      <c r="D101" s="237"/>
      <c r="E101" s="238"/>
      <c r="F101" s="239"/>
      <c r="G101" s="239">
        <f>SUMIF(AG102:AG111,"&lt;&gt;NOR",G102:G111)</f>
        <v>0</v>
      </c>
      <c r="H101" s="239"/>
      <c r="I101" s="239">
        <f>SUM(I102:I111)</f>
        <v>0</v>
      </c>
      <c r="J101" s="239"/>
      <c r="K101" s="239">
        <f>SUM(K102:K111)</f>
        <v>0</v>
      </c>
      <c r="L101" s="239"/>
      <c r="M101" s="239">
        <f>SUM(M102:M111)</f>
        <v>0</v>
      </c>
      <c r="N101" s="239"/>
      <c r="O101" s="239">
        <f>SUM(O102:O111)</f>
        <v>0.02</v>
      </c>
      <c r="P101" s="239"/>
      <c r="Q101" s="239">
        <f>SUM(Q102:Q111)</f>
        <v>0</v>
      </c>
      <c r="R101" s="239"/>
      <c r="S101" s="239"/>
      <c r="T101" s="240"/>
      <c r="U101" s="234"/>
      <c r="V101" s="234">
        <f>SUM(V102:V111)</f>
        <v>9.3999999999999986</v>
      </c>
      <c r="W101" s="234"/>
      <c r="X101" s="234"/>
      <c r="AG101" t="s">
        <v>171</v>
      </c>
    </row>
    <row r="102" spans="1:60" outlineLevel="1">
      <c r="A102" s="241">
        <v>12</v>
      </c>
      <c r="B102" s="242" t="s">
        <v>259</v>
      </c>
      <c r="C102" s="253" t="s">
        <v>260</v>
      </c>
      <c r="D102" s="243" t="s">
        <v>174</v>
      </c>
      <c r="E102" s="244">
        <v>26.7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4.0000000000000003E-5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175</v>
      </c>
      <c r="T102" s="247" t="s">
        <v>175</v>
      </c>
      <c r="U102" s="231">
        <v>0.31</v>
      </c>
      <c r="V102" s="231">
        <f>ROUND(E102*U102,2)</f>
        <v>8.2799999999999994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650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651</v>
      </c>
      <c r="D104" s="232"/>
      <c r="E104" s="233">
        <v>26.7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1">
        <v>13</v>
      </c>
      <c r="B105" s="242" t="s">
        <v>262</v>
      </c>
      <c r="C105" s="253" t="s">
        <v>263</v>
      </c>
      <c r="D105" s="243" t="s">
        <v>241</v>
      </c>
      <c r="E105" s="244">
        <v>2.6659999999999999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5.9199999999999999E-3</v>
      </c>
      <c r="O105" s="246">
        <f>ROUND(E105*N105,2)</f>
        <v>0.02</v>
      </c>
      <c r="P105" s="246">
        <v>0</v>
      </c>
      <c r="Q105" s="246">
        <f>ROUND(E105*P105,2)</f>
        <v>0</v>
      </c>
      <c r="R105" s="246"/>
      <c r="S105" s="246" t="s">
        <v>175</v>
      </c>
      <c r="T105" s="247" t="s">
        <v>175</v>
      </c>
      <c r="U105" s="231">
        <v>0.42</v>
      </c>
      <c r="V105" s="231">
        <f>ROUND(E105*U105,2)</f>
        <v>1.1200000000000001</v>
      </c>
      <c r="W105" s="231"/>
      <c r="X105" s="231" t="s">
        <v>176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177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5" t="s">
        <v>606</v>
      </c>
      <c r="D106" s="248"/>
      <c r="E106" s="248"/>
      <c r="F106" s="248"/>
      <c r="G106" s="248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244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6" t="s">
        <v>264</v>
      </c>
      <c r="D107" s="249"/>
      <c r="E107" s="249"/>
      <c r="F107" s="249"/>
      <c r="G107" s="249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244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6" t="s">
        <v>265</v>
      </c>
      <c r="D108" s="249"/>
      <c r="E108" s="249"/>
      <c r="F108" s="249"/>
      <c r="G108" s="249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244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>
      <c r="A109" s="229"/>
      <c r="B109" s="230"/>
      <c r="C109" s="256" t="s">
        <v>266</v>
      </c>
      <c r="D109" s="249"/>
      <c r="E109" s="249"/>
      <c r="F109" s="249"/>
      <c r="G109" s="249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244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50" t="str">
        <f>C109</f>
        <v>- standardního tmelení Q2, to je: základní tmelení Q1+ dodatečné tmelení (tmelení najemno) a případné přebroušení.</v>
      </c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29"/>
      <c r="B110" s="230"/>
      <c r="C110" s="254" t="s">
        <v>682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683</v>
      </c>
      <c r="D111" s="232"/>
      <c r="E111" s="233">
        <v>2.6659999999999999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>
      <c r="A112" s="235" t="s">
        <v>170</v>
      </c>
      <c r="B112" s="236" t="s">
        <v>101</v>
      </c>
      <c r="C112" s="252" t="s">
        <v>102</v>
      </c>
      <c r="D112" s="237"/>
      <c r="E112" s="238"/>
      <c r="F112" s="239"/>
      <c r="G112" s="239">
        <f>SUMIF(AG113:AG169,"&lt;&gt;NOR",G113:G169)</f>
        <v>0</v>
      </c>
      <c r="H112" s="239"/>
      <c r="I112" s="239">
        <f>SUM(I113:I169)</f>
        <v>0</v>
      </c>
      <c r="J112" s="239"/>
      <c r="K112" s="239">
        <f>SUM(K113:K169)</f>
        <v>0</v>
      </c>
      <c r="L112" s="239"/>
      <c r="M112" s="239">
        <f>SUM(M113:M169)</f>
        <v>0</v>
      </c>
      <c r="N112" s="239"/>
      <c r="O112" s="239">
        <f>SUM(O113:O169)</f>
        <v>0</v>
      </c>
      <c r="P112" s="239"/>
      <c r="Q112" s="239">
        <f>SUM(Q113:Q169)</f>
        <v>3.1300000000000003</v>
      </c>
      <c r="R112" s="239"/>
      <c r="S112" s="239"/>
      <c r="T112" s="240"/>
      <c r="U112" s="234"/>
      <c r="V112" s="234">
        <f>SUM(V113:V169)</f>
        <v>30.979999999999997</v>
      </c>
      <c r="W112" s="234"/>
      <c r="X112" s="234"/>
      <c r="AG112" t="s">
        <v>171</v>
      </c>
    </row>
    <row r="113" spans="1:60" outlineLevel="1">
      <c r="A113" s="241">
        <v>14</v>
      </c>
      <c r="B113" s="242" t="s">
        <v>276</v>
      </c>
      <c r="C113" s="253" t="s">
        <v>277</v>
      </c>
      <c r="D113" s="243" t="s">
        <v>174</v>
      </c>
      <c r="E113" s="244">
        <v>26.7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1.75E-3</v>
      </c>
      <c r="Q113" s="246">
        <f>ROUND(E113*P113,2)</f>
        <v>0.05</v>
      </c>
      <c r="R113" s="246"/>
      <c r="S113" s="246" t="s">
        <v>175</v>
      </c>
      <c r="T113" s="247" t="s">
        <v>175</v>
      </c>
      <c r="U113" s="231">
        <v>0.17</v>
      </c>
      <c r="V113" s="231">
        <f>ROUND(E113*U113,2)</f>
        <v>4.54</v>
      </c>
      <c r="W113" s="231"/>
      <c r="X113" s="231" t="s">
        <v>176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278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684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685</v>
      </c>
      <c r="D116" s="232"/>
      <c r="E116" s="233">
        <v>19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642</v>
      </c>
      <c r="D117" s="232"/>
      <c r="E117" s="233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643</v>
      </c>
      <c r="D118" s="232"/>
      <c r="E118" s="233">
        <v>3.6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644</v>
      </c>
      <c r="D119" s="232"/>
      <c r="E119" s="233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645</v>
      </c>
      <c r="D120" s="232"/>
      <c r="E120" s="233">
        <v>1.3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646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647</v>
      </c>
      <c r="D122" s="232"/>
      <c r="E122" s="233">
        <v>1.1000000000000001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648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649</v>
      </c>
      <c r="D124" s="232"/>
      <c r="E124" s="233">
        <v>1.7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1">
        <v>15</v>
      </c>
      <c r="B125" s="242" t="s">
        <v>282</v>
      </c>
      <c r="C125" s="253" t="s">
        <v>283</v>
      </c>
      <c r="D125" s="243" t="s">
        <v>174</v>
      </c>
      <c r="E125" s="244">
        <v>26.7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0.02</v>
      </c>
      <c r="Q125" s="246">
        <f>ROUND(E125*P125,2)</f>
        <v>0.53</v>
      </c>
      <c r="R125" s="246"/>
      <c r="S125" s="246" t="s">
        <v>175</v>
      </c>
      <c r="T125" s="247" t="s">
        <v>175</v>
      </c>
      <c r="U125" s="231">
        <v>0.15</v>
      </c>
      <c r="V125" s="231">
        <f>ROUND(E125*U125,2)</f>
        <v>4.01</v>
      </c>
      <c r="W125" s="231"/>
      <c r="X125" s="231" t="s">
        <v>176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>
      <c r="A126" s="229"/>
      <c r="B126" s="230"/>
      <c r="C126" s="254" t="s">
        <v>284</v>
      </c>
      <c r="D126" s="232"/>
      <c r="E126" s="233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179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684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685</v>
      </c>
      <c r="D128" s="232"/>
      <c r="E128" s="233">
        <v>19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642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643</v>
      </c>
      <c r="D130" s="232"/>
      <c r="E130" s="233">
        <v>3.6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644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645</v>
      </c>
      <c r="D132" s="232"/>
      <c r="E132" s="233">
        <v>1.3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646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647</v>
      </c>
      <c r="D134" s="232"/>
      <c r="E134" s="233">
        <v>1.1000000000000001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648</v>
      </c>
      <c r="D135" s="232"/>
      <c r="E135" s="233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649</v>
      </c>
      <c r="D136" s="232"/>
      <c r="E136" s="233">
        <v>1.7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1">
        <v>16</v>
      </c>
      <c r="B137" s="242" t="s">
        <v>290</v>
      </c>
      <c r="C137" s="253" t="s">
        <v>291</v>
      </c>
      <c r="D137" s="243" t="s">
        <v>249</v>
      </c>
      <c r="E137" s="244">
        <v>4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175</v>
      </c>
      <c r="T137" s="247" t="s">
        <v>175</v>
      </c>
      <c r="U137" s="231">
        <v>0.05</v>
      </c>
      <c r="V137" s="231">
        <f>ROUND(E137*U137,2)</f>
        <v>0.2</v>
      </c>
      <c r="W137" s="231"/>
      <c r="X137" s="231" t="s">
        <v>176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177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686</v>
      </c>
      <c r="D138" s="232"/>
      <c r="E138" s="233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56</v>
      </c>
      <c r="D139" s="232"/>
      <c r="E139" s="233">
        <v>1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687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688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56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689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56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17</v>
      </c>
      <c r="B146" s="242" t="s">
        <v>301</v>
      </c>
      <c r="C146" s="253" t="s">
        <v>302</v>
      </c>
      <c r="D146" s="243" t="s">
        <v>174</v>
      </c>
      <c r="E146" s="244">
        <v>35.463999999999999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6.8000000000000005E-2</v>
      </c>
      <c r="Q146" s="246">
        <f>ROUND(E146*P146,2)</f>
        <v>2.41</v>
      </c>
      <c r="R146" s="246"/>
      <c r="S146" s="246" t="s">
        <v>175</v>
      </c>
      <c r="T146" s="247" t="s">
        <v>175</v>
      </c>
      <c r="U146" s="231">
        <v>0.3</v>
      </c>
      <c r="V146" s="231">
        <f>ROUND(E146*U146,2)</f>
        <v>10.64</v>
      </c>
      <c r="W146" s="231"/>
      <c r="X146" s="231" t="s">
        <v>176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690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642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665</v>
      </c>
      <c r="D149" s="232"/>
      <c r="E149" s="233">
        <v>15.464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273</v>
      </c>
      <c r="D150" s="232"/>
      <c r="E150" s="233">
        <v>-1.6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655</v>
      </c>
      <c r="D151" s="232"/>
      <c r="E151" s="233">
        <v>-1.2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666</v>
      </c>
      <c r="D152" s="232"/>
      <c r="E152" s="233">
        <v>-2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644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667</v>
      </c>
      <c r="D154" s="232"/>
      <c r="E154" s="233">
        <v>7.2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646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668</v>
      </c>
      <c r="D156" s="232"/>
      <c r="E156" s="233">
        <v>8.6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655</v>
      </c>
      <c r="D157" s="232"/>
      <c r="E157" s="233">
        <v>-1.2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648</v>
      </c>
      <c r="D158" s="232"/>
      <c r="E158" s="233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669</v>
      </c>
      <c r="D159" s="232"/>
      <c r="E159" s="233">
        <v>11.4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655</v>
      </c>
      <c r="D160" s="232"/>
      <c r="E160" s="233">
        <v>-1.2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1">
        <v>18</v>
      </c>
      <c r="B161" s="242" t="s">
        <v>691</v>
      </c>
      <c r="C161" s="253" t="s">
        <v>692</v>
      </c>
      <c r="D161" s="243" t="s">
        <v>174</v>
      </c>
      <c r="E161" s="244">
        <v>19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5.0000000000000001E-3</v>
      </c>
      <c r="Q161" s="246">
        <f>ROUND(E161*P161,2)</f>
        <v>0.1</v>
      </c>
      <c r="R161" s="246"/>
      <c r="S161" s="246" t="s">
        <v>175</v>
      </c>
      <c r="T161" s="247" t="s">
        <v>175</v>
      </c>
      <c r="U161" s="231">
        <v>0.51</v>
      </c>
      <c r="V161" s="231">
        <f>ROUND(E161*U161,2)</f>
        <v>9.69</v>
      </c>
      <c r="W161" s="231"/>
      <c r="X161" s="231" t="s">
        <v>176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177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693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685</v>
      </c>
      <c r="D163" s="232"/>
      <c r="E163" s="233">
        <v>19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19</v>
      </c>
      <c r="B164" s="242" t="s">
        <v>694</v>
      </c>
      <c r="C164" s="253" t="s">
        <v>695</v>
      </c>
      <c r="D164" s="243" t="s">
        <v>174</v>
      </c>
      <c r="E164" s="244">
        <v>19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2E-3</v>
      </c>
      <c r="Q164" s="246">
        <f>ROUND(E164*P164,2)</f>
        <v>0.04</v>
      </c>
      <c r="R164" s="246"/>
      <c r="S164" s="246" t="s">
        <v>175</v>
      </c>
      <c r="T164" s="247" t="s">
        <v>175</v>
      </c>
      <c r="U164" s="231">
        <v>0.1</v>
      </c>
      <c r="V164" s="231">
        <f>ROUND(E164*U164,2)</f>
        <v>1.9</v>
      </c>
      <c r="W164" s="231"/>
      <c r="X164" s="231" t="s">
        <v>176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693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685</v>
      </c>
      <c r="D166" s="232"/>
      <c r="E166" s="233">
        <v>19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41">
        <v>20</v>
      </c>
      <c r="B167" s="242" t="s">
        <v>696</v>
      </c>
      <c r="C167" s="253" t="s">
        <v>697</v>
      </c>
      <c r="D167" s="243" t="s">
        <v>404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250</v>
      </c>
      <c r="T167" s="247" t="s">
        <v>251</v>
      </c>
      <c r="U167" s="231">
        <v>0</v>
      </c>
      <c r="V167" s="231">
        <f>ROUND(E167*U167,2)</f>
        <v>0</v>
      </c>
      <c r="W167" s="231"/>
      <c r="X167" s="231" t="s">
        <v>176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177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698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56</v>
      </c>
      <c r="D169" s="232"/>
      <c r="E169" s="233">
        <v>1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>
      <c r="A170" s="235" t="s">
        <v>170</v>
      </c>
      <c r="B170" s="236" t="s">
        <v>103</v>
      </c>
      <c r="C170" s="252" t="s">
        <v>104</v>
      </c>
      <c r="D170" s="237"/>
      <c r="E170" s="238"/>
      <c r="F170" s="239"/>
      <c r="G170" s="239">
        <f>SUMIF(AG171:AG175,"&lt;&gt;NOR",G171:G175)</f>
        <v>0</v>
      </c>
      <c r="H170" s="239"/>
      <c r="I170" s="239">
        <f>SUM(I171:I175)</f>
        <v>0</v>
      </c>
      <c r="J170" s="239"/>
      <c r="K170" s="239">
        <f>SUM(K171:K175)</f>
        <v>0</v>
      </c>
      <c r="L170" s="239"/>
      <c r="M170" s="239">
        <f>SUM(M171:M175)</f>
        <v>0</v>
      </c>
      <c r="N170" s="239"/>
      <c r="O170" s="239">
        <f>SUM(O171:O175)</f>
        <v>0</v>
      </c>
      <c r="P170" s="239"/>
      <c r="Q170" s="239">
        <f>SUM(Q171:Q175)</f>
        <v>0</v>
      </c>
      <c r="R170" s="239"/>
      <c r="S170" s="239"/>
      <c r="T170" s="240"/>
      <c r="U170" s="234"/>
      <c r="V170" s="234">
        <f>SUM(V171:V175)</f>
        <v>7.3</v>
      </c>
      <c r="W170" s="234"/>
      <c r="X170" s="234"/>
      <c r="AG170" t="s">
        <v>171</v>
      </c>
    </row>
    <row r="171" spans="1:60" outlineLevel="1">
      <c r="A171" s="241">
        <v>21</v>
      </c>
      <c r="B171" s="242" t="s">
        <v>315</v>
      </c>
      <c r="C171" s="253" t="s">
        <v>316</v>
      </c>
      <c r="D171" s="243" t="s">
        <v>317</v>
      </c>
      <c r="E171" s="244">
        <v>5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 t="s">
        <v>175</v>
      </c>
      <c r="T171" s="247" t="s">
        <v>175</v>
      </c>
      <c r="U171" s="231">
        <v>1</v>
      </c>
      <c r="V171" s="231">
        <f>ROUND(E171*U171,2)</f>
        <v>5</v>
      </c>
      <c r="W171" s="231"/>
      <c r="X171" s="231" t="s">
        <v>176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318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319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76</v>
      </c>
      <c r="D173" s="232"/>
      <c r="E173" s="233">
        <v>5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1">
        <v>22</v>
      </c>
      <c r="B174" s="242" t="s">
        <v>320</v>
      </c>
      <c r="C174" s="253" t="s">
        <v>321</v>
      </c>
      <c r="D174" s="243" t="s">
        <v>322</v>
      </c>
      <c r="E174" s="244">
        <v>2.71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175</v>
      </c>
      <c r="T174" s="247" t="s">
        <v>175</v>
      </c>
      <c r="U174" s="231">
        <v>0.85</v>
      </c>
      <c r="V174" s="231">
        <f>ROUND(E174*U174,2)</f>
        <v>2.2999999999999998</v>
      </c>
      <c r="W174" s="231"/>
      <c r="X174" s="231" t="s">
        <v>176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177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699</v>
      </c>
      <c r="D175" s="232"/>
      <c r="E175" s="233">
        <v>2.71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>
      <c r="A176" s="235" t="s">
        <v>170</v>
      </c>
      <c r="B176" s="236" t="s">
        <v>105</v>
      </c>
      <c r="C176" s="252" t="s">
        <v>106</v>
      </c>
      <c r="D176" s="237"/>
      <c r="E176" s="238"/>
      <c r="F176" s="239"/>
      <c r="G176" s="239">
        <f>SUMIF(AG177:AG182,"&lt;&gt;NOR",G177:G182)</f>
        <v>0</v>
      </c>
      <c r="H176" s="239"/>
      <c r="I176" s="239">
        <f>SUM(I177:I182)</f>
        <v>0</v>
      </c>
      <c r="J176" s="239"/>
      <c r="K176" s="239">
        <f>SUM(K177:K182)</f>
        <v>0</v>
      </c>
      <c r="L176" s="239"/>
      <c r="M176" s="239">
        <f>SUM(M177:M182)</f>
        <v>0</v>
      </c>
      <c r="N176" s="239"/>
      <c r="O176" s="239">
        <f>SUM(O177:O182)</f>
        <v>0.04</v>
      </c>
      <c r="P176" s="239"/>
      <c r="Q176" s="239">
        <f>SUM(Q177:Q182)</f>
        <v>0</v>
      </c>
      <c r="R176" s="239"/>
      <c r="S176" s="239"/>
      <c r="T176" s="240"/>
      <c r="U176" s="234"/>
      <c r="V176" s="234">
        <f>SUM(V177:V182)</f>
        <v>8.07</v>
      </c>
      <c r="W176" s="234"/>
      <c r="X176" s="234"/>
      <c r="AG176" t="s">
        <v>171</v>
      </c>
    </row>
    <row r="177" spans="1:60" ht="22.5" outlineLevel="1">
      <c r="A177" s="241">
        <v>23</v>
      </c>
      <c r="B177" s="242" t="s">
        <v>324</v>
      </c>
      <c r="C177" s="253" t="s">
        <v>325</v>
      </c>
      <c r="D177" s="243" t="s">
        <v>174</v>
      </c>
      <c r="E177" s="244">
        <v>33.630000000000003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1.2600000000000001E-3</v>
      </c>
      <c r="O177" s="246">
        <f>ROUND(E177*N177,2)</f>
        <v>0.04</v>
      </c>
      <c r="P177" s="246">
        <v>0</v>
      </c>
      <c r="Q177" s="246">
        <f>ROUND(E177*P177,2)</f>
        <v>0</v>
      </c>
      <c r="R177" s="246"/>
      <c r="S177" s="246" t="s">
        <v>175</v>
      </c>
      <c r="T177" s="247" t="s">
        <v>175</v>
      </c>
      <c r="U177" s="231">
        <v>0.24</v>
      </c>
      <c r="V177" s="231">
        <f>ROUND(E177*U177,2)</f>
        <v>8.07</v>
      </c>
      <c r="W177" s="231"/>
      <c r="X177" s="231" t="s">
        <v>176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326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700</v>
      </c>
      <c r="D179" s="232"/>
      <c r="E179" s="233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651</v>
      </c>
      <c r="D180" s="232"/>
      <c r="E180" s="233">
        <v>26.7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179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328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701</v>
      </c>
      <c r="D182" s="232"/>
      <c r="E182" s="233">
        <v>6.93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>
      <c r="A183" s="235" t="s">
        <v>170</v>
      </c>
      <c r="B183" s="236" t="s">
        <v>109</v>
      </c>
      <c r="C183" s="252" t="s">
        <v>110</v>
      </c>
      <c r="D183" s="237"/>
      <c r="E183" s="238"/>
      <c r="F183" s="239"/>
      <c r="G183" s="239">
        <f>SUMIF(AG184:AG224,"&lt;&gt;NOR",G184:G224)</f>
        <v>0</v>
      </c>
      <c r="H183" s="239"/>
      <c r="I183" s="239">
        <f>SUM(I184:I224)</f>
        <v>0</v>
      </c>
      <c r="J183" s="239"/>
      <c r="K183" s="239">
        <f>SUM(K184:K224)</f>
        <v>0</v>
      </c>
      <c r="L183" s="239"/>
      <c r="M183" s="239">
        <f>SUM(M184:M224)</f>
        <v>0</v>
      </c>
      <c r="N183" s="239"/>
      <c r="O183" s="239">
        <f>SUM(O184:O224)</f>
        <v>0.06</v>
      </c>
      <c r="P183" s="239"/>
      <c r="Q183" s="239">
        <f>SUM(Q184:Q224)</f>
        <v>0</v>
      </c>
      <c r="R183" s="239"/>
      <c r="S183" s="239"/>
      <c r="T183" s="240"/>
      <c r="U183" s="234"/>
      <c r="V183" s="234">
        <f>SUM(V184:V224)</f>
        <v>13.12</v>
      </c>
      <c r="W183" s="234"/>
      <c r="X183" s="234"/>
      <c r="AG183" t="s">
        <v>171</v>
      </c>
    </row>
    <row r="184" spans="1:60" outlineLevel="1">
      <c r="A184" s="241">
        <v>24</v>
      </c>
      <c r="B184" s="242" t="s">
        <v>365</v>
      </c>
      <c r="C184" s="253" t="s">
        <v>366</v>
      </c>
      <c r="D184" s="243" t="s">
        <v>241</v>
      </c>
      <c r="E184" s="244">
        <v>6.1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3.9899999999999996E-3</v>
      </c>
      <c r="O184" s="246">
        <f>ROUND(E184*N184,2)</f>
        <v>0.02</v>
      </c>
      <c r="P184" s="246">
        <v>0</v>
      </c>
      <c r="Q184" s="246">
        <f>ROUND(E184*P184,2)</f>
        <v>0</v>
      </c>
      <c r="R184" s="246"/>
      <c r="S184" s="246" t="s">
        <v>175</v>
      </c>
      <c r="T184" s="247" t="s">
        <v>175</v>
      </c>
      <c r="U184" s="231">
        <v>0.54</v>
      </c>
      <c r="V184" s="231">
        <f>ROUND(E184*U184,2)</f>
        <v>3.29</v>
      </c>
      <c r="W184" s="231"/>
      <c r="X184" s="231" t="s">
        <v>176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177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5" t="s">
        <v>367</v>
      </c>
      <c r="D185" s="248"/>
      <c r="E185" s="248"/>
      <c r="F185" s="248"/>
      <c r="G185" s="248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244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6" t="s">
        <v>368</v>
      </c>
      <c r="D186" s="249"/>
      <c r="E186" s="249"/>
      <c r="F186" s="249"/>
      <c r="G186" s="249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702</v>
      </c>
      <c r="D187" s="232"/>
      <c r="E187" s="233">
        <v>4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179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703</v>
      </c>
      <c r="D188" s="232"/>
      <c r="E188" s="233">
        <v>1.5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704</v>
      </c>
      <c r="D189" s="232"/>
      <c r="E189" s="233">
        <v>0.6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1">
        <v>25</v>
      </c>
      <c r="B190" s="242" t="s">
        <v>372</v>
      </c>
      <c r="C190" s="253" t="s">
        <v>373</v>
      </c>
      <c r="D190" s="243" t="s">
        <v>241</v>
      </c>
      <c r="E190" s="244">
        <v>8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5.1799999999999997E-3</v>
      </c>
      <c r="O190" s="246">
        <f>ROUND(E190*N190,2)</f>
        <v>0.04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0.63</v>
      </c>
      <c r="V190" s="231">
        <f>ROUND(E190*U190,2)</f>
        <v>5.04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177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5" t="s">
        <v>367</v>
      </c>
      <c r="D191" s="248"/>
      <c r="E191" s="248"/>
      <c r="F191" s="248"/>
      <c r="G191" s="248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6" t="s">
        <v>368</v>
      </c>
      <c r="D192" s="249"/>
      <c r="E192" s="249"/>
      <c r="F192" s="249"/>
      <c r="G192" s="249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244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374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62</v>
      </c>
      <c r="D194" s="232"/>
      <c r="E194" s="233">
        <v>4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376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62</v>
      </c>
      <c r="D196" s="232"/>
      <c r="E196" s="233">
        <v>4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26</v>
      </c>
      <c r="B197" s="242" t="s">
        <v>379</v>
      </c>
      <c r="C197" s="253" t="s">
        <v>380</v>
      </c>
      <c r="D197" s="243" t="s">
        <v>241</v>
      </c>
      <c r="E197" s="244">
        <v>6.1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3.0000000000000001E-5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175</v>
      </c>
      <c r="T197" s="247" t="s">
        <v>175</v>
      </c>
      <c r="U197" s="231">
        <v>0.13</v>
      </c>
      <c r="V197" s="231">
        <f>ROUND(E197*U197,2)</f>
        <v>0.79</v>
      </c>
      <c r="W197" s="231"/>
      <c r="X197" s="231" t="s">
        <v>176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177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5" t="s">
        <v>381</v>
      </c>
      <c r="D198" s="248"/>
      <c r="E198" s="248"/>
      <c r="F198" s="248"/>
      <c r="G198" s="248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244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702</v>
      </c>
      <c r="D199" s="232"/>
      <c r="E199" s="233">
        <v>4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703</v>
      </c>
      <c r="D200" s="232"/>
      <c r="E200" s="233">
        <v>1.5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704</v>
      </c>
      <c r="D201" s="232"/>
      <c r="E201" s="233">
        <v>0.6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>
      <c r="A202" s="241">
        <v>27</v>
      </c>
      <c r="B202" s="242" t="s">
        <v>382</v>
      </c>
      <c r="C202" s="253" t="s">
        <v>383</v>
      </c>
      <c r="D202" s="243" t="s">
        <v>241</v>
      </c>
      <c r="E202" s="244">
        <v>8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6.0000000000000002E-5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175</v>
      </c>
      <c r="T202" s="247" t="s">
        <v>175</v>
      </c>
      <c r="U202" s="231">
        <v>0.13</v>
      </c>
      <c r="V202" s="231">
        <f>ROUND(E202*U202,2)</f>
        <v>1.04</v>
      </c>
      <c r="W202" s="231"/>
      <c r="X202" s="231" t="s">
        <v>176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177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5" t="s">
        <v>381</v>
      </c>
      <c r="D203" s="248"/>
      <c r="E203" s="248"/>
      <c r="F203" s="248"/>
      <c r="G203" s="248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244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374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62</v>
      </c>
      <c r="D205" s="232"/>
      <c r="E205" s="233">
        <v>4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376</v>
      </c>
      <c r="D206" s="232"/>
      <c r="E206" s="233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62</v>
      </c>
      <c r="D207" s="232"/>
      <c r="E207" s="233">
        <v>4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1">
        <v>28</v>
      </c>
      <c r="B208" s="242" t="s">
        <v>384</v>
      </c>
      <c r="C208" s="253" t="s">
        <v>385</v>
      </c>
      <c r="D208" s="243" t="s">
        <v>386</v>
      </c>
      <c r="E208" s="244">
        <v>4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7.5000000000000002E-4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 t="s">
        <v>175</v>
      </c>
      <c r="T208" s="247" t="s">
        <v>175</v>
      </c>
      <c r="U208" s="231">
        <v>0.11</v>
      </c>
      <c r="V208" s="231">
        <f>ROUND(E208*U208,2)</f>
        <v>0.44</v>
      </c>
      <c r="W208" s="231"/>
      <c r="X208" s="231" t="s">
        <v>176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177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705</v>
      </c>
      <c r="D209" s="232"/>
      <c r="E209" s="233">
        <v>4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>
      <c r="A210" s="241">
        <v>29</v>
      </c>
      <c r="B210" s="242" t="s">
        <v>388</v>
      </c>
      <c r="C210" s="253" t="s">
        <v>389</v>
      </c>
      <c r="D210" s="243" t="s">
        <v>249</v>
      </c>
      <c r="E210" s="244">
        <v>4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1.7000000000000001E-4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175</v>
      </c>
      <c r="T210" s="247" t="s">
        <v>175</v>
      </c>
      <c r="U210" s="231">
        <v>0.19</v>
      </c>
      <c r="V210" s="231">
        <f>ROUND(E210*U210,2)</f>
        <v>0.76</v>
      </c>
      <c r="W210" s="231"/>
      <c r="X210" s="231" t="s">
        <v>176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177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705</v>
      </c>
      <c r="D211" s="232"/>
      <c r="E211" s="233">
        <v>4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41">
        <v>30</v>
      </c>
      <c r="B212" s="242" t="s">
        <v>390</v>
      </c>
      <c r="C212" s="253" t="s">
        <v>391</v>
      </c>
      <c r="D212" s="243" t="s">
        <v>249</v>
      </c>
      <c r="E212" s="244">
        <v>2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2.4000000000000001E-4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 t="s">
        <v>175</v>
      </c>
      <c r="T212" s="247" t="s">
        <v>175</v>
      </c>
      <c r="U212" s="231">
        <v>0.2</v>
      </c>
      <c r="V212" s="231">
        <f>ROUND(E212*U212,2)</f>
        <v>0.4</v>
      </c>
      <c r="W212" s="231"/>
      <c r="X212" s="231" t="s">
        <v>176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177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58</v>
      </c>
      <c r="D213" s="232"/>
      <c r="E213" s="233">
        <v>2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179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31</v>
      </c>
      <c r="B214" s="242" t="s">
        <v>392</v>
      </c>
      <c r="C214" s="253" t="s">
        <v>393</v>
      </c>
      <c r="D214" s="243" t="s">
        <v>241</v>
      </c>
      <c r="E214" s="244">
        <v>14.1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175</v>
      </c>
      <c r="T214" s="247" t="s">
        <v>175</v>
      </c>
      <c r="U214" s="231">
        <v>0.03</v>
      </c>
      <c r="V214" s="231">
        <f>ROUND(E214*U214,2)</f>
        <v>0.42</v>
      </c>
      <c r="W214" s="231"/>
      <c r="X214" s="231" t="s">
        <v>176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177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5" t="s">
        <v>394</v>
      </c>
      <c r="D215" s="248"/>
      <c r="E215" s="248"/>
      <c r="F215" s="248"/>
      <c r="G215" s="248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244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706</v>
      </c>
      <c r="D216" s="232"/>
      <c r="E216" s="233">
        <v>14.1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1">
        <v>32</v>
      </c>
      <c r="B217" s="242" t="s">
        <v>396</v>
      </c>
      <c r="C217" s="253" t="s">
        <v>397</v>
      </c>
      <c r="D217" s="243" t="s">
        <v>241</v>
      </c>
      <c r="E217" s="244">
        <v>14.1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1.0000000000000001E-5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175</v>
      </c>
      <c r="T217" s="247" t="s">
        <v>175</v>
      </c>
      <c r="U217" s="231">
        <v>0.06</v>
      </c>
      <c r="V217" s="231">
        <f>ROUND(E217*U217,2)</f>
        <v>0.85</v>
      </c>
      <c r="W217" s="231"/>
      <c r="X217" s="231" t="s">
        <v>176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177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5" t="s">
        <v>398</v>
      </c>
      <c r="D218" s="248"/>
      <c r="E218" s="248"/>
      <c r="F218" s="248"/>
      <c r="G218" s="248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244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706</v>
      </c>
      <c r="D219" s="232"/>
      <c r="E219" s="233">
        <v>14.1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33</v>
      </c>
      <c r="B220" s="242" t="s">
        <v>399</v>
      </c>
      <c r="C220" s="253" t="s">
        <v>400</v>
      </c>
      <c r="D220" s="243" t="s">
        <v>322</v>
      </c>
      <c r="E220" s="244">
        <v>7.0999999999999994E-2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0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175</v>
      </c>
      <c r="T220" s="247" t="s">
        <v>175</v>
      </c>
      <c r="U220" s="231">
        <v>1.33</v>
      </c>
      <c r="V220" s="231">
        <f>ROUND(E220*U220,2)</f>
        <v>0.09</v>
      </c>
      <c r="W220" s="231"/>
      <c r="X220" s="231" t="s">
        <v>176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707</v>
      </c>
      <c r="D221" s="232"/>
      <c r="E221" s="233">
        <v>7.0999999999999994E-2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1">
        <v>34</v>
      </c>
      <c r="B222" s="242" t="s">
        <v>402</v>
      </c>
      <c r="C222" s="253" t="s">
        <v>403</v>
      </c>
      <c r="D222" s="243" t="s">
        <v>404</v>
      </c>
      <c r="E222" s="244">
        <v>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250</v>
      </c>
      <c r="T222" s="247" t="s">
        <v>251</v>
      </c>
      <c r="U222" s="231">
        <v>0</v>
      </c>
      <c r="V222" s="231">
        <f>ROUND(E222*U222,2)</f>
        <v>0</v>
      </c>
      <c r="W222" s="231"/>
      <c r="X222" s="231" t="s">
        <v>176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177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>
      <c r="A223" s="229"/>
      <c r="B223" s="230"/>
      <c r="C223" s="254" t="s">
        <v>405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56</v>
      </c>
      <c r="D224" s="232"/>
      <c r="E224" s="233">
        <v>1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>
      <c r="A225" s="235" t="s">
        <v>170</v>
      </c>
      <c r="B225" s="236" t="s">
        <v>111</v>
      </c>
      <c r="C225" s="252" t="s">
        <v>112</v>
      </c>
      <c r="D225" s="237"/>
      <c r="E225" s="238"/>
      <c r="F225" s="239"/>
      <c r="G225" s="239">
        <f>SUMIF(AG226:AG292,"&lt;&gt;NOR",G226:G292)</f>
        <v>0</v>
      </c>
      <c r="H225" s="239"/>
      <c r="I225" s="239">
        <f>SUM(I226:I292)</f>
        <v>0</v>
      </c>
      <c r="J225" s="239"/>
      <c r="K225" s="239">
        <f>SUM(K226:K292)</f>
        <v>0</v>
      </c>
      <c r="L225" s="239"/>
      <c r="M225" s="239">
        <f>SUM(M226:M292)</f>
        <v>0</v>
      </c>
      <c r="N225" s="239"/>
      <c r="O225" s="239">
        <f>SUM(O226:O292)</f>
        <v>9.9999999999999992E-2</v>
      </c>
      <c r="P225" s="239"/>
      <c r="Q225" s="239">
        <f>SUM(Q226:Q292)</f>
        <v>0.23</v>
      </c>
      <c r="R225" s="239"/>
      <c r="S225" s="239"/>
      <c r="T225" s="240"/>
      <c r="U225" s="234"/>
      <c r="V225" s="234">
        <f>SUM(V226:V292)</f>
        <v>17.21</v>
      </c>
      <c r="W225" s="234"/>
      <c r="X225" s="234"/>
      <c r="AG225" t="s">
        <v>171</v>
      </c>
    </row>
    <row r="226" spans="1:60" outlineLevel="1">
      <c r="A226" s="241">
        <v>35</v>
      </c>
      <c r="B226" s="242" t="s">
        <v>406</v>
      </c>
      <c r="C226" s="253" t="s">
        <v>407</v>
      </c>
      <c r="D226" s="243" t="s">
        <v>386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0</v>
      </c>
      <c r="O226" s="246">
        <f>ROUND(E226*N226,2)</f>
        <v>0</v>
      </c>
      <c r="P226" s="246">
        <v>3.4200000000000001E-2</v>
      </c>
      <c r="Q226" s="246">
        <f>ROUND(E226*P226,2)</f>
        <v>0.03</v>
      </c>
      <c r="R226" s="246"/>
      <c r="S226" s="246" t="s">
        <v>175</v>
      </c>
      <c r="T226" s="247" t="s">
        <v>175</v>
      </c>
      <c r="U226" s="231">
        <v>0.47</v>
      </c>
      <c r="V226" s="231">
        <f>ROUND(E226*U226,2)</f>
        <v>0.47</v>
      </c>
      <c r="W226" s="231"/>
      <c r="X226" s="231" t="s">
        <v>176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177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646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56</v>
      </c>
      <c r="D228" s="232"/>
      <c r="E228" s="233">
        <v>1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>
      <c r="A229" s="241">
        <v>36</v>
      </c>
      <c r="B229" s="242" t="s">
        <v>409</v>
      </c>
      <c r="C229" s="253" t="s">
        <v>410</v>
      </c>
      <c r="D229" s="243" t="s">
        <v>386</v>
      </c>
      <c r="E229" s="244">
        <v>1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1.8890000000000001E-2</v>
      </c>
      <c r="O229" s="246">
        <f>ROUND(E229*N229,2)</f>
        <v>0.02</v>
      </c>
      <c r="P229" s="246">
        <v>0</v>
      </c>
      <c r="Q229" s="246">
        <f>ROUND(E229*P229,2)</f>
        <v>0</v>
      </c>
      <c r="R229" s="246"/>
      <c r="S229" s="246" t="s">
        <v>175</v>
      </c>
      <c r="T229" s="247" t="s">
        <v>175</v>
      </c>
      <c r="U229" s="231">
        <v>0.97</v>
      </c>
      <c r="V229" s="231">
        <f>ROUND(E229*U229,2)</f>
        <v>0.97</v>
      </c>
      <c r="W229" s="231"/>
      <c r="X229" s="231" t="s">
        <v>176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177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56</v>
      </c>
      <c r="D230" s="232"/>
      <c r="E230" s="233">
        <v>1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1">
        <v>37</v>
      </c>
      <c r="B231" s="242" t="s">
        <v>414</v>
      </c>
      <c r="C231" s="253" t="s">
        <v>415</v>
      </c>
      <c r="D231" s="243" t="s">
        <v>386</v>
      </c>
      <c r="E231" s="244">
        <v>2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0</v>
      </c>
      <c r="O231" s="246">
        <f>ROUND(E231*N231,2)</f>
        <v>0</v>
      </c>
      <c r="P231" s="246">
        <v>1.9460000000000002E-2</v>
      </c>
      <c r="Q231" s="246">
        <f>ROUND(E231*P231,2)</f>
        <v>0.04</v>
      </c>
      <c r="R231" s="246"/>
      <c r="S231" s="246" t="s">
        <v>175</v>
      </c>
      <c r="T231" s="247" t="s">
        <v>175</v>
      </c>
      <c r="U231" s="231">
        <v>0.38</v>
      </c>
      <c r="V231" s="231">
        <f>ROUND(E231*U231,2)</f>
        <v>0.76</v>
      </c>
      <c r="W231" s="231"/>
      <c r="X231" s="231" t="s">
        <v>176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177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642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56</v>
      </c>
      <c r="D233" s="232"/>
      <c r="E233" s="233">
        <v>1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684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56</v>
      </c>
      <c r="D235" s="232"/>
      <c r="E235" s="233">
        <v>1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41">
        <v>38</v>
      </c>
      <c r="B236" s="242" t="s">
        <v>417</v>
      </c>
      <c r="C236" s="253" t="s">
        <v>418</v>
      </c>
      <c r="D236" s="243" t="s">
        <v>386</v>
      </c>
      <c r="E236" s="244">
        <v>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1.9009999999999999E-2</v>
      </c>
      <c r="O236" s="246">
        <f>ROUND(E236*N236,2)</f>
        <v>0.04</v>
      </c>
      <c r="P236" s="246">
        <v>0</v>
      </c>
      <c r="Q236" s="246">
        <f>ROUND(E236*P236,2)</f>
        <v>0</v>
      </c>
      <c r="R236" s="246"/>
      <c r="S236" s="246" t="s">
        <v>175</v>
      </c>
      <c r="T236" s="247" t="s">
        <v>175</v>
      </c>
      <c r="U236" s="231">
        <v>1.19</v>
      </c>
      <c r="V236" s="231">
        <f>ROUND(E236*U236,2)</f>
        <v>2.38</v>
      </c>
      <c r="W236" s="231"/>
      <c r="X236" s="231" t="s">
        <v>176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177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58</v>
      </c>
      <c r="D237" s="232"/>
      <c r="E237" s="233">
        <v>2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179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1">
        <v>39</v>
      </c>
      <c r="B238" s="242" t="s">
        <v>423</v>
      </c>
      <c r="C238" s="253" t="s">
        <v>424</v>
      </c>
      <c r="D238" s="243" t="s">
        <v>386</v>
      </c>
      <c r="E238" s="244">
        <v>1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1.7000000000000001E-4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175</v>
      </c>
      <c r="T238" s="247" t="s">
        <v>175</v>
      </c>
      <c r="U238" s="231">
        <v>2.9</v>
      </c>
      <c r="V238" s="231">
        <f>ROUND(E238*U238,2)</f>
        <v>2.9</v>
      </c>
      <c r="W238" s="231"/>
      <c r="X238" s="231" t="s">
        <v>176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177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56</v>
      </c>
      <c r="D239" s="232"/>
      <c r="E239" s="233">
        <v>1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>
      <c r="A240" s="241">
        <v>40</v>
      </c>
      <c r="B240" s="242" t="s">
        <v>425</v>
      </c>
      <c r="C240" s="253" t="s">
        <v>426</v>
      </c>
      <c r="D240" s="243" t="s">
        <v>386</v>
      </c>
      <c r="E240" s="244">
        <v>1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8.7999999999999995E-2</v>
      </c>
      <c r="Q240" s="246">
        <f>ROUND(E240*P240,2)</f>
        <v>0.09</v>
      </c>
      <c r="R240" s="246"/>
      <c r="S240" s="246" t="s">
        <v>175</v>
      </c>
      <c r="T240" s="247" t="s">
        <v>175</v>
      </c>
      <c r="U240" s="231">
        <v>0.69</v>
      </c>
      <c r="V240" s="231">
        <f>ROUND(E240*U240,2)</f>
        <v>0.69</v>
      </c>
      <c r="W240" s="231"/>
      <c r="X240" s="231" t="s">
        <v>176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177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708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56</v>
      </c>
      <c r="D242" s="232"/>
      <c r="E242" s="233">
        <v>1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41">
        <v>41</v>
      </c>
      <c r="B243" s="242" t="s">
        <v>709</v>
      </c>
      <c r="C243" s="253" t="s">
        <v>710</v>
      </c>
      <c r="D243" s="243" t="s">
        <v>386</v>
      </c>
      <c r="E243" s="244">
        <v>1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0</v>
      </c>
      <c r="O243" s="246">
        <f>ROUND(E243*N243,2)</f>
        <v>0</v>
      </c>
      <c r="P243" s="246">
        <v>3.4700000000000002E-2</v>
      </c>
      <c r="Q243" s="246">
        <f>ROUND(E243*P243,2)</f>
        <v>0.03</v>
      </c>
      <c r="R243" s="246"/>
      <c r="S243" s="246" t="s">
        <v>175</v>
      </c>
      <c r="T243" s="247" t="s">
        <v>175</v>
      </c>
      <c r="U243" s="231">
        <v>0.56899999999999995</v>
      </c>
      <c r="V243" s="231">
        <f>ROUND(E243*U243,2)</f>
        <v>0.56999999999999995</v>
      </c>
      <c r="W243" s="231"/>
      <c r="X243" s="231" t="s">
        <v>176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177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648</v>
      </c>
      <c r="D244" s="232"/>
      <c r="E244" s="233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56</v>
      </c>
      <c r="D245" s="232"/>
      <c r="E245" s="233">
        <v>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42</v>
      </c>
      <c r="B246" s="242" t="s">
        <v>711</v>
      </c>
      <c r="C246" s="253" t="s">
        <v>712</v>
      </c>
      <c r="D246" s="243" t="s">
        <v>249</v>
      </c>
      <c r="E246" s="244">
        <v>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3.0899999999999999E-3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175</v>
      </c>
      <c r="T246" s="247" t="s">
        <v>175</v>
      </c>
      <c r="U246" s="231">
        <v>1.25</v>
      </c>
      <c r="V246" s="231">
        <f>ROUND(E246*U246,2)</f>
        <v>1.25</v>
      </c>
      <c r="W246" s="231"/>
      <c r="X246" s="231" t="s">
        <v>176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177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56</v>
      </c>
      <c r="D247" s="232"/>
      <c r="E247" s="233">
        <v>1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1">
        <v>43</v>
      </c>
      <c r="B248" s="242" t="s">
        <v>431</v>
      </c>
      <c r="C248" s="253" t="s">
        <v>432</v>
      </c>
      <c r="D248" s="243" t="s">
        <v>249</v>
      </c>
      <c r="E248" s="244">
        <v>2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8.4999999999999995E-4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175</v>
      </c>
      <c r="T248" s="247" t="s">
        <v>175</v>
      </c>
      <c r="U248" s="231">
        <v>0.49</v>
      </c>
      <c r="V248" s="231">
        <f>ROUND(E248*U248,2)</f>
        <v>0.98</v>
      </c>
      <c r="W248" s="231"/>
      <c r="X248" s="231" t="s">
        <v>176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177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439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58</v>
      </c>
      <c r="D250" s="232"/>
      <c r="E250" s="233">
        <v>2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44</v>
      </c>
      <c r="B251" s="242" t="s">
        <v>713</v>
      </c>
      <c r="C251" s="253" t="s">
        <v>714</v>
      </c>
      <c r="D251" s="243" t="s">
        <v>249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1.0200000000000001E-3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175</v>
      </c>
      <c r="T251" s="247" t="s">
        <v>175</v>
      </c>
      <c r="U251" s="231">
        <v>0.47599999999999998</v>
      </c>
      <c r="V251" s="231">
        <f>ROUND(E251*U251,2)</f>
        <v>0.48</v>
      </c>
      <c r="W251" s="231"/>
      <c r="X251" s="231" t="s">
        <v>176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177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715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179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45</v>
      </c>
      <c r="B254" s="242" t="s">
        <v>437</v>
      </c>
      <c r="C254" s="253" t="s">
        <v>438</v>
      </c>
      <c r="D254" s="243" t="s">
        <v>386</v>
      </c>
      <c r="E254" s="244">
        <v>4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1.56E-3</v>
      </c>
      <c r="Q254" s="246">
        <f>ROUND(E254*P254,2)</f>
        <v>0.01</v>
      </c>
      <c r="R254" s="246"/>
      <c r="S254" s="246" t="s">
        <v>175</v>
      </c>
      <c r="T254" s="247" t="s">
        <v>175</v>
      </c>
      <c r="U254" s="231">
        <v>0.22</v>
      </c>
      <c r="V254" s="231">
        <f>ROUND(E254*U254,2)</f>
        <v>0.88</v>
      </c>
      <c r="W254" s="231"/>
      <c r="X254" s="231" t="s">
        <v>176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440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716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56</v>
      </c>
      <c r="D258" s="232"/>
      <c r="E258" s="233">
        <v>1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717</v>
      </c>
      <c r="D259" s="232"/>
      <c r="E259" s="233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56</v>
      </c>
      <c r="D260" s="232"/>
      <c r="E260" s="233">
        <v>1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718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56</v>
      </c>
      <c r="D262" s="232"/>
      <c r="E262" s="233">
        <v>1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1">
        <v>46</v>
      </c>
      <c r="B263" s="242" t="s">
        <v>441</v>
      </c>
      <c r="C263" s="253" t="s">
        <v>442</v>
      </c>
      <c r="D263" s="243" t="s">
        <v>386</v>
      </c>
      <c r="E263" s="244">
        <v>1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3.32E-3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175</v>
      </c>
      <c r="T263" s="247" t="s">
        <v>175</v>
      </c>
      <c r="U263" s="231">
        <v>0.59</v>
      </c>
      <c r="V263" s="231">
        <f>ROUND(E263*U263,2)</f>
        <v>0.59</v>
      </c>
      <c r="W263" s="231"/>
      <c r="X263" s="231" t="s">
        <v>176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177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443</v>
      </c>
      <c r="D264" s="232"/>
      <c r="E264" s="233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179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56</v>
      </c>
      <c r="D265" s="232"/>
      <c r="E265" s="233">
        <v>1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1">
        <v>47</v>
      </c>
      <c r="B266" s="242" t="s">
        <v>444</v>
      </c>
      <c r="C266" s="253" t="s">
        <v>445</v>
      </c>
      <c r="D266" s="243" t="s">
        <v>249</v>
      </c>
      <c r="E266" s="244">
        <v>2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4.0999999999999999E-4</v>
      </c>
      <c r="O266" s="246">
        <f>ROUND(E266*N266,2)</f>
        <v>0</v>
      </c>
      <c r="P266" s="246">
        <v>0</v>
      </c>
      <c r="Q266" s="246">
        <f>ROUND(E266*P266,2)</f>
        <v>0</v>
      </c>
      <c r="R266" s="246"/>
      <c r="S266" s="246" t="s">
        <v>175</v>
      </c>
      <c r="T266" s="247" t="s">
        <v>175</v>
      </c>
      <c r="U266" s="231">
        <v>0.25</v>
      </c>
      <c r="V266" s="231">
        <f>ROUND(E266*U266,2)</f>
        <v>0.5</v>
      </c>
      <c r="W266" s="231"/>
      <c r="X266" s="231" t="s">
        <v>176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177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58</v>
      </c>
      <c r="D267" s="232"/>
      <c r="E267" s="233">
        <v>2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179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41">
        <v>48</v>
      </c>
      <c r="B268" s="242" t="s">
        <v>447</v>
      </c>
      <c r="C268" s="253" t="s">
        <v>448</v>
      </c>
      <c r="D268" s="243" t="s">
        <v>249</v>
      </c>
      <c r="E268" s="244">
        <v>2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2.0000000000000001E-4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175</v>
      </c>
      <c r="T268" s="247" t="s">
        <v>175</v>
      </c>
      <c r="U268" s="231">
        <v>0.25</v>
      </c>
      <c r="V268" s="231">
        <f>ROUND(E268*U268,2)</f>
        <v>0.5</v>
      </c>
      <c r="W268" s="231"/>
      <c r="X268" s="231" t="s">
        <v>176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177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58</v>
      </c>
      <c r="D269" s="232"/>
      <c r="E269" s="233">
        <v>2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179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1">
        <v>49</v>
      </c>
      <c r="B270" s="242" t="s">
        <v>449</v>
      </c>
      <c r="C270" s="253" t="s">
        <v>450</v>
      </c>
      <c r="D270" s="243" t="s">
        <v>249</v>
      </c>
      <c r="E270" s="244">
        <v>3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6.9999999999999999E-4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175</v>
      </c>
      <c r="T270" s="247" t="s">
        <v>175</v>
      </c>
      <c r="U270" s="231">
        <v>0.37</v>
      </c>
      <c r="V270" s="231">
        <f>ROUND(E270*U270,2)</f>
        <v>1.1100000000000001</v>
      </c>
      <c r="W270" s="231"/>
      <c r="X270" s="231" t="s">
        <v>176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177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451</v>
      </c>
      <c r="D271" s="232"/>
      <c r="E271" s="233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179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58</v>
      </c>
      <c r="D272" s="232"/>
      <c r="E272" s="233">
        <v>2</v>
      </c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179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719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56</v>
      </c>
      <c r="D274" s="232"/>
      <c r="E274" s="233">
        <v>1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41">
        <v>50</v>
      </c>
      <c r="B275" s="242" t="s">
        <v>453</v>
      </c>
      <c r="C275" s="253" t="s">
        <v>454</v>
      </c>
      <c r="D275" s="243" t="s">
        <v>386</v>
      </c>
      <c r="E275" s="244">
        <v>1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1.7999999999999999E-2</v>
      </c>
      <c r="O275" s="246">
        <f>ROUND(E275*N275,2)</f>
        <v>0.02</v>
      </c>
      <c r="P275" s="246">
        <v>0</v>
      </c>
      <c r="Q275" s="246">
        <f>ROUND(E275*P275,2)</f>
        <v>0</v>
      </c>
      <c r="R275" s="246"/>
      <c r="S275" s="246" t="s">
        <v>175</v>
      </c>
      <c r="T275" s="247" t="s">
        <v>175</v>
      </c>
      <c r="U275" s="231">
        <v>1.9</v>
      </c>
      <c r="V275" s="231">
        <f>ROUND(E275*U275,2)</f>
        <v>1.9</v>
      </c>
      <c r="W275" s="231"/>
      <c r="X275" s="231" t="s">
        <v>176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177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5" t="s">
        <v>455</v>
      </c>
      <c r="D276" s="248"/>
      <c r="E276" s="248"/>
      <c r="F276" s="248"/>
      <c r="G276" s="248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244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56</v>
      </c>
      <c r="D277" s="232"/>
      <c r="E277" s="233">
        <v>1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1">
        <v>51</v>
      </c>
      <c r="B278" s="242" t="s">
        <v>456</v>
      </c>
      <c r="C278" s="253" t="s">
        <v>457</v>
      </c>
      <c r="D278" s="243" t="s">
        <v>322</v>
      </c>
      <c r="E278" s="244">
        <v>0.183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0</v>
      </c>
      <c r="O278" s="246">
        <f>ROUND(E278*N278,2)</f>
        <v>0</v>
      </c>
      <c r="P278" s="246">
        <v>0</v>
      </c>
      <c r="Q278" s="246">
        <f>ROUND(E278*P278,2)</f>
        <v>0</v>
      </c>
      <c r="R278" s="246"/>
      <c r="S278" s="246" t="s">
        <v>175</v>
      </c>
      <c r="T278" s="247" t="s">
        <v>175</v>
      </c>
      <c r="U278" s="231">
        <v>1.52</v>
      </c>
      <c r="V278" s="231">
        <f>ROUND(E278*U278,2)</f>
        <v>0.28000000000000003</v>
      </c>
      <c r="W278" s="231"/>
      <c r="X278" s="231" t="s">
        <v>176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177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720</v>
      </c>
      <c r="D279" s="232"/>
      <c r="E279" s="233">
        <v>0.183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1">
        <v>52</v>
      </c>
      <c r="B280" s="242" t="s">
        <v>459</v>
      </c>
      <c r="C280" s="253" t="s">
        <v>460</v>
      </c>
      <c r="D280" s="243" t="s">
        <v>249</v>
      </c>
      <c r="E280" s="244">
        <v>1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0</v>
      </c>
      <c r="O280" s="246">
        <f>ROUND(E280*N280,2)</f>
        <v>0</v>
      </c>
      <c r="P280" s="246">
        <v>5.0000000000000001E-3</v>
      </c>
      <c r="Q280" s="246">
        <f>ROUND(E280*P280,2)</f>
        <v>0.01</v>
      </c>
      <c r="R280" s="246"/>
      <c r="S280" s="246" t="s">
        <v>250</v>
      </c>
      <c r="T280" s="247" t="s">
        <v>251</v>
      </c>
      <c r="U280" s="231">
        <v>0</v>
      </c>
      <c r="V280" s="231">
        <f>ROUND(E280*U280,2)</f>
        <v>0</v>
      </c>
      <c r="W280" s="231"/>
      <c r="X280" s="231" t="s">
        <v>176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177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684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56</v>
      </c>
      <c r="D282" s="232"/>
      <c r="E282" s="233">
        <v>1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53</v>
      </c>
      <c r="B283" s="242" t="s">
        <v>461</v>
      </c>
      <c r="C283" s="253" t="s">
        <v>721</v>
      </c>
      <c r="D283" s="243" t="s">
        <v>404</v>
      </c>
      <c r="E283" s="244">
        <v>1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0.02</v>
      </c>
      <c r="Q283" s="246">
        <f>ROUND(E283*P283,2)</f>
        <v>0.02</v>
      </c>
      <c r="R283" s="246"/>
      <c r="S283" s="246" t="s">
        <v>250</v>
      </c>
      <c r="T283" s="247" t="s">
        <v>251</v>
      </c>
      <c r="U283" s="231">
        <v>0</v>
      </c>
      <c r="V283" s="231">
        <f>ROUND(E283*U283,2)</f>
        <v>0</v>
      </c>
      <c r="W283" s="231"/>
      <c r="X283" s="231" t="s">
        <v>176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177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722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56</v>
      </c>
      <c r="D285" s="232"/>
      <c r="E285" s="233">
        <v>1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41">
        <v>54</v>
      </c>
      <c r="B286" s="242" t="s">
        <v>465</v>
      </c>
      <c r="C286" s="253" t="s">
        <v>723</v>
      </c>
      <c r="D286" s="243" t="s">
        <v>404</v>
      </c>
      <c r="E286" s="244">
        <v>1</v>
      </c>
      <c r="F286" s="245"/>
      <c r="G286" s="246">
        <f>ROUND(E286*F286,2)</f>
        <v>0</v>
      </c>
      <c r="H286" s="245"/>
      <c r="I286" s="246">
        <f>ROUND(E286*H286,2)</f>
        <v>0</v>
      </c>
      <c r="J286" s="245"/>
      <c r="K286" s="246">
        <f>ROUND(E286*J286,2)</f>
        <v>0</v>
      </c>
      <c r="L286" s="246">
        <v>21</v>
      </c>
      <c r="M286" s="246">
        <f>G286*(1+L286/100)</f>
        <v>0</v>
      </c>
      <c r="N286" s="246">
        <v>0</v>
      </c>
      <c r="O286" s="246">
        <f>ROUND(E286*N286,2)</f>
        <v>0</v>
      </c>
      <c r="P286" s="246">
        <v>0</v>
      </c>
      <c r="Q286" s="246">
        <f>ROUND(E286*P286,2)</f>
        <v>0</v>
      </c>
      <c r="R286" s="246"/>
      <c r="S286" s="246" t="s">
        <v>250</v>
      </c>
      <c r="T286" s="247" t="s">
        <v>251</v>
      </c>
      <c r="U286" s="231">
        <v>0</v>
      </c>
      <c r="V286" s="231">
        <f>ROUND(E286*U286,2)</f>
        <v>0</v>
      </c>
      <c r="W286" s="231"/>
      <c r="X286" s="231" t="s">
        <v>176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177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684</v>
      </c>
      <c r="D287" s="232"/>
      <c r="E287" s="233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56</v>
      </c>
      <c r="D288" s="232"/>
      <c r="E288" s="233">
        <v>1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ht="22.5" outlineLevel="1">
      <c r="A289" s="241">
        <v>55</v>
      </c>
      <c r="B289" s="242" t="s">
        <v>467</v>
      </c>
      <c r="C289" s="253" t="s">
        <v>468</v>
      </c>
      <c r="D289" s="243" t="s">
        <v>249</v>
      </c>
      <c r="E289" s="244">
        <v>1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1.0999999999999999E-2</v>
      </c>
      <c r="O289" s="246">
        <f>ROUND(E289*N289,2)</f>
        <v>0.01</v>
      </c>
      <c r="P289" s="246">
        <v>0</v>
      </c>
      <c r="Q289" s="246">
        <f>ROUND(E289*P289,2)</f>
        <v>0</v>
      </c>
      <c r="R289" s="246" t="s">
        <v>469</v>
      </c>
      <c r="S289" s="246" t="s">
        <v>175</v>
      </c>
      <c r="T289" s="247" t="s">
        <v>175</v>
      </c>
      <c r="U289" s="231">
        <v>0</v>
      </c>
      <c r="V289" s="231">
        <f>ROUND(E289*U289,2)</f>
        <v>0</v>
      </c>
      <c r="W289" s="231"/>
      <c r="X289" s="231" t="s">
        <v>470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471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56</v>
      </c>
      <c r="D290" s="232"/>
      <c r="E290" s="233">
        <v>1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56</v>
      </c>
      <c r="B291" s="242" t="s">
        <v>724</v>
      </c>
      <c r="C291" s="253" t="s">
        <v>725</v>
      </c>
      <c r="D291" s="243" t="s">
        <v>249</v>
      </c>
      <c r="E291" s="244">
        <v>1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1.4E-2</v>
      </c>
      <c r="O291" s="246">
        <f>ROUND(E291*N291,2)</f>
        <v>0.01</v>
      </c>
      <c r="P291" s="246">
        <v>0</v>
      </c>
      <c r="Q291" s="246">
        <f>ROUND(E291*P291,2)</f>
        <v>0</v>
      </c>
      <c r="R291" s="246" t="s">
        <v>469</v>
      </c>
      <c r="S291" s="246" t="s">
        <v>175</v>
      </c>
      <c r="T291" s="247" t="s">
        <v>175</v>
      </c>
      <c r="U291" s="231">
        <v>0</v>
      </c>
      <c r="V291" s="231">
        <f>ROUND(E291*U291,2)</f>
        <v>0</v>
      </c>
      <c r="W291" s="231"/>
      <c r="X291" s="231" t="s">
        <v>470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471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56</v>
      </c>
      <c r="D292" s="232"/>
      <c r="E292" s="233">
        <v>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>
      <c r="A293" s="235" t="s">
        <v>170</v>
      </c>
      <c r="B293" s="236" t="s">
        <v>121</v>
      </c>
      <c r="C293" s="252" t="s">
        <v>122</v>
      </c>
      <c r="D293" s="237"/>
      <c r="E293" s="238"/>
      <c r="F293" s="239"/>
      <c r="G293" s="239">
        <f>SUMIF(AG294:AG340,"&lt;&gt;NOR",G294:G340)</f>
        <v>0</v>
      </c>
      <c r="H293" s="239"/>
      <c r="I293" s="239">
        <f>SUM(I294:I340)</f>
        <v>0</v>
      </c>
      <c r="J293" s="239"/>
      <c r="K293" s="239">
        <f>SUM(K294:K340)</f>
        <v>0</v>
      </c>
      <c r="L293" s="239"/>
      <c r="M293" s="239">
        <f>SUM(M294:M340)</f>
        <v>0</v>
      </c>
      <c r="N293" s="239"/>
      <c r="O293" s="239">
        <f>SUM(O294:O340)</f>
        <v>7.0000000000000007E-2</v>
      </c>
      <c r="P293" s="239"/>
      <c r="Q293" s="239">
        <f>SUM(Q294:Q340)</f>
        <v>0.94000000000000006</v>
      </c>
      <c r="R293" s="239"/>
      <c r="S293" s="239"/>
      <c r="T293" s="240"/>
      <c r="U293" s="234"/>
      <c r="V293" s="234">
        <f>SUM(V294:V340)</f>
        <v>30.69</v>
      </c>
      <c r="W293" s="234"/>
      <c r="X293" s="234"/>
      <c r="AG293" t="s">
        <v>171</v>
      </c>
    </row>
    <row r="294" spans="1:60" outlineLevel="1">
      <c r="A294" s="241">
        <v>57</v>
      </c>
      <c r="B294" s="242" t="s">
        <v>726</v>
      </c>
      <c r="C294" s="253" t="s">
        <v>727</v>
      </c>
      <c r="D294" s="243" t="s">
        <v>174</v>
      </c>
      <c r="E294" s="244">
        <v>49.519860000000001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0</v>
      </c>
      <c r="O294" s="246">
        <f>ROUND(E294*N294,2)</f>
        <v>0</v>
      </c>
      <c r="P294" s="246">
        <v>1.098E-2</v>
      </c>
      <c r="Q294" s="246">
        <f>ROUND(E294*P294,2)</f>
        <v>0.54</v>
      </c>
      <c r="R294" s="246"/>
      <c r="S294" s="246" t="s">
        <v>175</v>
      </c>
      <c r="T294" s="247" t="s">
        <v>175</v>
      </c>
      <c r="U294" s="231">
        <v>0.37</v>
      </c>
      <c r="V294" s="231">
        <f>ROUND(E294*U294,2)</f>
        <v>18.32</v>
      </c>
      <c r="W294" s="231"/>
      <c r="X294" s="231" t="s">
        <v>176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177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728</v>
      </c>
      <c r="D295" s="232"/>
      <c r="E295" s="233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179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653</v>
      </c>
      <c r="D296" s="232"/>
      <c r="E296" s="233">
        <v>61.144860000000001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654</v>
      </c>
      <c r="D297" s="232"/>
      <c r="E297" s="233">
        <v>-6.4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655</v>
      </c>
      <c r="D298" s="232"/>
      <c r="E298" s="233">
        <v>-1.2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656</v>
      </c>
      <c r="D299" s="232"/>
      <c r="E299" s="233">
        <v>-4.0250000000000004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41">
        <v>58</v>
      </c>
      <c r="B300" s="242" t="s">
        <v>729</v>
      </c>
      <c r="C300" s="253" t="s">
        <v>730</v>
      </c>
      <c r="D300" s="243" t="s">
        <v>174</v>
      </c>
      <c r="E300" s="244">
        <v>49.519860000000001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6">
        <v>0</v>
      </c>
      <c r="O300" s="246">
        <f>ROUND(E300*N300,2)</f>
        <v>0</v>
      </c>
      <c r="P300" s="246">
        <v>8.0000000000000002E-3</v>
      </c>
      <c r="Q300" s="246">
        <f>ROUND(E300*P300,2)</f>
        <v>0.4</v>
      </c>
      <c r="R300" s="246"/>
      <c r="S300" s="246" t="s">
        <v>175</v>
      </c>
      <c r="T300" s="247" t="s">
        <v>175</v>
      </c>
      <c r="U300" s="231">
        <v>6.6000000000000003E-2</v>
      </c>
      <c r="V300" s="231">
        <f>ROUND(E300*U300,2)</f>
        <v>3.27</v>
      </c>
      <c r="W300" s="231"/>
      <c r="X300" s="231" t="s">
        <v>176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177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731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179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653</v>
      </c>
      <c r="D302" s="232"/>
      <c r="E302" s="233">
        <v>61.144860000000001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654</v>
      </c>
      <c r="D303" s="232"/>
      <c r="E303" s="233">
        <v>-6.4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655</v>
      </c>
      <c r="D304" s="232"/>
      <c r="E304" s="233">
        <v>-1.2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179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656</v>
      </c>
      <c r="D305" s="232"/>
      <c r="E305" s="233">
        <v>-4.0250000000000004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179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1">
        <v>59</v>
      </c>
      <c r="B306" s="242" t="s">
        <v>732</v>
      </c>
      <c r="C306" s="253" t="s">
        <v>733</v>
      </c>
      <c r="D306" s="243" t="s">
        <v>249</v>
      </c>
      <c r="E306" s="244">
        <v>4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0</v>
      </c>
      <c r="Q306" s="246">
        <f>ROUND(E306*P306,2)</f>
        <v>0</v>
      </c>
      <c r="R306" s="246"/>
      <c r="S306" s="246" t="s">
        <v>175</v>
      </c>
      <c r="T306" s="247" t="s">
        <v>175</v>
      </c>
      <c r="U306" s="231">
        <v>1.45</v>
      </c>
      <c r="V306" s="231">
        <f>ROUND(E306*U306,2)</f>
        <v>5.8</v>
      </c>
      <c r="W306" s="231"/>
      <c r="X306" s="231" t="s">
        <v>176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177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734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179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688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56</v>
      </c>
      <c r="D309" s="232"/>
      <c r="E309" s="233">
        <v>1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689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56</v>
      </c>
      <c r="D311" s="232"/>
      <c r="E311" s="233">
        <v>1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179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735</v>
      </c>
      <c r="D312" s="232"/>
      <c r="E312" s="233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179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687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56</v>
      </c>
      <c r="D314" s="232"/>
      <c r="E314" s="233">
        <v>1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179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736</v>
      </c>
      <c r="D315" s="232"/>
      <c r="E315" s="233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179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686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56</v>
      </c>
      <c r="D317" s="232"/>
      <c r="E317" s="233">
        <v>1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179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41">
        <v>60</v>
      </c>
      <c r="B318" s="242" t="s">
        <v>737</v>
      </c>
      <c r="C318" s="253" t="s">
        <v>738</v>
      </c>
      <c r="D318" s="243" t="s">
        <v>249</v>
      </c>
      <c r="E318" s="244">
        <v>4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0</v>
      </c>
      <c r="O318" s="246">
        <f>ROUND(E318*N318,2)</f>
        <v>0</v>
      </c>
      <c r="P318" s="246">
        <v>0</v>
      </c>
      <c r="Q318" s="246">
        <f>ROUND(E318*P318,2)</f>
        <v>0</v>
      </c>
      <c r="R318" s="246"/>
      <c r="S318" s="246" t="s">
        <v>175</v>
      </c>
      <c r="T318" s="247" t="s">
        <v>175</v>
      </c>
      <c r="U318" s="231">
        <v>0.78</v>
      </c>
      <c r="V318" s="231">
        <f>ROUND(E318*U318,2)</f>
        <v>3.12</v>
      </c>
      <c r="W318" s="231"/>
      <c r="X318" s="231" t="s">
        <v>176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177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62</v>
      </c>
      <c r="D319" s="232"/>
      <c r="E319" s="233">
        <v>4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179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41">
        <v>61</v>
      </c>
      <c r="B320" s="242" t="s">
        <v>739</v>
      </c>
      <c r="C320" s="253" t="s">
        <v>740</v>
      </c>
      <c r="D320" s="243" t="s">
        <v>322</v>
      </c>
      <c r="E320" s="244">
        <v>7.2999999999999995E-2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0</v>
      </c>
      <c r="O320" s="246">
        <f>ROUND(E320*N320,2)</f>
        <v>0</v>
      </c>
      <c r="P320" s="246">
        <v>0</v>
      </c>
      <c r="Q320" s="246">
        <f>ROUND(E320*P320,2)</f>
        <v>0</v>
      </c>
      <c r="R320" s="246"/>
      <c r="S320" s="246" t="s">
        <v>175</v>
      </c>
      <c r="T320" s="247" t="s">
        <v>175</v>
      </c>
      <c r="U320" s="231">
        <v>2.42</v>
      </c>
      <c r="V320" s="231">
        <f>ROUND(E320*U320,2)</f>
        <v>0.18</v>
      </c>
      <c r="W320" s="231"/>
      <c r="X320" s="231" t="s">
        <v>176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177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741</v>
      </c>
      <c r="D321" s="232"/>
      <c r="E321" s="233">
        <v>7.2999999999999995E-2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179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1">
        <v>62</v>
      </c>
      <c r="B322" s="242" t="s">
        <v>742</v>
      </c>
      <c r="C322" s="253" t="s">
        <v>743</v>
      </c>
      <c r="D322" s="243" t="s">
        <v>249</v>
      </c>
      <c r="E322" s="244">
        <v>4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7.5000000000000002E-4</v>
      </c>
      <c r="O322" s="246">
        <f>ROUND(E322*N322,2)</f>
        <v>0</v>
      </c>
      <c r="P322" s="246">
        <v>0</v>
      </c>
      <c r="Q322" s="246">
        <f>ROUND(E322*P322,2)</f>
        <v>0</v>
      </c>
      <c r="R322" s="246" t="s">
        <v>469</v>
      </c>
      <c r="S322" s="246" t="s">
        <v>175</v>
      </c>
      <c r="T322" s="247" t="s">
        <v>175</v>
      </c>
      <c r="U322" s="231">
        <v>0</v>
      </c>
      <c r="V322" s="231">
        <f>ROUND(E322*U322,2)</f>
        <v>0</v>
      </c>
      <c r="W322" s="231"/>
      <c r="X322" s="231" t="s">
        <v>470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471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62</v>
      </c>
      <c r="D323" s="232"/>
      <c r="E323" s="233">
        <v>4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179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>
      <c r="A324" s="241">
        <v>63</v>
      </c>
      <c r="B324" s="242" t="s">
        <v>744</v>
      </c>
      <c r="C324" s="253" t="s">
        <v>745</v>
      </c>
      <c r="D324" s="243" t="s">
        <v>249</v>
      </c>
      <c r="E324" s="244">
        <v>2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1.4999999999999999E-2</v>
      </c>
      <c r="O324" s="246">
        <f>ROUND(E324*N324,2)</f>
        <v>0.03</v>
      </c>
      <c r="P324" s="246">
        <v>0</v>
      </c>
      <c r="Q324" s="246">
        <f>ROUND(E324*P324,2)</f>
        <v>0</v>
      </c>
      <c r="R324" s="246" t="s">
        <v>469</v>
      </c>
      <c r="S324" s="246" t="s">
        <v>175</v>
      </c>
      <c r="T324" s="247" t="s">
        <v>175</v>
      </c>
      <c r="U324" s="231">
        <v>0</v>
      </c>
      <c r="V324" s="231">
        <f>ROUND(E324*U324,2)</f>
        <v>0</v>
      </c>
      <c r="W324" s="231"/>
      <c r="X324" s="231" t="s">
        <v>470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471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746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734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179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688</v>
      </c>
      <c r="D327" s="232"/>
      <c r="E327" s="233"/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179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56</v>
      </c>
      <c r="D328" s="232"/>
      <c r="E328" s="233">
        <v>1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179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689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179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56</v>
      </c>
      <c r="D330" s="232"/>
      <c r="E330" s="233">
        <v>1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2.5" outlineLevel="1">
      <c r="A331" s="241">
        <v>64</v>
      </c>
      <c r="B331" s="242" t="s">
        <v>747</v>
      </c>
      <c r="C331" s="253" t="s">
        <v>748</v>
      </c>
      <c r="D331" s="243" t="s">
        <v>249</v>
      </c>
      <c r="E331" s="244">
        <v>1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0.02</v>
      </c>
      <c r="O331" s="246">
        <f>ROUND(E331*N331,2)</f>
        <v>0.02</v>
      </c>
      <c r="P331" s="246">
        <v>0</v>
      </c>
      <c r="Q331" s="246">
        <f>ROUND(E331*P331,2)</f>
        <v>0</v>
      </c>
      <c r="R331" s="246" t="s">
        <v>469</v>
      </c>
      <c r="S331" s="246" t="s">
        <v>175</v>
      </c>
      <c r="T331" s="247" t="s">
        <v>175</v>
      </c>
      <c r="U331" s="231">
        <v>0</v>
      </c>
      <c r="V331" s="231">
        <f>ROUND(E331*U331,2)</f>
        <v>0</v>
      </c>
      <c r="W331" s="231"/>
      <c r="X331" s="231" t="s">
        <v>470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471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746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179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735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687</v>
      </c>
      <c r="D334" s="232"/>
      <c r="E334" s="233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56</v>
      </c>
      <c r="D335" s="232"/>
      <c r="E335" s="233">
        <v>1</v>
      </c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179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41">
        <v>65</v>
      </c>
      <c r="B336" s="242" t="s">
        <v>749</v>
      </c>
      <c r="C336" s="253" t="s">
        <v>750</v>
      </c>
      <c r="D336" s="243" t="s">
        <v>249</v>
      </c>
      <c r="E336" s="244">
        <v>1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0.02</v>
      </c>
      <c r="O336" s="246">
        <f>ROUND(E336*N336,2)</f>
        <v>0.02</v>
      </c>
      <c r="P336" s="246">
        <v>0</v>
      </c>
      <c r="Q336" s="246">
        <f>ROUND(E336*P336,2)</f>
        <v>0</v>
      </c>
      <c r="R336" s="246" t="s">
        <v>469</v>
      </c>
      <c r="S336" s="246" t="s">
        <v>175</v>
      </c>
      <c r="T336" s="247" t="s">
        <v>175</v>
      </c>
      <c r="U336" s="231">
        <v>0</v>
      </c>
      <c r="V336" s="231">
        <f>ROUND(E336*U336,2)</f>
        <v>0</v>
      </c>
      <c r="W336" s="231"/>
      <c r="X336" s="231" t="s">
        <v>470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471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746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736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686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179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56</v>
      </c>
      <c r="D340" s="232"/>
      <c r="E340" s="233">
        <v>1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179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>
      <c r="A341" s="235" t="s">
        <v>170</v>
      </c>
      <c r="B341" s="236" t="s">
        <v>125</v>
      </c>
      <c r="C341" s="252" t="s">
        <v>126</v>
      </c>
      <c r="D341" s="237"/>
      <c r="E341" s="238"/>
      <c r="F341" s="239"/>
      <c r="G341" s="239">
        <f>SUMIF(AG342:AG364,"&lt;&gt;NOR",G342:G364)</f>
        <v>0</v>
      </c>
      <c r="H341" s="239"/>
      <c r="I341" s="239">
        <f>SUM(I342:I364)</f>
        <v>0</v>
      </c>
      <c r="J341" s="239"/>
      <c r="K341" s="239">
        <f>SUM(K342:K364)</f>
        <v>0</v>
      </c>
      <c r="L341" s="239"/>
      <c r="M341" s="239">
        <f>SUM(M342:M364)</f>
        <v>0</v>
      </c>
      <c r="N341" s="239"/>
      <c r="O341" s="239">
        <f>SUM(O342:O364)</f>
        <v>0.59</v>
      </c>
      <c r="P341" s="239"/>
      <c r="Q341" s="239">
        <f>SUM(Q342:Q364)</f>
        <v>0</v>
      </c>
      <c r="R341" s="239"/>
      <c r="S341" s="239"/>
      <c r="T341" s="240"/>
      <c r="U341" s="234"/>
      <c r="V341" s="234">
        <f>SUM(V342:V364)</f>
        <v>28.169999999999998</v>
      </c>
      <c r="W341" s="234"/>
      <c r="X341" s="234"/>
      <c r="AG341" t="s">
        <v>171</v>
      </c>
    </row>
    <row r="342" spans="1:60" ht="22.5" outlineLevel="1">
      <c r="A342" s="241">
        <v>66</v>
      </c>
      <c r="B342" s="242" t="s">
        <v>472</v>
      </c>
      <c r="C342" s="253" t="s">
        <v>473</v>
      </c>
      <c r="D342" s="243" t="s">
        <v>174</v>
      </c>
      <c r="E342" s="244">
        <v>26.7</v>
      </c>
      <c r="F342" s="245"/>
      <c r="G342" s="246">
        <f>ROUND(E342*F342,2)</f>
        <v>0</v>
      </c>
      <c r="H342" s="245"/>
      <c r="I342" s="246">
        <f>ROUND(E342*H342,2)</f>
        <v>0</v>
      </c>
      <c r="J342" s="245"/>
      <c r="K342" s="246">
        <f>ROUND(E342*J342,2)</f>
        <v>0</v>
      </c>
      <c r="L342" s="246">
        <v>21</v>
      </c>
      <c r="M342" s="246">
        <f>G342*(1+L342/100)</f>
        <v>0</v>
      </c>
      <c r="N342" s="246">
        <v>2.1000000000000001E-4</v>
      </c>
      <c r="O342" s="246">
        <f>ROUND(E342*N342,2)</f>
        <v>0.01</v>
      </c>
      <c r="P342" s="246">
        <v>0</v>
      </c>
      <c r="Q342" s="246">
        <f>ROUND(E342*P342,2)</f>
        <v>0</v>
      </c>
      <c r="R342" s="246"/>
      <c r="S342" s="246" t="s">
        <v>175</v>
      </c>
      <c r="T342" s="247" t="s">
        <v>175</v>
      </c>
      <c r="U342" s="231">
        <v>0.05</v>
      </c>
      <c r="V342" s="231">
        <f>ROUND(E342*U342,2)</f>
        <v>1.34</v>
      </c>
      <c r="W342" s="231"/>
      <c r="X342" s="231" t="s">
        <v>176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177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751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179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651</v>
      </c>
      <c r="D344" s="232"/>
      <c r="E344" s="233">
        <v>26.7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>
      <c r="A345" s="241">
        <v>67</v>
      </c>
      <c r="B345" s="242" t="s">
        <v>475</v>
      </c>
      <c r="C345" s="253" t="s">
        <v>476</v>
      </c>
      <c r="D345" s="243" t="s">
        <v>174</v>
      </c>
      <c r="E345" s="244">
        <v>26.7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6">
        <v>4.8300000000000001E-3</v>
      </c>
      <c r="O345" s="246">
        <f>ROUND(E345*N345,2)</f>
        <v>0.13</v>
      </c>
      <c r="P345" s="246">
        <v>0</v>
      </c>
      <c r="Q345" s="246">
        <f>ROUND(E345*P345,2)</f>
        <v>0</v>
      </c>
      <c r="R345" s="246"/>
      <c r="S345" s="246" t="s">
        <v>175</v>
      </c>
      <c r="T345" s="247" t="s">
        <v>175</v>
      </c>
      <c r="U345" s="231">
        <v>0.97</v>
      </c>
      <c r="V345" s="231">
        <f>ROUND(E345*U345,2)</f>
        <v>25.9</v>
      </c>
      <c r="W345" s="231"/>
      <c r="X345" s="231" t="s">
        <v>176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177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752</v>
      </c>
      <c r="D346" s="232"/>
      <c r="E346" s="233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684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179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685</v>
      </c>
      <c r="D348" s="232"/>
      <c r="E348" s="233">
        <v>19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179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642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643</v>
      </c>
      <c r="D350" s="232"/>
      <c r="E350" s="233">
        <v>3.6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644</v>
      </c>
      <c r="D351" s="232"/>
      <c r="E351" s="233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179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645</v>
      </c>
      <c r="D352" s="232"/>
      <c r="E352" s="233">
        <v>1.3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179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646</v>
      </c>
      <c r="D353" s="232"/>
      <c r="E353" s="233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179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647</v>
      </c>
      <c r="D354" s="232"/>
      <c r="E354" s="233">
        <v>1.1000000000000001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179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648</v>
      </c>
      <c r="D355" s="232"/>
      <c r="E355" s="23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649</v>
      </c>
      <c r="D356" s="232"/>
      <c r="E356" s="233">
        <v>1.7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179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1">
        <v>68</v>
      </c>
      <c r="B357" s="242" t="s">
        <v>477</v>
      </c>
      <c r="C357" s="253" t="s">
        <v>478</v>
      </c>
      <c r="D357" s="243" t="s">
        <v>322</v>
      </c>
      <c r="E357" s="244">
        <v>0.58399999999999996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0</v>
      </c>
      <c r="O357" s="246">
        <f>ROUND(E357*N357,2)</f>
        <v>0</v>
      </c>
      <c r="P357" s="246">
        <v>0</v>
      </c>
      <c r="Q357" s="246">
        <f>ROUND(E357*P357,2)</f>
        <v>0</v>
      </c>
      <c r="R357" s="246"/>
      <c r="S357" s="246" t="s">
        <v>175</v>
      </c>
      <c r="T357" s="247" t="s">
        <v>175</v>
      </c>
      <c r="U357" s="231">
        <v>1.6</v>
      </c>
      <c r="V357" s="231">
        <f>ROUND(E357*U357,2)</f>
        <v>0.93</v>
      </c>
      <c r="W357" s="231"/>
      <c r="X357" s="231" t="s">
        <v>176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177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753</v>
      </c>
      <c r="D358" s="232"/>
      <c r="E358" s="233">
        <v>0.58399999999999996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1">
        <v>69</v>
      </c>
      <c r="B359" s="242" t="s">
        <v>480</v>
      </c>
      <c r="C359" s="253" t="s">
        <v>481</v>
      </c>
      <c r="D359" s="243" t="s">
        <v>174</v>
      </c>
      <c r="E359" s="244">
        <v>26.7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1.1999999999999999E-3</v>
      </c>
      <c r="O359" s="246">
        <f>ROUND(E359*N359,2)</f>
        <v>0.03</v>
      </c>
      <c r="P359" s="246">
        <v>0</v>
      </c>
      <c r="Q359" s="246">
        <f>ROUND(E359*P359,2)</f>
        <v>0</v>
      </c>
      <c r="R359" s="246"/>
      <c r="S359" s="246" t="s">
        <v>250</v>
      </c>
      <c r="T359" s="247" t="s">
        <v>175</v>
      </c>
      <c r="U359" s="231">
        <v>0</v>
      </c>
      <c r="V359" s="231">
        <f>ROUND(E359*U359,2)</f>
        <v>0</v>
      </c>
      <c r="W359" s="231"/>
      <c r="X359" s="231" t="s">
        <v>176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177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751</v>
      </c>
      <c r="D360" s="232"/>
      <c r="E360" s="233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179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651</v>
      </c>
      <c r="D361" s="232"/>
      <c r="E361" s="233">
        <v>26.7</v>
      </c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179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41">
        <v>70</v>
      </c>
      <c r="B362" s="242" t="s">
        <v>482</v>
      </c>
      <c r="C362" s="253" t="s">
        <v>483</v>
      </c>
      <c r="D362" s="243" t="s">
        <v>174</v>
      </c>
      <c r="E362" s="244">
        <v>29.37</v>
      </c>
      <c r="F362" s="245"/>
      <c r="G362" s="246">
        <f>ROUND(E362*F362,2)</f>
        <v>0</v>
      </c>
      <c r="H362" s="245"/>
      <c r="I362" s="246">
        <f>ROUND(E362*H362,2)</f>
        <v>0</v>
      </c>
      <c r="J362" s="245"/>
      <c r="K362" s="246">
        <f>ROUND(E362*J362,2)</f>
        <v>0</v>
      </c>
      <c r="L362" s="246">
        <v>21</v>
      </c>
      <c r="M362" s="246">
        <f>G362*(1+L362/100)</f>
        <v>0</v>
      </c>
      <c r="N362" s="246">
        <v>1.4200000000000001E-2</v>
      </c>
      <c r="O362" s="246">
        <f>ROUND(E362*N362,2)</f>
        <v>0.42</v>
      </c>
      <c r="P362" s="246">
        <v>0</v>
      </c>
      <c r="Q362" s="246">
        <f>ROUND(E362*P362,2)</f>
        <v>0</v>
      </c>
      <c r="R362" s="246" t="s">
        <v>469</v>
      </c>
      <c r="S362" s="246" t="s">
        <v>175</v>
      </c>
      <c r="T362" s="247" t="s">
        <v>175</v>
      </c>
      <c r="U362" s="231">
        <v>0</v>
      </c>
      <c r="V362" s="231">
        <f>ROUND(E362*U362,2)</f>
        <v>0</v>
      </c>
      <c r="W362" s="231"/>
      <c r="X362" s="231" t="s">
        <v>470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471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751</v>
      </c>
      <c r="D363" s="232"/>
      <c r="E363" s="233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754</v>
      </c>
      <c r="D364" s="232"/>
      <c r="E364" s="233">
        <v>29.37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>
      <c r="A365" s="235" t="s">
        <v>170</v>
      </c>
      <c r="B365" s="236" t="s">
        <v>129</v>
      </c>
      <c r="C365" s="252" t="s">
        <v>130</v>
      </c>
      <c r="D365" s="237"/>
      <c r="E365" s="238"/>
      <c r="F365" s="239"/>
      <c r="G365" s="239">
        <f>SUMIF(AG366:AG411,"&lt;&gt;NOR",G366:G411)</f>
        <v>0</v>
      </c>
      <c r="H365" s="239"/>
      <c r="I365" s="239">
        <f>SUM(I366:I411)</f>
        <v>0</v>
      </c>
      <c r="J365" s="239"/>
      <c r="K365" s="239">
        <f>SUM(K366:K411)</f>
        <v>0</v>
      </c>
      <c r="L365" s="239"/>
      <c r="M365" s="239">
        <f>SUM(M366:M411)</f>
        <v>0</v>
      </c>
      <c r="N365" s="239"/>
      <c r="O365" s="239">
        <f>SUM(O366:O411)</f>
        <v>0.71</v>
      </c>
      <c r="P365" s="239"/>
      <c r="Q365" s="239">
        <f>SUM(Q366:Q411)</f>
        <v>0</v>
      </c>
      <c r="R365" s="239"/>
      <c r="S365" s="239"/>
      <c r="T365" s="240"/>
      <c r="U365" s="234"/>
      <c r="V365" s="234">
        <f>SUM(V366:V411)</f>
        <v>50.13</v>
      </c>
      <c r="W365" s="234"/>
      <c r="X365" s="234"/>
      <c r="AG365" t="s">
        <v>171</v>
      </c>
    </row>
    <row r="366" spans="1:60" outlineLevel="1">
      <c r="A366" s="241">
        <v>71</v>
      </c>
      <c r="B366" s="242" t="s">
        <v>485</v>
      </c>
      <c r="C366" s="253" t="s">
        <v>486</v>
      </c>
      <c r="D366" s="243" t="s">
        <v>174</v>
      </c>
      <c r="E366" s="244">
        <v>37.59834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2.1000000000000001E-4</v>
      </c>
      <c r="O366" s="246">
        <f>ROUND(E366*N366,2)</f>
        <v>0.01</v>
      </c>
      <c r="P366" s="246">
        <v>0</v>
      </c>
      <c r="Q366" s="246">
        <f>ROUND(E366*P366,2)</f>
        <v>0</v>
      </c>
      <c r="R366" s="246"/>
      <c r="S366" s="246" t="s">
        <v>175</v>
      </c>
      <c r="T366" s="247" t="s">
        <v>175</v>
      </c>
      <c r="U366" s="231">
        <v>0.05</v>
      </c>
      <c r="V366" s="231">
        <f>ROUND(E366*U366,2)</f>
        <v>1.88</v>
      </c>
      <c r="W366" s="231"/>
      <c r="X366" s="231" t="s">
        <v>176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177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487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488</v>
      </c>
      <c r="D368" s="232"/>
      <c r="E368" s="233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755</v>
      </c>
      <c r="D369" s="232"/>
      <c r="E369" s="233">
        <v>37.59834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41">
        <v>72</v>
      </c>
      <c r="B370" s="242" t="s">
        <v>490</v>
      </c>
      <c r="C370" s="253" t="s">
        <v>491</v>
      </c>
      <c r="D370" s="243" t="s">
        <v>174</v>
      </c>
      <c r="E370" s="244">
        <v>37.59834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2.9999999999999997E-4</v>
      </c>
      <c r="O370" s="246">
        <f>ROUND(E370*N370,2)</f>
        <v>0.01</v>
      </c>
      <c r="P370" s="246">
        <v>0</v>
      </c>
      <c r="Q370" s="246">
        <f>ROUND(E370*P370,2)</f>
        <v>0</v>
      </c>
      <c r="R370" s="246"/>
      <c r="S370" s="246" t="s">
        <v>175</v>
      </c>
      <c r="T370" s="247" t="s">
        <v>175</v>
      </c>
      <c r="U370" s="231">
        <v>0</v>
      </c>
      <c r="V370" s="231">
        <f>ROUND(E370*U370,2)</f>
        <v>0</v>
      </c>
      <c r="W370" s="231"/>
      <c r="X370" s="231" t="s">
        <v>176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242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492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179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755</v>
      </c>
      <c r="D372" s="232"/>
      <c r="E372" s="233">
        <v>37.59834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22.5" outlineLevel="1">
      <c r="A373" s="241">
        <v>73</v>
      </c>
      <c r="B373" s="242" t="s">
        <v>493</v>
      </c>
      <c r="C373" s="253" t="s">
        <v>494</v>
      </c>
      <c r="D373" s="243" t="s">
        <v>174</v>
      </c>
      <c r="E373" s="244">
        <v>37.59834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4.8700000000000002E-3</v>
      </c>
      <c r="O373" s="246">
        <f>ROUND(E373*N373,2)</f>
        <v>0.18</v>
      </c>
      <c r="P373" s="246">
        <v>0</v>
      </c>
      <c r="Q373" s="246">
        <f>ROUND(E373*P373,2)</f>
        <v>0</v>
      </c>
      <c r="R373" s="246"/>
      <c r="S373" s="246" t="s">
        <v>175</v>
      </c>
      <c r="T373" s="247" t="s">
        <v>175</v>
      </c>
      <c r="U373" s="231">
        <v>1.1299999999999999</v>
      </c>
      <c r="V373" s="231">
        <f>ROUND(E373*U373,2)</f>
        <v>42.49</v>
      </c>
      <c r="W373" s="231"/>
      <c r="X373" s="231" t="s">
        <v>176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242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495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756</v>
      </c>
      <c r="D375" s="232"/>
      <c r="E375" s="233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757</v>
      </c>
      <c r="D376" s="232"/>
      <c r="E376" s="233">
        <v>3.6288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179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642</v>
      </c>
      <c r="D377" s="232"/>
      <c r="E377" s="233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179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758</v>
      </c>
      <c r="D378" s="232"/>
      <c r="E378" s="233">
        <v>15.69204</v>
      </c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179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759</v>
      </c>
      <c r="D379" s="232"/>
      <c r="E379" s="233">
        <v>-2.1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655</v>
      </c>
      <c r="D380" s="232"/>
      <c r="E380" s="233">
        <v>-1.2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760</v>
      </c>
      <c r="D381" s="232"/>
      <c r="E381" s="233">
        <v>-3.6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644</v>
      </c>
      <c r="D382" s="232"/>
      <c r="E382" s="233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761</v>
      </c>
      <c r="D383" s="232"/>
      <c r="E383" s="233">
        <v>4.83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179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762</v>
      </c>
      <c r="D384" s="232"/>
      <c r="E384" s="233">
        <v>2.25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646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763</v>
      </c>
      <c r="D386" s="232"/>
      <c r="E386" s="233">
        <v>8.5274999999999999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655</v>
      </c>
      <c r="D387" s="232"/>
      <c r="E387" s="233">
        <v>-1.2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648</v>
      </c>
      <c r="D388" s="232"/>
      <c r="E388" s="233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179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764</v>
      </c>
      <c r="D389" s="232"/>
      <c r="E389" s="233">
        <v>11.97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179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655</v>
      </c>
      <c r="D390" s="232"/>
      <c r="E390" s="233">
        <v>-1.2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ht="22.5" outlineLevel="1">
      <c r="A391" s="241">
        <v>74</v>
      </c>
      <c r="B391" s="242" t="s">
        <v>498</v>
      </c>
      <c r="C391" s="253" t="s">
        <v>499</v>
      </c>
      <c r="D391" s="243" t="s">
        <v>241</v>
      </c>
      <c r="E391" s="244">
        <v>38.378399999999999</v>
      </c>
      <c r="F391" s="245"/>
      <c r="G391" s="246">
        <f>ROUND(E391*F391,2)</f>
        <v>0</v>
      </c>
      <c r="H391" s="245"/>
      <c r="I391" s="246">
        <f>ROUND(E391*H391,2)</f>
        <v>0</v>
      </c>
      <c r="J391" s="245"/>
      <c r="K391" s="246">
        <f>ROUND(E391*J391,2)</f>
        <v>0</v>
      </c>
      <c r="L391" s="246">
        <v>21</v>
      </c>
      <c r="M391" s="246">
        <f>G391*(1+L391/100)</f>
        <v>0</v>
      </c>
      <c r="N391" s="246">
        <v>0</v>
      </c>
      <c r="O391" s="246">
        <f>ROUND(E391*N391,2)</f>
        <v>0</v>
      </c>
      <c r="P391" s="246">
        <v>0</v>
      </c>
      <c r="Q391" s="246">
        <f>ROUND(E391*P391,2)</f>
        <v>0</v>
      </c>
      <c r="R391" s="246"/>
      <c r="S391" s="246" t="s">
        <v>175</v>
      </c>
      <c r="T391" s="247" t="s">
        <v>175</v>
      </c>
      <c r="U391" s="231">
        <v>0.12</v>
      </c>
      <c r="V391" s="231">
        <f>ROUND(E391*U391,2)</f>
        <v>4.6100000000000003</v>
      </c>
      <c r="W391" s="231"/>
      <c r="X391" s="231" t="s">
        <v>176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177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500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756</v>
      </c>
      <c r="D393" s="232"/>
      <c r="E393" s="233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765</v>
      </c>
      <c r="D394" s="232"/>
      <c r="E394" s="233">
        <v>7.6559999999999997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642</v>
      </c>
      <c r="D395" s="232"/>
      <c r="E395" s="233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766</v>
      </c>
      <c r="D396" s="232"/>
      <c r="E396" s="233">
        <v>15.872400000000001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644</v>
      </c>
      <c r="D397" s="232"/>
      <c r="E397" s="233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179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767</v>
      </c>
      <c r="D398" s="232"/>
      <c r="E398" s="233">
        <v>3.3</v>
      </c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179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768</v>
      </c>
      <c r="D399" s="232"/>
      <c r="E399" s="233">
        <v>1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646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769</v>
      </c>
      <c r="D401" s="232"/>
      <c r="E401" s="233">
        <v>4.8499999999999996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179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648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179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770</v>
      </c>
      <c r="D403" s="232"/>
      <c r="E403" s="233">
        <v>5.7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179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41">
        <v>75</v>
      </c>
      <c r="B404" s="242" t="s">
        <v>503</v>
      </c>
      <c r="C404" s="253" t="s">
        <v>504</v>
      </c>
      <c r="D404" s="243" t="s">
        <v>322</v>
      </c>
      <c r="E404" s="244">
        <v>0.71599999999999997</v>
      </c>
      <c r="F404" s="245"/>
      <c r="G404" s="246">
        <f>ROUND(E404*F404,2)</f>
        <v>0</v>
      </c>
      <c r="H404" s="245"/>
      <c r="I404" s="246">
        <f>ROUND(E404*H404,2)</f>
        <v>0</v>
      </c>
      <c r="J404" s="245"/>
      <c r="K404" s="246">
        <f>ROUND(E404*J404,2)</f>
        <v>0</v>
      </c>
      <c r="L404" s="246">
        <v>21</v>
      </c>
      <c r="M404" s="246">
        <f>G404*(1+L404/100)</f>
        <v>0</v>
      </c>
      <c r="N404" s="246">
        <v>0</v>
      </c>
      <c r="O404" s="246">
        <f>ROUND(E404*N404,2)</f>
        <v>0</v>
      </c>
      <c r="P404" s="246">
        <v>0</v>
      </c>
      <c r="Q404" s="246">
        <f>ROUND(E404*P404,2)</f>
        <v>0</v>
      </c>
      <c r="R404" s="246"/>
      <c r="S404" s="246" t="s">
        <v>175</v>
      </c>
      <c r="T404" s="247" t="s">
        <v>175</v>
      </c>
      <c r="U404" s="231">
        <v>1.6</v>
      </c>
      <c r="V404" s="231">
        <f>ROUND(E404*U404,2)</f>
        <v>1.1499999999999999</v>
      </c>
      <c r="W404" s="231"/>
      <c r="X404" s="231" t="s">
        <v>176</v>
      </c>
      <c r="Y404" s="212"/>
      <c r="Z404" s="212"/>
      <c r="AA404" s="212"/>
      <c r="AB404" s="212"/>
      <c r="AC404" s="212"/>
      <c r="AD404" s="212"/>
      <c r="AE404" s="212"/>
      <c r="AF404" s="212"/>
      <c r="AG404" s="212" t="s">
        <v>242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771</v>
      </c>
      <c r="D405" s="232"/>
      <c r="E405" s="233">
        <v>0.71599999999999997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179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76</v>
      </c>
      <c r="B406" s="242" t="s">
        <v>506</v>
      </c>
      <c r="C406" s="253" t="s">
        <v>507</v>
      </c>
      <c r="D406" s="243" t="s">
        <v>241</v>
      </c>
      <c r="E406" s="244">
        <v>42.216239999999999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2.2000000000000001E-4</v>
      </c>
      <c r="O406" s="246">
        <f>ROUND(E406*N406,2)</f>
        <v>0.01</v>
      </c>
      <c r="P406" s="246">
        <v>0</v>
      </c>
      <c r="Q406" s="246">
        <f>ROUND(E406*P406,2)</f>
        <v>0</v>
      </c>
      <c r="R406" s="246" t="s">
        <v>469</v>
      </c>
      <c r="S406" s="246" t="s">
        <v>175</v>
      </c>
      <c r="T406" s="247" t="s">
        <v>175</v>
      </c>
      <c r="U406" s="231">
        <v>0</v>
      </c>
      <c r="V406" s="231">
        <f>ROUND(E406*U406,2)</f>
        <v>0</v>
      </c>
      <c r="W406" s="231"/>
      <c r="X406" s="231" t="s">
        <v>470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471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508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179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772</v>
      </c>
      <c r="D408" s="232"/>
      <c r="E408" s="233">
        <v>42.216239999999999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179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41">
        <v>77</v>
      </c>
      <c r="B409" s="242" t="s">
        <v>510</v>
      </c>
      <c r="C409" s="253" t="s">
        <v>511</v>
      </c>
      <c r="D409" s="243" t="s">
        <v>174</v>
      </c>
      <c r="E409" s="244">
        <v>41.358170000000001</v>
      </c>
      <c r="F409" s="245"/>
      <c r="G409" s="246">
        <f>ROUND(E409*F409,2)</f>
        <v>0</v>
      </c>
      <c r="H409" s="245"/>
      <c r="I409" s="246">
        <f>ROUND(E409*H409,2)</f>
        <v>0</v>
      </c>
      <c r="J409" s="245"/>
      <c r="K409" s="246">
        <f>ROUND(E409*J409,2)</f>
        <v>0</v>
      </c>
      <c r="L409" s="246">
        <v>21</v>
      </c>
      <c r="M409" s="246">
        <f>G409*(1+L409/100)</f>
        <v>0</v>
      </c>
      <c r="N409" s="246">
        <v>1.2200000000000001E-2</v>
      </c>
      <c r="O409" s="246">
        <f>ROUND(E409*N409,2)</f>
        <v>0.5</v>
      </c>
      <c r="P409" s="246">
        <v>0</v>
      </c>
      <c r="Q409" s="246">
        <f>ROUND(E409*P409,2)</f>
        <v>0</v>
      </c>
      <c r="R409" s="246" t="s">
        <v>469</v>
      </c>
      <c r="S409" s="246" t="s">
        <v>175</v>
      </c>
      <c r="T409" s="247" t="s">
        <v>175</v>
      </c>
      <c r="U409" s="231">
        <v>0</v>
      </c>
      <c r="V409" s="231">
        <f>ROUND(E409*U409,2)</f>
        <v>0</v>
      </c>
      <c r="W409" s="231"/>
      <c r="X409" s="231" t="s">
        <v>470</v>
      </c>
      <c r="Y409" s="212"/>
      <c r="Z409" s="212"/>
      <c r="AA409" s="212"/>
      <c r="AB409" s="212"/>
      <c r="AC409" s="212"/>
      <c r="AD409" s="212"/>
      <c r="AE409" s="212"/>
      <c r="AF409" s="212"/>
      <c r="AG409" s="212" t="s">
        <v>512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492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773</v>
      </c>
      <c r="D411" s="232"/>
      <c r="E411" s="233">
        <v>41.358170000000001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179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>
      <c r="A412" s="235" t="s">
        <v>170</v>
      </c>
      <c r="B412" s="236" t="s">
        <v>131</v>
      </c>
      <c r="C412" s="252" t="s">
        <v>132</v>
      </c>
      <c r="D412" s="237"/>
      <c r="E412" s="238"/>
      <c r="F412" s="239"/>
      <c r="G412" s="239">
        <f>SUMIF(AG413:AG430,"&lt;&gt;NOR",G413:G430)</f>
        <v>0</v>
      </c>
      <c r="H412" s="239"/>
      <c r="I412" s="239">
        <f>SUM(I413:I430)</f>
        <v>0</v>
      </c>
      <c r="J412" s="239"/>
      <c r="K412" s="239">
        <f>SUM(K413:K430)</f>
        <v>0</v>
      </c>
      <c r="L412" s="239"/>
      <c r="M412" s="239">
        <f>SUM(M413:M430)</f>
        <v>0</v>
      </c>
      <c r="N412" s="239"/>
      <c r="O412" s="239">
        <f>SUM(O413:O430)</f>
        <v>0</v>
      </c>
      <c r="P412" s="239"/>
      <c r="Q412" s="239">
        <f>SUM(Q413:Q430)</f>
        <v>0</v>
      </c>
      <c r="R412" s="239"/>
      <c r="S412" s="239"/>
      <c r="T412" s="240"/>
      <c r="U412" s="234"/>
      <c r="V412" s="234">
        <f>SUM(V413:V430)</f>
        <v>1.74</v>
      </c>
      <c r="W412" s="234"/>
      <c r="X412" s="234"/>
      <c r="AG412" t="s">
        <v>171</v>
      </c>
    </row>
    <row r="413" spans="1:60" outlineLevel="1">
      <c r="A413" s="241">
        <v>78</v>
      </c>
      <c r="B413" s="242" t="s">
        <v>514</v>
      </c>
      <c r="C413" s="253" t="s">
        <v>515</v>
      </c>
      <c r="D413" s="243" t="s">
        <v>174</v>
      </c>
      <c r="E413" s="244">
        <v>7.82</v>
      </c>
      <c r="F413" s="245"/>
      <c r="G413" s="246">
        <f>ROUND(E413*F413,2)</f>
        <v>0</v>
      </c>
      <c r="H413" s="245"/>
      <c r="I413" s="246">
        <f>ROUND(E413*H413,2)</f>
        <v>0</v>
      </c>
      <c r="J413" s="245"/>
      <c r="K413" s="246">
        <f>ROUND(E413*J413,2)</f>
        <v>0</v>
      </c>
      <c r="L413" s="246">
        <v>21</v>
      </c>
      <c r="M413" s="246">
        <f>G413*(1+L413/100)</f>
        <v>0</v>
      </c>
      <c r="N413" s="246">
        <v>2.5000000000000001E-4</v>
      </c>
      <c r="O413" s="246">
        <f>ROUND(E413*N413,2)</f>
        <v>0</v>
      </c>
      <c r="P413" s="246">
        <v>0</v>
      </c>
      <c r="Q413" s="246">
        <f>ROUND(E413*P413,2)</f>
        <v>0</v>
      </c>
      <c r="R413" s="246"/>
      <c r="S413" s="246" t="s">
        <v>175</v>
      </c>
      <c r="T413" s="247" t="s">
        <v>175</v>
      </c>
      <c r="U413" s="231">
        <v>0.13</v>
      </c>
      <c r="V413" s="231">
        <f>ROUND(E413*U413,2)</f>
        <v>1.02</v>
      </c>
      <c r="W413" s="231"/>
      <c r="X413" s="231" t="s">
        <v>176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177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>
      <c r="A414" s="229"/>
      <c r="B414" s="230"/>
      <c r="C414" s="254" t="s">
        <v>774</v>
      </c>
      <c r="D414" s="232"/>
      <c r="E414" s="233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179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517</v>
      </c>
      <c r="D415" s="232"/>
      <c r="E415" s="233">
        <v>5</v>
      </c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179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775</v>
      </c>
      <c r="D416" s="232"/>
      <c r="E416" s="233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179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776</v>
      </c>
      <c r="D417" s="232"/>
      <c r="E417" s="233">
        <v>1.44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777</v>
      </c>
      <c r="D418" s="232"/>
      <c r="E418" s="233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179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778</v>
      </c>
      <c r="D419" s="232"/>
      <c r="E419" s="233">
        <v>1.38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179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79</v>
      </c>
      <c r="B420" s="242" t="s">
        <v>520</v>
      </c>
      <c r="C420" s="253" t="s">
        <v>521</v>
      </c>
      <c r="D420" s="243" t="s">
        <v>174</v>
      </c>
      <c r="E420" s="244">
        <v>7.82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5.0000000000000002E-5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175</v>
      </c>
      <c r="T420" s="247" t="s">
        <v>175</v>
      </c>
      <c r="U420" s="231">
        <v>0.06</v>
      </c>
      <c r="V420" s="231">
        <f>ROUND(E420*U420,2)</f>
        <v>0.47</v>
      </c>
      <c r="W420" s="231"/>
      <c r="X420" s="231" t="s">
        <v>176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177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ht="22.5" outlineLevel="1">
      <c r="A421" s="229"/>
      <c r="B421" s="230"/>
      <c r="C421" s="254" t="s">
        <v>774</v>
      </c>
      <c r="D421" s="232"/>
      <c r="E421" s="233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179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517</v>
      </c>
      <c r="D422" s="232"/>
      <c r="E422" s="233">
        <v>5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179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775</v>
      </c>
      <c r="D423" s="232"/>
      <c r="E423" s="233"/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179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776</v>
      </c>
      <c r="D424" s="232"/>
      <c r="E424" s="233">
        <v>1.44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179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777</v>
      </c>
      <c r="D425" s="232"/>
      <c r="E425" s="233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179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778</v>
      </c>
      <c r="D426" s="232"/>
      <c r="E426" s="233">
        <v>1.38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179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41">
        <v>80</v>
      </c>
      <c r="B427" s="242" t="s">
        <v>523</v>
      </c>
      <c r="C427" s="253" t="s">
        <v>524</v>
      </c>
      <c r="D427" s="243" t="s">
        <v>174</v>
      </c>
      <c r="E427" s="244">
        <v>5</v>
      </c>
      <c r="F427" s="245"/>
      <c r="G427" s="246">
        <f>ROUND(E427*F427,2)</f>
        <v>0</v>
      </c>
      <c r="H427" s="245"/>
      <c r="I427" s="246">
        <f>ROUND(E427*H427,2)</f>
        <v>0</v>
      </c>
      <c r="J427" s="245"/>
      <c r="K427" s="246">
        <f>ROUND(E427*J427,2)</f>
        <v>0</v>
      </c>
      <c r="L427" s="246">
        <v>21</v>
      </c>
      <c r="M427" s="246">
        <f>G427*(1+L427/100)</f>
        <v>0</v>
      </c>
      <c r="N427" s="246">
        <v>1.0000000000000001E-5</v>
      </c>
      <c r="O427" s="246">
        <f>ROUND(E427*N427,2)</f>
        <v>0</v>
      </c>
      <c r="P427" s="246">
        <v>0</v>
      </c>
      <c r="Q427" s="246">
        <f>ROUND(E427*P427,2)</f>
        <v>0</v>
      </c>
      <c r="R427" s="246"/>
      <c r="S427" s="246" t="s">
        <v>175</v>
      </c>
      <c r="T427" s="247" t="s">
        <v>175</v>
      </c>
      <c r="U427" s="231">
        <v>0.05</v>
      </c>
      <c r="V427" s="231">
        <f>ROUND(E427*U427,2)</f>
        <v>0.25</v>
      </c>
      <c r="W427" s="231"/>
      <c r="X427" s="231" t="s">
        <v>176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177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525</v>
      </c>
      <c r="D428" s="232"/>
      <c r="E428" s="233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179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684</v>
      </c>
      <c r="D429" s="232"/>
      <c r="E429" s="233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179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779</v>
      </c>
      <c r="D430" s="232"/>
      <c r="E430" s="233">
        <v>5</v>
      </c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179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>
      <c r="A431" s="235" t="s">
        <v>170</v>
      </c>
      <c r="B431" s="236" t="s">
        <v>133</v>
      </c>
      <c r="C431" s="252" t="s">
        <v>134</v>
      </c>
      <c r="D431" s="237"/>
      <c r="E431" s="238"/>
      <c r="F431" s="239"/>
      <c r="G431" s="239">
        <f>SUMIF(AG432:AG474,"&lt;&gt;NOR",G432:G474)</f>
        <v>0</v>
      </c>
      <c r="H431" s="239"/>
      <c r="I431" s="239">
        <f>SUM(I432:I474)</f>
        <v>0</v>
      </c>
      <c r="J431" s="239"/>
      <c r="K431" s="239">
        <f>SUM(K432:K474)</f>
        <v>0</v>
      </c>
      <c r="L431" s="239"/>
      <c r="M431" s="239">
        <f>SUM(M432:M474)</f>
        <v>0</v>
      </c>
      <c r="N431" s="239"/>
      <c r="O431" s="239">
        <f>SUM(O432:O474)</f>
        <v>0.05</v>
      </c>
      <c r="P431" s="239"/>
      <c r="Q431" s="239">
        <f>SUM(Q432:Q474)</f>
        <v>0.05</v>
      </c>
      <c r="R431" s="239"/>
      <c r="S431" s="239"/>
      <c r="T431" s="240"/>
      <c r="U431" s="234"/>
      <c r="V431" s="234">
        <f>SUM(V432:V474)</f>
        <v>23.15</v>
      </c>
      <c r="W431" s="234"/>
      <c r="X431" s="234"/>
      <c r="AG431" t="s">
        <v>171</v>
      </c>
    </row>
    <row r="432" spans="1:60" outlineLevel="1">
      <c r="A432" s="241">
        <v>81</v>
      </c>
      <c r="B432" s="242" t="s">
        <v>527</v>
      </c>
      <c r="C432" s="253" t="s">
        <v>528</v>
      </c>
      <c r="D432" s="243" t="s">
        <v>174</v>
      </c>
      <c r="E432" s="244">
        <v>96.591920000000002</v>
      </c>
      <c r="F432" s="245"/>
      <c r="G432" s="246">
        <f>ROUND(E432*F432,2)</f>
        <v>0</v>
      </c>
      <c r="H432" s="245"/>
      <c r="I432" s="246">
        <f>ROUND(E432*H432,2)</f>
        <v>0</v>
      </c>
      <c r="J432" s="245"/>
      <c r="K432" s="246">
        <f>ROUND(E432*J432,2)</f>
        <v>0</v>
      </c>
      <c r="L432" s="246">
        <v>21</v>
      </c>
      <c r="M432" s="246">
        <f>G432*(1+L432/100)</f>
        <v>0</v>
      </c>
      <c r="N432" s="246">
        <v>0</v>
      </c>
      <c r="O432" s="246">
        <f>ROUND(E432*N432,2)</f>
        <v>0</v>
      </c>
      <c r="P432" s="246">
        <v>5.0000000000000001E-4</v>
      </c>
      <c r="Q432" s="246">
        <f>ROUND(E432*P432,2)</f>
        <v>0.05</v>
      </c>
      <c r="R432" s="246"/>
      <c r="S432" s="246" t="s">
        <v>175</v>
      </c>
      <c r="T432" s="247" t="s">
        <v>175</v>
      </c>
      <c r="U432" s="231">
        <v>7.0000000000000007E-2</v>
      </c>
      <c r="V432" s="231">
        <f>ROUND(E432*U432,2)</f>
        <v>6.76</v>
      </c>
      <c r="W432" s="231"/>
      <c r="X432" s="231" t="s">
        <v>176</v>
      </c>
      <c r="Y432" s="212"/>
      <c r="Z432" s="212"/>
      <c r="AA432" s="212"/>
      <c r="AB432" s="212"/>
      <c r="AC432" s="212"/>
      <c r="AD432" s="212"/>
      <c r="AE432" s="212"/>
      <c r="AF432" s="212"/>
      <c r="AG432" s="212" t="s">
        <v>177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529</v>
      </c>
      <c r="D433" s="232"/>
      <c r="E433" s="233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179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684</v>
      </c>
      <c r="D434" s="232"/>
      <c r="E434" s="233"/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179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685</v>
      </c>
      <c r="D435" s="232"/>
      <c r="E435" s="233">
        <v>19</v>
      </c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179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642</v>
      </c>
      <c r="D436" s="232"/>
      <c r="E436" s="233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643</v>
      </c>
      <c r="D437" s="232"/>
      <c r="E437" s="233">
        <v>3.6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179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644</v>
      </c>
      <c r="D438" s="232"/>
      <c r="E438" s="233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645</v>
      </c>
      <c r="D439" s="232"/>
      <c r="E439" s="233">
        <v>1.3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646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179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647</v>
      </c>
      <c r="D441" s="232"/>
      <c r="E441" s="233">
        <v>1.1000000000000001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648</v>
      </c>
      <c r="D442" s="232"/>
      <c r="E442" s="233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649</v>
      </c>
      <c r="D443" s="232"/>
      <c r="E443" s="233">
        <v>1.7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ht="22.5" outlineLevel="1">
      <c r="A444" s="229"/>
      <c r="B444" s="230"/>
      <c r="C444" s="254" t="s">
        <v>780</v>
      </c>
      <c r="D444" s="232"/>
      <c r="E444" s="233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684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179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653</v>
      </c>
      <c r="D446" s="232"/>
      <c r="E446" s="233">
        <v>61.144860000000001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179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654</v>
      </c>
      <c r="D447" s="232"/>
      <c r="E447" s="233">
        <v>-6.4</v>
      </c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655</v>
      </c>
      <c r="D448" s="232"/>
      <c r="E448" s="233">
        <v>-1.2</v>
      </c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179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656</v>
      </c>
      <c r="D449" s="232"/>
      <c r="E449" s="233">
        <v>-4.0250000000000004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179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642</v>
      </c>
      <c r="D450" s="232"/>
      <c r="E450" s="233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179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781</v>
      </c>
      <c r="D451" s="232"/>
      <c r="E451" s="233">
        <v>7.3840599999999998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179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644</v>
      </c>
      <c r="D452" s="232"/>
      <c r="E452" s="233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179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782</v>
      </c>
      <c r="D453" s="232"/>
      <c r="E453" s="233">
        <v>3.4380000000000002</v>
      </c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179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646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179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783</v>
      </c>
      <c r="D455" s="232"/>
      <c r="E455" s="233">
        <v>4.1064999999999996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179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648</v>
      </c>
      <c r="D456" s="232"/>
      <c r="E456" s="233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179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784</v>
      </c>
      <c r="D457" s="232"/>
      <c r="E457" s="233">
        <v>5.4435000000000002</v>
      </c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179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41">
        <v>82</v>
      </c>
      <c r="B458" s="242" t="s">
        <v>541</v>
      </c>
      <c r="C458" s="253" t="s">
        <v>542</v>
      </c>
      <c r="D458" s="243" t="s">
        <v>174</v>
      </c>
      <c r="E458" s="244">
        <v>96.591920000000002</v>
      </c>
      <c r="F458" s="245"/>
      <c r="G458" s="246">
        <f>ROUND(E458*F458,2)</f>
        <v>0</v>
      </c>
      <c r="H458" s="245"/>
      <c r="I458" s="246">
        <f>ROUND(E458*H458,2)</f>
        <v>0</v>
      </c>
      <c r="J458" s="245"/>
      <c r="K458" s="246">
        <f>ROUND(E458*J458,2)</f>
        <v>0</v>
      </c>
      <c r="L458" s="246">
        <v>21</v>
      </c>
      <c r="M458" s="246">
        <f>G458*(1+L458/100)</f>
        <v>0</v>
      </c>
      <c r="N458" s="246">
        <v>0</v>
      </c>
      <c r="O458" s="246">
        <f>ROUND(E458*N458,2)</f>
        <v>0</v>
      </c>
      <c r="P458" s="246">
        <v>0</v>
      </c>
      <c r="Q458" s="246">
        <f>ROUND(E458*P458,2)</f>
        <v>0</v>
      </c>
      <c r="R458" s="246"/>
      <c r="S458" s="246" t="s">
        <v>175</v>
      </c>
      <c r="T458" s="247" t="s">
        <v>175</v>
      </c>
      <c r="U458" s="231">
        <v>0.04</v>
      </c>
      <c r="V458" s="231">
        <f>ROUND(E458*U458,2)</f>
        <v>3.86</v>
      </c>
      <c r="W458" s="231"/>
      <c r="X458" s="231" t="s">
        <v>176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177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543</v>
      </c>
      <c r="D459" s="232"/>
      <c r="E459" s="233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179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544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179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785</v>
      </c>
      <c r="D461" s="232"/>
      <c r="E461" s="233">
        <v>96.591920000000002</v>
      </c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179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41">
        <v>83</v>
      </c>
      <c r="B462" s="242" t="s">
        <v>546</v>
      </c>
      <c r="C462" s="253" t="s">
        <v>547</v>
      </c>
      <c r="D462" s="243" t="s">
        <v>174</v>
      </c>
      <c r="E462" s="244">
        <v>94.302999999999997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6">
        <v>1.7000000000000001E-4</v>
      </c>
      <c r="O462" s="246">
        <f>ROUND(E462*N462,2)</f>
        <v>0.02</v>
      </c>
      <c r="P462" s="246">
        <v>0</v>
      </c>
      <c r="Q462" s="246">
        <f>ROUND(E462*P462,2)</f>
        <v>0</v>
      </c>
      <c r="R462" s="246"/>
      <c r="S462" s="246" t="s">
        <v>175</v>
      </c>
      <c r="T462" s="247" t="s">
        <v>175</v>
      </c>
      <c r="U462" s="231">
        <v>0.03</v>
      </c>
      <c r="V462" s="231">
        <f>ROUND(E462*U462,2)</f>
        <v>2.83</v>
      </c>
      <c r="W462" s="231"/>
      <c r="X462" s="231" t="s">
        <v>176</v>
      </c>
      <c r="Y462" s="212"/>
      <c r="Z462" s="212"/>
      <c r="AA462" s="212"/>
      <c r="AB462" s="212"/>
      <c r="AC462" s="212"/>
      <c r="AD462" s="212"/>
      <c r="AE462" s="212"/>
      <c r="AF462" s="212"/>
      <c r="AG462" s="212" t="s">
        <v>177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29"/>
      <c r="B463" s="230"/>
      <c r="C463" s="254" t="s">
        <v>548</v>
      </c>
      <c r="D463" s="232"/>
      <c r="E463" s="233"/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179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786</v>
      </c>
      <c r="D464" s="232"/>
      <c r="E464" s="233">
        <v>67.602999999999994</v>
      </c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179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550</v>
      </c>
      <c r="D465" s="232"/>
      <c r="E465" s="233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179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651</v>
      </c>
      <c r="D466" s="232"/>
      <c r="E466" s="233">
        <v>26.7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179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41">
        <v>84</v>
      </c>
      <c r="B467" s="242" t="s">
        <v>551</v>
      </c>
      <c r="C467" s="253" t="s">
        <v>552</v>
      </c>
      <c r="D467" s="243" t="s">
        <v>174</v>
      </c>
      <c r="E467" s="244">
        <v>94.302999999999997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2.1000000000000001E-4</v>
      </c>
      <c r="O467" s="246">
        <f>ROUND(E467*N467,2)</f>
        <v>0.02</v>
      </c>
      <c r="P467" s="246">
        <v>0</v>
      </c>
      <c r="Q467" s="246">
        <f>ROUND(E467*P467,2)</f>
        <v>0</v>
      </c>
      <c r="R467" s="246"/>
      <c r="S467" s="246" t="s">
        <v>175</v>
      </c>
      <c r="T467" s="247" t="s">
        <v>175</v>
      </c>
      <c r="U467" s="231">
        <v>0.1</v>
      </c>
      <c r="V467" s="231">
        <f>ROUND(E467*U467,2)</f>
        <v>9.43</v>
      </c>
      <c r="W467" s="231"/>
      <c r="X467" s="231" t="s">
        <v>176</v>
      </c>
      <c r="Y467" s="212"/>
      <c r="Z467" s="212"/>
      <c r="AA467" s="212"/>
      <c r="AB467" s="212"/>
      <c r="AC467" s="212"/>
      <c r="AD467" s="212"/>
      <c r="AE467" s="212"/>
      <c r="AF467" s="212"/>
      <c r="AG467" s="212" t="s">
        <v>177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548</v>
      </c>
      <c r="D468" s="232"/>
      <c r="E468" s="233"/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179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>
      <c r="A469" s="229"/>
      <c r="B469" s="230"/>
      <c r="C469" s="254" t="s">
        <v>786</v>
      </c>
      <c r="D469" s="232"/>
      <c r="E469" s="233">
        <v>67.602999999999994</v>
      </c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179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29"/>
      <c r="B470" s="230"/>
      <c r="C470" s="254" t="s">
        <v>550</v>
      </c>
      <c r="D470" s="232"/>
      <c r="E470" s="233"/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179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29"/>
      <c r="B471" s="230"/>
      <c r="C471" s="254" t="s">
        <v>651</v>
      </c>
      <c r="D471" s="232"/>
      <c r="E471" s="233">
        <v>26.7</v>
      </c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179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41">
        <v>85</v>
      </c>
      <c r="B472" s="242" t="s">
        <v>553</v>
      </c>
      <c r="C472" s="253" t="s">
        <v>554</v>
      </c>
      <c r="D472" s="243" t="s">
        <v>174</v>
      </c>
      <c r="E472" s="244">
        <v>26.7</v>
      </c>
      <c r="F472" s="245"/>
      <c r="G472" s="246">
        <f>ROUND(E472*F472,2)</f>
        <v>0</v>
      </c>
      <c r="H472" s="245"/>
      <c r="I472" s="246">
        <f>ROUND(E472*H472,2)</f>
        <v>0</v>
      </c>
      <c r="J472" s="245"/>
      <c r="K472" s="246">
        <f>ROUND(E472*J472,2)</f>
        <v>0</v>
      </c>
      <c r="L472" s="246">
        <v>21</v>
      </c>
      <c r="M472" s="246">
        <f>G472*(1+L472/100)</f>
        <v>0</v>
      </c>
      <c r="N472" s="246">
        <v>3.5E-4</v>
      </c>
      <c r="O472" s="246">
        <f>ROUND(E472*N472,2)</f>
        <v>0.01</v>
      </c>
      <c r="P472" s="246">
        <v>0</v>
      </c>
      <c r="Q472" s="246">
        <f>ROUND(E472*P472,2)</f>
        <v>0</v>
      </c>
      <c r="R472" s="246"/>
      <c r="S472" s="246" t="s">
        <v>175</v>
      </c>
      <c r="T472" s="247" t="s">
        <v>175</v>
      </c>
      <c r="U472" s="231">
        <v>0.01</v>
      </c>
      <c r="V472" s="231">
        <f>ROUND(E472*U472,2)</f>
        <v>0.27</v>
      </c>
      <c r="W472" s="231"/>
      <c r="X472" s="231" t="s">
        <v>176</v>
      </c>
      <c r="Y472" s="212"/>
      <c r="Z472" s="212"/>
      <c r="AA472" s="212"/>
      <c r="AB472" s="212"/>
      <c r="AC472" s="212"/>
      <c r="AD472" s="212"/>
      <c r="AE472" s="212"/>
      <c r="AF472" s="212"/>
      <c r="AG472" s="212" t="s">
        <v>177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29"/>
      <c r="B473" s="230"/>
      <c r="C473" s="254" t="s">
        <v>555</v>
      </c>
      <c r="D473" s="232"/>
      <c r="E473" s="233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179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29"/>
      <c r="B474" s="230"/>
      <c r="C474" s="254" t="s">
        <v>651</v>
      </c>
      <c r="D474" s="232"/>
      <c r="E474" s="233">
        <v>26.7</v>
      </c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179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>
      <c r="A475" s="235" t="s">
        <v>170</v>
      </c>
      <c r="B475" s="236" t="s">
        <v>135</v>
      </c>
      <c r="C475" s="252" t="s">
        <v>120</v>
      </c>
      <c r="D475" s="237"/>
      <c r="E475" s="238"/>
      <c r="F475" s="239"/>
      <c r="G475" s="239">
        <f>SUMIF(AG476:AG486,"&lt;&gt;NOR",G476:G486)</f>
        <v>0</v>
      </c>
      <c r="H475" s="239"/>
      <c r="I475" s="239">
        <f>SUM(I476:I486)</f>
        <v>0</v>
      </c>
      <c r="J475" s="239"/>
      <c r="K475" s="239">
        <f>SUM(K476:K486)</f>
        <v>0</v>
      </c>
      <c r="L475" s="239"/>
      <c r="M475" s="239">
        <f>SUM(M476:M486)</f>
        <v>0</v>
      </c>
      <c r="N475" s="239"/>
      <c r="O475" s="239">
        <f>SUM(O476:O486)</f>
        <v>0</v>
      </c>
      <c r="P475" s="239"/>
      <c r="Q475" s="239">
        <f>SUM(Q476:Q486)</f>
        <v>0</v>
      </c>
      <c r="R475" s="239"/>
      <c r="S475" s="239"/>
      <c r="T475" s="240"/>
      <c r="U475" s="234"/>
      <c r="V475" s="234">
        <f>SUM(V476:V486)</f>
        <v>0</v>
      </c>
      <c r="W475" s="234"/>
      <c r="X475" s="234"/>
      <c r="AG475" t="s">
        <v>171</v>
      </c>
    </row>
    <row r="476" spans="1:60" outlineLevel="1">
      <c r="A476" s="241">
        <v>86</v>
      </c>
      <c r="B476" s="242" t="s">
        <v>56</v>
      </c>
      <c r="C476" s="253" t="s">
        <v>556</v>
      </c>
      <c r="D476" s="243" t="s">
        <v>404</v>
      </c>
      <c r="E476" s="244">
        <v>1</v>
      </c>
      <c r="F476" s="245"/>
      <c r="G476" s="246">
        <f>ROUND(E476*F476,2)</f>
        <v>0</v>
      </c>
      <c r="H476" s="245"/>
      <c r="I476" s="246">
        <f>ROUND(E476*H476,2)</f>
        <v>0</v>
      </c>
      <c r="J476" s="245"/>
      <c r="K476" s="246">
        <f>ROUND(E476*J476,2)</f>
        <v>0</v>
      </c>
      <c r="L476" s="246">
        <v>21</v>
      </c>
      <c r="M476" s="246">
        <f>G476*(1+L476/100)</f>
        <v>0</v>
      </c>
      <c r="N476" s="246">
        <v>0</v>
      </c>
      <c r="O476" s="246">
        <f>ROUND(E476*N476,2)</f>
        <v>0</v>
      </c>
      <c r="P476" s="246">
        <v>0</v>
      </c>
      <c r="Q476" s="246">
        <f>ROUND(E476*P476,2)</f>
        <v>0</v>
      </c>
      <c r="R476" s="246"/>
      <c r="S476" s="246" t="s">
        <v>250</v>
      </c>
      <c r="T476" s="247" t="s">
        <v>251</v>
      </c>
      <c r="U476" s="231">
        <v>0</v>
      </c>
      <c r="V476" s="231">
        <f>ROUND(E476*U476,2)</f>
        <v>0</v>
      </c>
      <c r="W476" s="231"/>
      <c r="X476" s="231" t="s">
        <v>176</v>
      </c>
      <c r="Y476" s="212"/>
      <c r="Z476" s="212"/>
      <c r="AA476" s="212"/>
      <c r="AB476" s="212"/>
      <c r="AC476" s="212"/>
      <c r="AD476" s="212"/>
      <c r="AE476" s="212"/>
      <c r="AF476" s="212"/>
      <c r="AG476" s="212" t="s">
        <v>177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29"/>
      <c r="B477" s="230"/>
      <c r="C477" s="254" t="s">
        <v>557</v>
      </c>
      <c r="D477" s="232"/>
      <c r="E477" s="233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12"/>
      <c r="Z477" s="212"/>
      <c r="AA477" s="212"/>
      <c r="AB477" s="212"/>
      <c r="AC477" s="212"/>
      <c r="AD477" s="212"/>
      <c r="AE477" s="212"/>
      <c r="AF477" s="212"/>
      <c r="AG477" s="212" t="s">
        <v>179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29"/>
      <c r="B478" s="230"/>
      <c r="C478" s="254" t="s">
        <v>56</v>
      </c>
      <c r="D478" s="232"/>
      <c r="E478" s="233">
        <v>1</v>
      </c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179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ht="22.5" outlineLevel="1">
      <c r="A479" s="241">
        <v>87</v>
      </c>
      <c r="B479" s="242" t="s">
        <v>58</v>
      </c>
      <c r="C479" s="253" t="s">
        <v>787</v>
      </c>
      <c r="D479" s="243" t="s">
        <v>404</v>
      </c>
      <c r="E479" s="244">
        <v>1</v>
      </c>
      <c r="F479" s="245"/>
      <c r="G479" s="246">
        <f>ROUND(E479*F479,2)</f>
        <v>0</v>
      </c>
      <c r="H479" s="245"/>
      <c r="I479" s="246">
        <f>ROUND(E479*H479,2)</f>
        <v>0</v>
      </c>
      <c r="J479" s="245"/>
      <c r="K479" s="246">
        <f>ROUND(E479*J479,2)</f>
        <v>0</v>
      </c>
      <c r="L479" s="246">
        <v>21</v>
      </c>
      <c r="M479" s="246">
        <f>G479*(1+L479/100)</f>
        <v>0</v>
      </c>
      <c r="N479" s="246">
        <v>0</v>
      </c>
      <c r="O479" s="246">
        <f>ROUND(E479*N479,2)</f>
        <v>0</v>
      </c>
      <c r="P479" s="246">
        <v>0</v>
      </c>
      <c r="Q479" s="246">
        <f>ROUND(E479*P479,2)</f>
        <v>0</v>
      </c>
      <c r="R479" s="246"/>
      <c r="S479" s="246" t="s">
        <v>250</v>
      </c>
      <c r="T479" s="247" t="s">
        <v>251</v>
      </c>
      <c r="U479" s="231">
        <v>0</v>
      </c>
      <c r="V479" s="231">
        <f>ROUND(E479*U479,2)</f>
        <v>0</v>
      </c>
      <c r="W479" s="231"/>
      <c r="X479" s="231" t="s">
        <v>176</v>
      </c>
      <c r="Y479" s="212"/>
      <c r="Z479" s="212"/>
      <c r="AA479" s="212"/>
      <c r="AB479" s="212"/>
      <c r="AC479" s="212"/>
      <c r="AD479" s="212"/>
      <c r="AE479" s="212"/>
      <c r="AF479" s="212"/>
      <c r="AG479" s="212" t="s">
        <v>177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29"/>
      <c r="B480" s="230"/>
      <c r="C480" s="254" t="s">
        <v>56</v>
      </c>
      <c r="D480" s="232"/>
      <c r="E480" s="233">
        <v>1</v>
      </c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179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41">
        <v>88</v>
      </c>
      <c r="B481" s="242" t="s">
        <v>60</v>
      </c>
      <c r="C481" s="253" t="s">
        <v>788</v>
      </c>
      <c r="D481" s="243" t="s">
        <v>404</v>
      </c>
      <c r="E481" s="244">
        <v>1</v>
      </c>
      <c r="F481" s="245"/>
      <c r="G481" s="246">
        <f>ROUND(E481*F481,2)</f>
        <v>0</v>
      </c>
      <c r="H481" s="245"/>
      <c r="I481" s="246">
        <f>ROUND(E481*H481,2)</f>
        <v>0</v>
      </c>
      <c r="J481" s="245"/>
      <c r="K481" s="246">
        <f>ROUND(E481*J481,2)</f>
        <v>0</v>
      </c>
      <c r="L481" s="246">
        <v>21</v>
      </c>
      <c r="M481" s="246">
        <f>G481*(1+L481/100)</f>
        <v>0</v>
      </c>
      <c r="N481" s="246">
        <v>0</v>
      </c>
      <c r="O481" s="246">
        <f>ROUND(E481*N481,2)</f>
        <v>0</v>
      </c>
      <c r="P481" s="246">
        <v>0</v>
      </c>
      <c r="Q481" s="246">
        <f>ROUND(E481*P481,2)</f>
        <v>0</v>
      </c>
      <c r="R481" s="246"/>
      <c r="S481" s="246" t="s">
        <v>250</v>
      </c>
      <c r="T481" s="247" t="s">
        <v>251</v>
      </c>
      <c r="U481" s="231">
        <v>0</v>
      </c>
      <c r="V481" s="231">
        <f>ROUND(E481*U481,2)</f>
        <v>0</v>
      </c>
      <c r="W481" s="231"/>
      <c r="X481" s="231" t="s">
        <v>176</v>
      </c>
      <c r="Y481" s="212"/>
      <c r="Z481" s="212"/>
      <c r="AA481" s="212"/>
      <c r="AB481" s="212"/>
      <c r="AC481" s="212"/>
      <c r="AD481" s="212"/>
      <c r="AE481" s="212"/>
      <c r="AF481" s="212"/>
      <c r="AG481" s="212" t="s">
        <v>177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29"/>
      <c r="B482" s="230"/>
      <c r="C482" s="254" t="s">
        <v>56</v>
      </c>
      <c r="D482" s="232"/>
      <c r="E482" s="233">
        <v>1</v>
      </c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12"/>
      <c r="Z482" s="212"/>
      <c r="AA482" s="212"/>
      <c r="AB482" s="212"/>
      <c r="AC482" s="212"/>
      <c r="AD482" s="212"/>
      <c r="AE482" s="212"/>
      <c r="AF482" s="212"/>
      <c r="AG482" s="212" t="s">
        <v>179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41">
        <v>89</v>
      </c>
      <c r="B483" s="242" t="s">
        <v>62</v>
      </c>
      <c r="C483" s="253" t="s">
        <v>559</v>
      </c>
      <c r="D483" s="243" t="s">
        <v>249</v>
      </c>
      <c r="E483" s="244">
        <v>1</v>
      </c>
      <c r="F483" s="245"/>
      <c r="G483" s="246">
        <f>ROUND(E483*F483,2)</f>
        <v>0</v>
      </c>
      <c r="H483" s="245"/>
      <c r="I483" s="246">
        <f>ROUND(E483*H483,2)</f>
        <v>0</v>
      </c>
      <c r="J483" s="245"/>
      <c r="K483" s="246">
        <f>ROUND(E483*J483,2)</f>
        <v>0</v>
      </c>
      <c r="L483" s="246">
        <v>21</v>
      </c>
      <c r="M483" s="246">
        <f>G483*(1+L483/100)</f>
        <v>0</v>
      </c>
      <c r="N483" s="246">
        <v>0</v>
      </c>
      <c r="O483" s="246">
        <f>ROUND(E483*N483,2)</f>
        <v>0</v>
      </c>
      <c r="P483" s="246">
        <v>0</v>
      </c>
      <c r="Q483" s="246">
        <f>ROUND(E483*P483,2)</f>
        <v>0</v>
      </c>
      <c r="R483" s="246"/>
      <c r="S483" s="246" t="s">
        <v>250</v>
      </c>
      <c r="T483" s="247" t="s">
        <v>251</v>
      </c>
      <c r="U483" s="231">
        <v>0</v>
      </c>
      <c r="V483" s="231">
        <f>ROUND(E483*U483,2)</f>
        <v>0</v>
      </c>
      <c r="W483" s="231"/>
      <c r="X483" s="231" t="s">
        <v>176</v>
      </c>
      <c r="Y483" s="212"/>
      <c r="Z483" s="212"/>
      <c r="AA483" s="212"/>
      <c r="AB483" s="212"/>
      <c r="AC483" s="212"/>
      <c r="AD483" s="212"/>
      <c r="AE483" s="212"/>
      <c r="AF483" s="212"/>
      <c r="AG483" s="212" t="s">
        <v>177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29"/>
      <c r="B484" s="230"/>
      <c r="C484" s="254" t="s">
        <v>56</v>
      </c>
      <c r="D484" s="232"/>
      <c r="E484" s="233">
        <v>1</v>
      </c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12"/>
      <c r="Z484" s="212"/>
      <c r="AA484" s="212"/>
      <c r="AB484" s="212"/>
      <c r="AC484" s="212"/>
      <c r="AD484" s="212"/>
      <c r="AE484" s="212"/>
      <c r="AF484" s="212"/>
      <c r="AG484" s="212" t="s">
        <v>179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41">
        <v>90</v>
      </c>
      <c r="B485" s="242" t="s">
        <v>76</v>
      </c>
      <c r="C485" s="253" t="s">
        <v>789</v>
      </c>
      <c r="D485" s="243" t="s">
        <v>249</v>
      </c>
      <c r="E485" s="244">
        <v>1</v>
      </c>
      <c r="F485" s="245"/>
      <c r="G485" s="246">
        <f>ROUND(E485*F485,2)</f>
        <v>0</v>
      </c>
      <c r="H485" s="245"/>
      <c r="I485" s="246">
        <f>ROUND(E485*H485,2)</f>
        <v>0</v>
      </c>
      <c r="J485" s="245"/>
      <c r="K485" s="246">
        <f>ROUND(E485*J485,2)</f>
        <v>0</v>
      </c>
      <c r="L485" s="246">
        <v>21</v>
      </c>
      <c r="M485" s="246">
        <f>G485*(1+L485/100)</f>
        <v>0</v>
      </c>
      <c r="N485" s="246">
        <v>0</v>
      </c>
      <c r="O485" s="246">
        <f>ROUND(E485*N485,2)</f>
        <v>0</v>
      </c>
      <c r="P485" s="246">
        <v>0</v>
      </c>
      <c r="Q485" s="246">
        <f>ROUND(E485*P485,2)</f>
        <v>0</v>
      </c>
      <c r="R485" s="246"/>
      <c r="S485" s="246" t="s">
        <v>250</v>
      </c>
      <c r="T485" s="247" t="s">
        <v>251</v>
      </c>
      <c r="U485" s="231">
        <v>0</v>
      </c>
      <c r="V485" s="231">
        <f>ROUND(E485*U485,2)</f>
        <v>0</v>
      </c>
      <c r="W485" s="231"/>
      <c r="X485" s="231" t="s">
        <v>176</v>
      </c>
      <c r="Y485" s="212"/>
      <c r="Z485" s="212"/>
      <c r="AA485" s="212"/>
      <c r="AB485" s="212"/>
      <c r="AC485" s="212"/>
      <c r="AD485" s="212"/>
      <c r="AE485" s="212"/>
      <c r="AF485" s="212"/>
      <c r="AG485" s="212" t="s">
        <v>177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29"/>
      <c r="B486" s="230"/>
      <c r="C486" s="254" t="s">
        <v>56</v>
      </c>
      <c r="D486" s="232"/>
      <c r="E486" s="233">
        <v>1</v>
      </c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179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>
      <c r="A487" s="235" t="s">
        <v>170</v>
      </c>
      <c r="B487" s="236" t="s">
        <v>136</v>
      </c>
      <c r="C487" s="252" t="s">
        <v>137</v>
      </c>
      <c r="D487" s="237"/>
      <c r="E487" s="238"/>
      <c r="F487" s="239"/>
      <c r="G487" s="239">
        <f>SUMIF(AG488:AG491,"&lt;&gt;NOR",G488:G491)</f>
        <v>0</v>
      </c>
      <c r="H487" s="239"/>
      <c r="I487" s="239">
        <f>SUM(I488:I491)</f>
        <v>0</v>
      </c>
      <c r="J487" s="239"/>
      <c r="K487" s="239">
        <f>SUM(K488:K491)</f>
        <v>0</v>
      </c>
      <c r="L487" s="239"/>
      <c r="M487" s="239">
        <f>SUM(M488:M491)</f>
        <v>0</v>
      </c>
      <c r="N487" s="239"/>
      <c r="O487" s="239">
        <f>SUM(O488:O491)</f>
        <v>0</v>
      </c>
      <c r="P487" s="239"/>
      <c r="Q487" s="239">
        <f>SUM(Q488:Q491)</f>
        <v>0</v>
      </c>
      <c r="R487" s="239"/>
      <c r="S487" s="239"/>
      <c r="T487" s="240"/>
      <c r="U487" s="234"/>
      <c r="V487" s="234">
        <f>SUM(V488:V491)</f>
        <v>0</v>
      </c>
      <c r="W487" s="234"/>
      <c r="X487" s="234"/>
      <c r="AG487" t="s">
        <v>171</v>
      </c>
    </row>
    <row r="488" spans="1:60" outlineLevel="1">
      <c r="A488" s="241">
        <v>91</v>
      </c>
      <c r="B488" s="242" t="s">
        <v>561</v>
      </c>
      <c r="C488" s="253" t="s">
        <v>790</v>
      </c>
      <c r="D488" s="243" t="s">
        <v>404</v>
      </c>
      <c r="E488" s="244">
        <v>1</v>
      </c>
      <c r="F488" s="245"/>
      <c r="G488" s="246">
        <f>ROUND(E488*F488,2)</f>
        <v>0</v>
      </c>
      <c r="H488" s="245"/>
      <c r="I488" s="246">
        <f>ROUND(E488*H488,2)</f>
        <v>0</v>
      </c>
      <c r="J488" s="245"/>
      <c r="K488" s="246">
        <f>ROUND(E488*J488,2)</f>
        <v>0</v>
      </c>
      <c r="L488" s="246">
        <v>21</v>
      </c>
      <c r="M488" s="246">
        <f>G488*(1+L488/100)</f>
        <v>0</v>
      </c>
      <c r="N488" s="246">
        <v>0</v>
      </c>
      <c r="O488" s="246">
        <f>ROUND(E488*N488,2)</f>
        <v>0</v>
      </c>
      <c r="P488" s="246">
        <v>0</v>
      </c>
      <c r="Q488" s="246">
        <f>ROUND(E488*P488,2)</f>
        <v>0</v>
      </c>
      <c r="R488" s="246"/>
      <c r="S488" s="246" t="s">
        <v>250</v>
      </c>
      <c r="T488" s="247" t="s">
        <v>251</v>
      </c>
      <c r="U488" s="231">
        <v>0</v>
      </c>
      <c r="V488" s="231">
        <f>ROUND(E488*U488,2)</f>
        <v>0</v>
      </c>
      <c r="W488" s="231"/>
      <c r="X488" s="231" t="s">
        <v>176</v>
      </c>
      <c r="Y488" s="212"/>
      <c r="Z488" s="212"/>
      <c r="AA488" s="212"/>
      <c r="AB488" s="212"/>
      <c r="AC488" s="212"/>
      <c r="AD488" s="212"/>
      <c r="AE488" s="212"/>
      <c r="AF488" s="212"/>
      <c r="AG488" s="212" t="s">
        <v>177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29"/>
      <c r="B489" s="230"/>
      <c r="C489" s="254" t="s">
        <v>56</v>
      </c>
      <c r="D489" s="232"/>
      <c r="E489" s="233">
        <v>1</v>
      </c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179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2.5" outlineLevel="1">
      <c r="A490" s="241">
        <v>92</v>
      </c>
      <c r="B490" s="242" t="s">
        <v>563</v>
      </c>
      <c r="C490" s="253" t="s">
        <v>791</v>
      </c>
      <c r="D490" s="243" t="s">
        <v>404</v>
      </c>
      <c r="E490" s="244">
        <v>1</v>
      </c>
      <c r="F490" s="245"/>
      <c r="G490" s="246">
        <f>ROUND(E490*F490,2)</f>
        <v>0</v>
      </c>
      <c r="H490" s="245"/>
      <c r="I490" s="246">
        <f>ROUND(E490*H490,2)</f>
        <v>0</v>
      </c>
      <c r="J490" s="245"/>
      <c r="K490" s="246">
        <f>ROUND(E490*J490,2)</f>
        <v>0</v>
      </c>
      <c r="L490" s="246">
        <v>21</v>
      </c>
      <c r="M490" s="246">
        <f>G490*(1+L490/100)</f>
        <v>0</v>
      </c>
      <c r="N490" s="246">
        <v>0</v>
      </c>
      <c r="O490" s="246">
        <f>ROUND(E490*N490,2)</f>
        <v>0</v>
      </c>
      <c r="P490" s="246">
        <v>0</v>
      </c>
      <c r="Q490" s="246">
        <f>ROUND(E490*P490,2)</f>
        <v>0</v>
      </c>
      <c r="R490" s="246"/>
      <c r="S490" s="246" t="s">
        <v>250</v>
      </c>
      <c r="T490" s="247" t="s">
        <v>251</v>
      </c>
      <c r="U490" s="231">
        <v>0</v>
      </c>
      <c r="V490" s="231">
        <f>ROUND(E490*U490,2)</f>
        <v>0</v>
      </c>
      <c r="W490" s="231"/>
      <c r="X490" s="231" t="s">
        <v>176</v>
      </c>
      <c r="Y490" s="212"/>
      <c r="Z490" s="212"/>
      <c r="AA490" s="212"/>
      <c r="AB490" s="212"/>
      <c r="AC490" s="212"/>
      <c r="AD490" s="212"/>
      <c r="AE490" s="212"/>
      <c r="AF490" s="212"/>
      <c r="AG490" s="212" t="s">
        <v>177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29"/>
      <c r="B491" s="230"/>
      <c r="C491" s="254" t="s">
        <v>56</v>
      </c>
      <c r="D491" s="232"/>
      <c r="E491" s="233">
        <v>1</v>
      </c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179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>
      <c r="A492" s="235" t="s">
        <v>170</v>
      </c>
      <c r="B492" s="236" t="s">
        <v>138</v>
      </c>
      <c r="C492" s="252" t="s">
        <v>139</v>
      </c>
      <c r="D492" s="237"/>
      <c r="E492" s="238"/>
      <c r="F492" s="239"/>
      <c r="G492" s="239">
        <f>SUMIF(AG493:AG524,"&lt;&gt;NOR",G493:G524)</f>
        <v>0</v>
      </c>
      <c r="H492" s="239"/>
      <c r="I492" s="239">
        <f>SUM(I493:I524)</f>
        <v>0</v>
      </c>
      <c r="J492" s="239"/>
      <c r="K492" s="239">
        <f>SUM(K493:K524)</f>
        <v>0</v>
      </c>
      <c r="L492" s="239"/>
      <c r="M492" s="239">
        <f>SUM(M493:M524)</f>
        <v>0</v>
      </c>
      <c r="N492" s="239"/>
      <c r="O492" s="239">
        <f>SUM(O493:O524)</f>
        <v>0</v>
      </c>
      <c r="P492" s="239"/>
      <c r="Q492" s="239">
        <f>SUM(Q493:Q524)</f>
        <v>0</v>
      </c>
      <c r="R492" s="239"/>
      <c r="S492" s="239"/>
      <c r="T492" s="240"/>
      <c r="U492" s="234"/>
      <c r="V492" s="234">
        <f>SUM(V493:V524)</f>
        <v>4.34</v>
      </c>
      <c r="W492" s="234"/>
      <c r="X492" s="234"/>
      <c r="AG492" t="s">
        <v>171</v>
      </c>
    </row>
    <row r="493" spans="1:60" outlineLevel="1">
      <c r="A493" s="241">
        <v>93</v>
      </c>
      <c r="B493" s="242" t="s">
        <v>565</v>
      </c>
      <c r="C493" s="253" t="s">
        <v>566</v>
      </c>
      <c r="D493" s="243" t="s">
        <v>322</v>
      </c>
      <c r="E493" s="244">
        <v>3.5219</v>
      </c>
      <c r="F493" s="245"/>
      <c r="G493" s="246">
        <f>ROUND(E493*F493,2)</f>
        <v>0</v>
      </c>
      <c r="H493" s="245"/>
      <c r="I493" s="246">
        <f>ROUND(E493*H493,2)</f>
        <v>0</v>
      </c>
      <c r="J493" s="245"/>
      <c r="K493" s="246">
        <f>ROUND(E493*J493,2)</f>
        <v>0</v>
      </c>
      <c r="L493" s="246">
        <v>21</v>
      </c>
      <c r="M493" s="246">
        <f>G493*(1+L493/100)</f>
        <v>0</v>
      </c>
      <c r="N493" s="246">
        <v>0</v>
      </c>
      <c r="O493" s="246">
        <f>ROUND(E493*N493,2)</f>
        <v>0</v>
      </c>
      <c r="P493" s="246">
        <v>0</v>
      </c>
      <c r="Q493" s="246">
        <f>ROUND(E493*P493,2)</f>
        <v>0</v>
      </c>
      <c r="R493" s="246"/>
      <c r="S493" s="246" t="s">
        <v>175</v>
      </c>
      <c r="T493" s="247" t="s">
        <v>175</v>
      </c>
      <c r="U493" s="231">
        <v>0.28000000000000003</v>
      </c>
      <c r="V493" s="231">
        <f>ROUND(E493*U493,2)</f>
        <v>0.99</v>
      </c>
      <c r="W493" s="231"/>
      <c r="X493" s="231" t="s">
        <v>176</v>
      </c>
      <c r="Y493" s="212"/>
      <c r="Z493" s="212"/>
      <c r="AA493" s="212"/>
      <c r="AB493" s="212"/>
      <c r="AC493" s="212"/>
      <c r="AD493" s="212"/>
      <c r="AE493" s="212"/>
      <c r="AF493" s="212"/>
      <c r="AG493" s="212" t="s">
        <v>318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29"/>
      <c r="B494" s="230"/>
      <c r="C494" s="255" t="s">
        <v>567</v>
      </c>
      <c r="D494" s="248"/>
      <c r="E494" s="248"/>
      <c r="F494" s="248"/>
      <c r="G494" s="248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244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29"/>
      <c r="B495" s="230"/>
      <c r="C495" s="256" t="s">
        <v>568</v>
      </c>
      <c r="D495" s="249"/>
      <c r="E495" s="249"/>
      <c r="F495" s="249"/>
      <c r="G495" s="249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244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ht="22.5" outlineLevel="1">
      <c r="A496" s="229"/>
      <c r="B496" s="230"/>
      <c r="C496" s="256" t="s">
        <v>569</v>
      </c>
      <c r="D496" s="249"/>
      <c r="E496" s="249"/>
      <c r="F496" s="249"/>
      <c r="G496" s="249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244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50" t="str">
        <f>C496</f>
        <v>- při vodorovné dopravě po vodě : vyložení na hromady na suchu nebo na přeložení na dopravní prostředek na suchu do 15 m vodorovně a současně do 4 m svisle,</v>
      </c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29"/>
      <c r="B497" s="230"/>
      <c r="C497" s="256" t="s">
        <v>570</v>
      </c>
      <c r="D497" s="249"/>
      <c r="E497" s="249"/>
      <c r="F497" s="249"/>
      <c r="G497" s="249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244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29"/>
      <c r="B498" s="230"/>
      <c r="C498" s="254" t="s">
        <v>571</v>
      </c>
      <c r="D498" s="232"/>
      <c r="E498" s="233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12"/>
      <c r="Z498" s="212"/>
      <c r="AA498" s="212"/>
      <c r="AB498" s="212"/>
      <c r="AC498" s="212"/>
      <c r="AD498" s="212"/>
      <c r="AE498" s="212"/>
      <c r="AF498" s="212"/>
      <c r="AG498" s="212" t="s">
        <v>179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29"/>
      <c r="B499" s="230"/>
      <c r="C499" s="254" t="s">
        <v>792</v>
      </c>
      <c r="D499" s="232"/>
      <c r="E499" s="233">
        <v>3.2759999999999998</v>
      </c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12"/>
      <c r="Z499" s="212"/>
      <c r="AA499" s="212"/>
      <c r="AB499" s="212"/>
      <c r="AC499" s="212"/>
      <c r="AD499" s="212"/>
      <c r="AE499" s="212"/>
      <c r="AF499" s="212"/>
      <c r="AG499" s="212" t="s">
        <v>179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>
      <c r="A500" s="229"/>
      <c r="B500" s="230"/>
      <c r="C500" s="254" t="s">
        <v>573</v>
      </c>
      <c r="D500" s="232"/>
      <c r="E500" s="233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12"/>
      <c r="Z500" s="212"/>
      <c r="AA500" s="212"/>
      <c r="AB500" s="212"/>
      <c r="AC500" s="212"/>
      <c r="AD500" s="212"/>
      <c r="AE500" s="212"/>
      <c r="AF500" s="212"/>
      <c r="AG500" s="212" t="s">
        <v>179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29"/>
      <c r="B501" s="230"/>
      <c r="C501" s="254" t="s">
        <v>793</v>
      </c>
      <c r="D501" s="232"/>
      <c r="E501" s="233">
        <v>3.4200000000000001E-2</v>
      </c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12"/>
      <c r="Z501" s="212"/>
      <c r="AA501" s="212"/>
      <c r="AB501" s="212"/>
      <c r="AC501" s="212"/>
      <c r="AD501" s="212"/>
      <c r="AE501" s="212"/>
      <c r="AF501" s="212"/>
      <c r="AG501" s="212" t="s">
        <v>179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29"/>
      <c r="B502" s="230"/>
      <c r="C502" s="254" t="s">
        <v>575</v>
      </c>
      <c r="D502" s="232"/>
      <c r="E502" s="233"/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179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29"/>
      <c r="B503" s="230"/>
      <c r="C503" s="254" t="s">
        <v>794</v>
      </c>
      <c r="D503" s="232"/>
      <c r="E503" s="233">
        <v>1.95E-2</v>
      </c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12"/>
      <c r="Z503" s="212"/>
      <c r="AA503" s="212"/>
      <c r="AB503" s="212"/>
      <c r="AC503" s="212"/>
      <c r="AD503" s="212"/>
      <c r="AE503" s="212"/>
      <c r="AF503" s="212"/>
      <c r="AG503" s="212" t="s">
        <v>179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29"/>
      <c r="B504" s="230"/>
      <c r="C504" s="254" t="s">
        <v>715</v>
      </c>
      <c r="D504" s="232"/>
      <c r="E504" s="233"/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179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>
      <c r="A505" s="229"/>
      <c r="B505" s="230"/>
      <c r="C505" s="254" t="s">
        <v>795</v>
      </c>
      <c r="D505" s="232"/>
      <c r="E505" s="233">
        <v>3.7699999999999997E-2</v>
      </c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12"/>
      <c r="Z505" s="212"/>
      <c r="AA505" s="212"/>
      <c r="AB505" s="212"/>
      <c r="AC505" s="212"/>
      <c r="AD505" s="212"/>
      <c r="AE505" s="212"/>
      <c r="AF505" s="212"/>
      <c r="AG505" s="212" t="s">
        <v>179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29"/>
      <c r="B506" s="230"/>
      <c r="C506" s="254" t="s">
        <v>579</v>
      </c>
      <c r="D506" s="232"/>
      <c r="E506" s="233"/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179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29"/>
      <c r="B507" s="230"/>
      <c r="C507" s="254" t="s">
        <v>796</v>
      </c>
      <c r="D507" s="232"/>
      <c r="E507" s="233">
        <v>6.1999999999999998E-3</v>
      </c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12"/>
      <c r="Z507" s="212"/>
      <c r="AA507" s="212"/>
      <c r="AB507" s="212"/>
      <c r="AC507" s="212"/>
      <c r="AD507" s="212"/>
      <c r="AE507" s="212"/>
      <c r="AF507" s="212"/>
      <c r="AG507" s="212" t="s">
        <v>179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>
      <c r="A508" s="229"/>
      <c r="B508" s="230"/>
      <c r="C508" s="254" t="s">
        <v>581</v>
      </c>
      <c r="D508" s="232"/>
      <c r="E508" s="233"/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12"/>
      <c r="Z508" s="212"/>
      <c r="AA508" s="212"/>
      <c r="AB508" s="212"/>
      <c r="AC508" s="212"/>
      <c r="AD508" s="212"/>
      <c r="AE508" s="212"/>
      <c r="AF508" s="212"/>
      <c r="AG508" s="212" t="s">
        <v>179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29"/>
      <c r="B509" s="230"/>
      <c r="C509" s="254" t="s">
        <v>797</v>
      </c>
      <c r="D509" s="232"/>
      <c r="E509" s="233">
        <v>4.8300000000000003E-2</v>
      </c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179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29"/>
      <c r="B510" s="230"/>
      <c r="C510" s="254" t="s">
        <v>583</v>
      </c>
      <c r="D510" s="232"/>
      <c r="E510" s="233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12"/>
      <c r="Z510" s="212"/>
      <c r="AA510" s="212"/>
      <c r="AB510" s="212"/>
      <c r="AC510" s="212"/>
      <c r="AD510" s="212"/>
      <c r="AE510" s="212"/>
      <c r="AF510" s="212"/>
      <c r="AG510" s="212" t="s">
        <v>179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29"/>
      <c r="B511" s="230"/>
      <c r="C511" s="254" t="s">
        <v>584</v>
      </c>
      <c r="D511" s="232"/>
      <c r="E511" s="233">
        <v>0.1</v>
      </c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12"/>
      <c r="Z511" s="212"/>
      <c r="AA511" s="212"/>
      <c r="AB511" s="212"/>
      <c r="AC511" s="212"/>
      <c r="AD511" s="212"/>
      <c r="AE511" s="212"/>
      <c r="AF511" s="212"/>
      <c r="AG511" s="212" t="s">
        <v>179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41">
        <v>94</v>
      </c>
      <c r="B512" s="242" t="s">
        <v>585</v>
      </c>
      <c r="C512" s="253" t="s">
        <v>586</v>
      </c>
      <c r="D512" s="243" t="s">
        <v>322</v>
      </c>
      <c r="E512" s="244">
        <v>3.5219</v>
      </c>
      <c r="F512" s="245"/>
      <c r="G512" s="246">
        <f>ROUND(E512*F512,2)</f>
        <v>0</v>
      </c>
      <c r="H512" s="245"/>
      <c r="I512" s="246">
        <f>ROUND(E512*H512,2)</f>
        <v>0</v>
      </c>
      <c r="J512" s="245"/>
      <c r="K512" s="246">
        <f>ROUND(E512*J512,2)</f>
        <v>0</v>
      </c>
      <c r="L512" s="246">
        <v>21</v>
      </c>
      <c r="M512" s="246">
        <f>G512*(1+L512/100)</f>
        <v>0</v>
      </c>
      <c r="N512" s="246">
        <v>0</v>
      </c>
      <c r="O512" s="246">
        <f>ROUND(E512*N512,2)</f>
        <v>0</v>
      </c>
      <c r="P512" s="246">
        <v>0</v>
      </c>
      <c r="Q512" s="246">
        <f>ROUND(E512*P512,2)</f>
        <v>0</v>
      </c>
      <c r="R512" s="246"/>
      <c r="S512" s="246" t="s">
        <v>175</v>
      </c>
      <c r="T512" s="247" t="s">
        <v>175</v>
      </c>
      <c r="U512" s="231">
        <v>0.01</v>
      </c>
      <c r="V512" s="231">
        <f>ROUND(E512*U512,2)</f>
        <v>0.04</v>
      </c>
      <c r="W512" s="231"/>
      <c r="X512" s="231" t="s">
        <v>176</v>
      </c>
      <c r="Y512" s="212"/>
      <c r="Z512" s="212"/>
      <c r="AA512" s="212"/>
      <c r="AB512" s="212"/>
      <c r="AC512" s="212"/>
      <c r="AD512" s="212"/>
      <c r="AE512" s="212"/>
      <c r="AF512" s="212"/>
      <c r="AG512" s="212" t="s">
        <v>318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29"/>
      <c r="B513" s="230"/>
      <c r="C513" s="254" t="s">
        <v>587</v>
      </c>
      <c r="D513" s="232"/>
      <c r="E513" s="233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179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29"/>
      <c r="B514" s="230"/>
      <c r="C514" s="254" t="s">
        <v>798</v>
      </c>
      <c r="D514" s="232"/>
      <c r="E514" s="233">
        <v>3.5219</v>
      </c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179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41">
        <v>95</v>
      </c>
      <c r="B515" s="242" t="s">
        <v>589</v>
      </c>
      <c r="C515" s="253" t="s">
        <v>590</v>
      </c>
      <c r="D515" s="243" t="s">
        <v>322</v>
      </c>
      <c r="E515" s="244">
        <v>49.306600000000003</v>
      </c>
      <c r="F515" s="245"/>
      <c r="G515" s="246">
        <f>ROUND(E515*F515,2)</f>
        <v>0</v>
      </c>
      <c r="H515" s="245"/>
      <c r="I515" s="246">
        <f>ROUND(E515*H515,2)</f>
        <v>0</v>
      </c>
      <c r="J515" s="245"/>
      <c r="K515" s="246">
        <f>ROUND(E515*J515,2)</f>
        <v>0</v>
      </c>
      <c r="L515" s="246">
        <v>21</v>
      </c>
      <c r="M515" s="246">
        <f>G515*(1+L515/100)</f>
        <v>0</v>
      </c>
      <c r="N515" s="246">
        <v>0</v>
      </c>
      <c r="O515" s="246">
        <f>ROUND(E515*N515,2)</f>
        <v>0</v>
      </c>
      <c r="P515" s="246">
        <v>0</v>
      </c>
      <c r="Q515" s="246">
        <f>ROUND(E515*P515,2)</f>
        <v>0</v>
      </c>
      <c r="R515" s="246"/>
      <c r="S515" s="246" t="s">
        <v>175</v>
      </c>
      <c r="T515" s="247" t="s">
        <v>175</v>
      </c>
      <c r="U515" s="231">
        <v>0</v>
      </c>
      <c r="V515" s="231">
        <f>ROUND(E515*U515,2)</f>
        <v>0</v>
      </c>
      <c r="W515" s="231"/>
      <c r="X515" s="231" t="s">
        <v>176</v>
      </c>
      <c r="Y515" s="212"/>
      <c r="Z515" s="212"/>
      <c r="AA515" s="212"/>
      <c r="AB515" s="212"/>
      <c r="AC515" s="212"/>
      <c r="AD515" s="212"/>
      <c r="AE515" s="212"/>
      <c r="AF515" s="212"/>
      <c r="AG515" s="212" t="s">
        <v>318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>
      <c r="A516" s="229"/>
      <c r="B516" s="230"/>
      <c r="C516" s="254" t="s">
        <v>591</v>
      </c>
      <c r="D516" s="232"/>
      <c r="E516" s="233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12"/>
      <c r="Z516" s="212"/>
      <c r="AA516" s="212"/>
      <c r="AB516" s="212"/>
      <c r="AC516" s="212"/>
      <c r="AD516" s="212"/>
      <c r="AE516" s="212"/>
      <c r="AF516" s="212"/>
      <c r="AG516" s="212" t="s">
        <v>179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29"/>
      <c r="B517" s="230"/>
      <c r="C517" s="254" t="s">
        <v>799</v>
      </c>
      <c r="D517" s="232"/>
      <c r="E517" s="233">
        <v>49.306600000000003</v>
      </c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179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41">
        <v>96</v>
      </c>
      <c r="B518" s="242" t="s">
        <v>593</v>
      </c>
      <c r="C518" s="253" t="s">
        <v>594</v>
      </c>
      <c r="D518" s="243" t="s">
        <v>322</v>
      </c>
      <c r="E518" s="244">
        <v>3.5219</v>
      </c>
      <c r="F518" s="245"/>
      <c r="G518" s="246">
        <f>ROUND(E518*F518,2)</f>
        <v>0</v>
      </c>
      <c r="H518" s="245"/>
      <c r="I518" s="246">
        <f>ROUND(E518*H518,2)</f>
        <v>0</v>
      </c>
      <c r="J518" s="245"/>
      <c r="K518" s="246">
        <f>ROUND(E518*J518,2)</f>
        <v>0</v>
      </c>
      <c r="L518" s="246">
        <v>21</v>
      </c>
      <c r="M518" s="246">
        <f>G518*(1+L518/100)</f>
        <v>0</v>
      </c>
      <c r="N518" s="246">
        <v>0</v>
      </c>
      <c r="O518" s="246">
        <f>ROUND(E518*N518,2)</f>
        <v>0</v>
      </c>
      <c r="P518" s="246">
        <v>0</v>
      </c>
      <c r="Q518" s="246">
        <f>ROUND(E518*P518,2)</f>
        <v>0</v>
      </c>
      <c r="R518" s="246"/>
      <c r="S518" s="246" t="s">
        <v>175</v>
      </c>
      <c r="T518" s="247" t="s">
        <v>175</v>
      </c>
      <c r="U518" s="231">
        <v>0.94</v>
      </c>
      <c r="V518" s="231">
        <f>ROUND(E518*U518,2)</f>
        <v>3.31</v>
      </c>
      <c r="W518" s="231"/>
      <c r="X518" s="231" t="s">
        <v>176</v>
      </c>
      <c r="Y518" s="212"/>
      <c r="Z518" s="212"/>
      <c r="AA518" s="212"/>
      <c r="AB518" s="212"/>
      <c r="AC518" s="212"/>
      <c r="AD518" s="212"/>
      <c r="AE518" s="212"/>
      <c r="AF518" s="212"/>
      <c r="AG518" s="212" t="s">
        <v>177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29"/>
      <c r="B519" s="230"/>
      <c r="C519" s="254" t="s">
        <v>595</v>
      </c>
      <c r="D519" s="232"/>
      <c r="E519" s="233"/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12"/>
      <c r="Z519" s="212"/>
      <c r="AA519" s="212"/>
      <c r="AB519" s="212"/>
      <c r="AC519" s="212"/>
      <c r="AD519" s="212"/>
      <c r="AE519" s="212"/>
      <c r="AF519" s="212"/>
      <c r="AG519" s="212" t="s">
        <v>179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29"/>
      <c r="B520" s="230"/>
      <c r="C520" s="254" t="s">
        <v>587</v>
      </c>
      <c r="D520" s="232"/>
      <c r="E520" s="233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179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>
      <c r="A521" s="229"/>
      <c r="B521" s="230"/>
      <c r="C521" s="254" t="s">
        <v>798</v>
      </c>
      <c r="D521" s="232"/>
      <c r="E521" s="233">
        <v>3.5219</v>
      </c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12"/>
      <c r="Z521" s="212"/>
      <c r="AA521" s="212"/>
      <c r="AB521" s="212"/>
      <c r="AC521" s="212"/>
      <c r="AD521" s="212"/>
      <c r="AE521" s="212"/>
      <c r="AF521" s="212"/>
      <c r="AG521" s="212" t="s">
        <v>179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41">
        <v>97</v>
      </c>
      <c r="B522" s="242" t="s">
        <v>596</v>
      </c>
      <c r="C522" s="253" t="s">
        <v>597</v>
      </c>
      <c r="D522" s="243" t="s">
        <v>322</v>
      </c>
      <c r="E522" s="244">
        <v>3.5219</v>
      </c>
      <c r="F522" s="245"/>
      <c r="G522" s="246">
        <f>ROUND(E522*F522,2)</f>
        <v>0</v>
      </c>
      <c r="H522" s="245"/>
      <c r="I522" s="246">
        <f>ROUND(E522*H522,2)</f>
        <v>0</v>
      </c>
      <c r="J522" s="245"/>
      <c r="K522" s="246">
        <f>ROUND(E522*J522,2)</f>
        <v>0</v>
      </c>
      <c r="L522" s="246">
        <v>21</v>
      </c>
      <c r="M522" s="246">
        <f>G522*(1+L522/100)</f>
        <v>0</v>
      </c>
      <c r="N522" s="246">
        <v>0</v>
      </c>
      <c r="O522" s="246">
        <f>ROUND(E522*N522,2)</f>
        <v>0</v>
      </c>
      <c r="P522" s="246">
        <v>0</v>
      </c>
      <c r="Q522" s="246">
        <f>ROUND(E522*P522,2)</f>
        <v>0</v>
      </c>
      <c r="R522" s="246"/>
      <c r="S522" s="246" t="s">
        <v>175</v>
      </c>
      <c r="T522" s="247" t="s">
        <v>175</v>
      </c>
      <c r="U522" s="231">
        <v>0</v>
      </c>
      <c r="V522" s="231">
        <f>ROUND(E522*U522,2)</f>
        <v>0</v>
      </c>
      <c r="W522" s="231"/>
      <c r="X522" s="231" t="s">
        <v>176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318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29"/>
      <c r="B523" s="230"/>
      <c r="C523" s="254" t="s">
        <v>587</v>
      </c>
      <c r="D523" s="232"/>
      <c r="E523" s="233"/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179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>
      <c r="A524" s="229"/>
      <c r="B524" s="230"/>
      <c r="C524" s="254" t="s">
        <v>798</v>
      </c>
      <c r="D524" s="232"/>
      <c r="E524" s="233">
        <v>3.5219</v>
      </c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12"/>
      <c r="Z524" s="212"/>
      <c r="AA524" s="212"/>
      <c r="AB524" s="212"/>
      <c r="AC524" s="212"/>
      <c r="AD524" s="212"/>
      <c r="AE524" s="212"/>
      <c r="AF524" s="212"/>
      <c r="AG524" s="212" t="s">
        <v>179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>
      <c r="A525" s="235" t="s">
        <v>170</v>
      </c>
      <c r="B525" s="236" t="s">
        <v>141</v>
      </c>
      <c r="C525" s="252" t="s">
        <v>29</v>
      </c>
      <c r="D525" s="237"/>
      <c r="E525" s="238"/>
      <c r="F525" s="239"/>
      <c r="G525" s="239">
        <f>SUMIF(AG526:AG529,"&lt;&gt;NOR",G526:G529)</f>
        <v>0</v>
      </c>
      <c r="H525" s="239"/>
      <c r="I525" s="239">
        <f>SUM(I526:I529)</f>
        <v>0</v>
      </c>
      <c r="J525" s="239"/>
      <c r="K525" s="239">
        <f>SUM(K526:K529)</f>
        <v>0</v>
      </c>
      <c r="L525" s="239"/>
      <c r="M525" s="239">
        <f>SUM(M526:M529)</f>
        <v>0</v>
      </c>
      <c r="N525" s="239"/>
      <c r="O525" s="239">
        <f>SUM(O526:O529)</f>
        <v>0</v>
      </c>
      <c r="P525" s="239"/>
      <c r="Q525" s="239">
        <f>SUM(Q526:Q529)</f>
        <v>0</v>
      </c>
      <c r="R525" s="239"/>
      <c r="S525" s="239"/>
      <c r="T525" s="240"/>
      <c r="U525" s="234"/>
      <c r="V525" s="234">
        <f>SUM(V526:V529)</f>
        <v>0</v>
      </c>
      <c r="W525" s="234"/>
      <c r="X525" s="234"/>
      <c r="AG525" t="s">
        <v>171</v>
      </c>
    </row>
    <row r="526" spans="1:60" outlineLevel="1">
      <c r="A526" s="241">
        <v>98</v>
      </c>
      <c r="B526" s="242" t="s">
        <v>598</v>
      </c>
      <c r="C526" s="253" t="s">
        <v>599</v>
      </c>
      <c r="D526" s="243" t="s">
        <v>0</v>
      </c>
      <c r="E526" s="244">
        <v>1</v>
      </c>
      <c r="F526" s="245"/>
      <c r="G526" s="246">
        <f>ROUND(E526*F526,2)</f>
        <v>0</v>
      </c>
      <c r="H526" s="245"/>
      <c r="I526" s="246">
        <f>ROUND(E526*H526,2)</f>
        <v>0</v>
      </c>
      <c r="J526" s="245"/>
      <c r="K526" s="246">
        <f>ROUND(E526*J526,2)</f>
        <v>0</v>
      </c>
      <c r="L526" s="246">
        <v>21</v>
      </c>
      <c r="M526" s="246">
        <f>G526*(1+L526/100)</f>
        <v>0</v>
      </c>
      <c r="N526" s="246">
        <v>0</v>
      </c>
      <c r="O526" s="246">
        <f>ROUND(E526*N526,2)</f>
        <v>0</v>
      </c>
      <c r="P526" s="246">
        <v>0</v>
      </c>
      <c r="Q526" s="246">
        <f>ROUND(E526*P526,2)</f>
        <v>0</v>
      </c>
      <c r="R526" s="246"/>
      <c r="S526" s="246" t="s">
        <v>175</v>
      </c>
      <c r="T526" s="247" t="s">
        <v>251</v>
      </c>
      <c r="U526" s="231">
        <v>0</v>
      </c>
      <c r="V526" s="231">
        <f>ROUND(E526*U526,2)</f>
        <v>0</v>
      </c>
      <c r="W526" s="231"/>
      <c r="X526" s="231" t="s">
        <v>142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600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29"/>
      <c r="B527" s="230"/>
      <c r="C527" s="254" t="s">
        <v>56</v>
      </c>
      <c r="D527" s="232"/>
      <c r="E527" s="233">
        <v>1</v>
      </c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179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41">
        <v>99</v>
      </c>
      <c r="B528" s="242" t="s">
        <v>601</v>
      </c>
      <c r="C528" s="253" t="s">
        <v>602</v>
      </c>
      <c r="D528" s="243" t="s">
        <v>0</v>
      </c>
      <c r="E528" s="244">
        <v>1</v>
      </c>
      <c r="F528" s="245"/>
      <c r="G528" s="246">
        <f>ROUND(E528*F528,2)</f>
        <v>0</v>
      </c>
      <c r="H528" s="245"/>
      <c r="I528" s="246">
        <f>ROUND(E528*H528,2)</f>
        <v>0</v>
      </c>
      <c r="J528" s="245"/>
      <c r="K528" s="246">
        <f>ROUND(E528*J528,2)</f>
        <v>0</v>
      </c>
      <c r="L528" s="246">
        <v>21</v>
      </c>
      <c r="M528" s="246">
        <f>G528*(1+L528/100)</f>
        <v>0</v>
      </c>
      <c r="N528" s="246">
        <v>0</v>
      </c>
      <c r="O528" s="246">
        <f>ROUND(E528*N528,2)</f>
        <v>0</v>
      </c>
      <c r="P528" s="246">
        <v>0</v>
      </c>
      <c r="Q528" s="246">
        <f>ROUND(E528*P528,2)</f>
        <v>0</v>
      </c>
      <c r="R528" s="246"/>
      <c r="S528" s="246" t="s">
        <v>250</v>
      </c>
      <c r="T528" s="247" t="s">
        <v>251</v>
      </c>
      <c r="U528" s="231">
        <v>0</v>
      </c>
      <c r="V528" s="231">
        <f>ROUND(E528*U528,2)</f>
        <v>0</v>
      </c>
      <c r="W528" s="231"/>
      <c r="X528" s="231" t="s">
        <v>142</v>
      </c>
      <c r="Y528" s="212"/>
      <c r="Z528" s="212"/>
      <c r="AA528" s="212"/>
      <c r="AB528" s="212"/>
      <c r="AC528" s="212"/>
      <c r="AD528" s="212"/>
      <c r="AE528" s="212"/>
      <c r="AF528" s="212"/>
      <c r="AG528" s="212" t="s">
        <v>600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29"/>
      <c r="B529" s="230"/>
      <c r="C529" s="254" t="s">
        <v>56</v>
      </c>
      <c r="D529" s="232"/>
      <c r="E529" s="233">
        <v>1</v>
      </c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12"/>
      <c r="Z529" s="212"/>
      <c r="AA529" s="212"/>
      <c r="AB529" s="212"/>
      <c r="AC529" s="212"/>
      <c r="AD529" s="212"/>
      <c r="AE529" s="212"/>
      <c r="AF529" s="212"/>
      <c r="AG529" s="212" t="s">
        <v>179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>
      <c r="A530" s="3"/>
      <c r="B530" s="4"/>
      <c r="C530" s="257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AE530">
        <v>15</v>
      </c>
      <c r="AF530">
        <v>21</v>
      </c>
      <c r="AG530" t="s">
        <v>157</v>
      </c>
    </row>
    <row r="531" spans="1:60">
      <c r="A531" s="215"/>
      <c r="B531" s="216" t="s">
        <v>31</v>
      </c>
      <c r="C531" s="258"/>
      <c r="D531" s="217"/>
      <c r="E531" s="218"/>
      <c r="F531" s="218"/>
      <c r="G531" s="251">
        <f>G8+G19+G30+G73+G81+G86+G97+G101+G112+G170+G176+G183+G225+G293+G341+G365+G412+G431+G475+G487+G492+G525</f>
        <v>0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AE531">
        <f>SUMIF(L7:L529,AE530,G7:G529)</f>
        <v>0</v>
      </c>
      <c r="AF531">
        <f>SUMIF(L7:L529,AF530,G7:G529)</f>
        <v>0</v>
      </c>
      <c r="AG531" t="s">
        <v>603</v>
      </c>
    </row>
    <row r="532" spans="1:60">
      <c r="A532" s="3"/>
      <c r="B532" s="4"/>
      <c r="C532" s="257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60">
      <c r="A533" s="3"/>
      <c r="B533" s="4"/>
      <c r="C533" s="257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60">
      <c r="A534" s="219" t="s">
        <v>604</v>
      </c>
      <c r="B534" s="219"/>
      <c r="C534" s="259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60">
      <c r="A535" s="220"/>
      <c r="B535" s="221"/>
      <c r="C535" s="260"/>
      <c r="D535" s="221"/>
      <c r="E535" s="221"/>
      <c r="F535" s="221"/>
      <c r="G535" s="2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AG535" t="s">
        <v>605</v>
      </c>
    </row>
    <row r="536" spans="1:60">
      <c r="A536" s="223"/>
      <c r="B536" s="224"/>
      <c r="C536" s="261"/>
      <c r="D536" s="224"/>
      <c r="E536" s="224"/>
      <c r="F536" s="224"/>
      <c r="G536" s="22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60">
      <c r="A537" s="223"/>
      <c r="B537" s="224"/>
      <c r="C537" s="261"/>
      <c r="D537" s="224"/>
      <c r="E537" s="224"/>
      <c r="F537" s="224"/>
      <c r="G537" s="22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60">
      <c r="A538" s="223"/>
      <c r="B538" s="224"/>
      <c r="C538" s="261"/>
      <c r="D538" s="224"/>
      <c r="E538" s="224"/>
      <c r="F538" s="224"/>
      <c r="G538" s="22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>
      <c r="A539" s="226"/>
      <c r="B539" s="227"/>
      <c r="C539" s="262"/>
      <c r="D539" s="227"/>
      <c r="E539" s="227"/>
      <c r="F539" s="227"/>
      <c r="G539" s="22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>
      <c r="A540" s="3"/>
      <c r="B540" s="4"/>
      <c r="C540" s="257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>
      <c r="C541" s="263"/>
      <c r="D541" s="10"/>
      <c r="AG541" t="s">
        <v>607</v>
      </c>
    </row>
    <row r="542" spans="1:60">
      <c r="D542" s="10"/>
    </row>
    <row r="543" spans="1:60">
      <c r="D543" s="10"/>
    </row>
    <row r="544" spans="1:60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4">
    <mergeCell ref="C496:G496"/>
    <mergeCell ref="C497:G497"/>
    <mergeCell ref="C203:G203"/>
    <mergeCell ref="C215:G215"/>
    <mergeCell ref="C218:G218"/>
    <mergeCell ref="C276:G276"/>
    <mergeCell ref="C494:G494"/>
    <mergeCell ref="C495:G495"/>
    <mergeCell ref="C109:G109"/>
    <mergeCell ref="C185:G185"/>
    <mergeCell ref="C186:G186"/>
    <mergeCell ref="C191:G191"/>
    <mergeCell ref="C192:G192"/>
    <mergeCell ref="C198:G198"/>
    <mergeCell ref="A1:G1"/>
    <mergeCell ref="C2:G2"/>
    <mergeCell ref="C3:G3"/>
    <mergeCell ref="C4:G4"/>
    <mergeCell ref="A534:C534"/>
    <mergeCell ref="A535:G539"/>
    <mergeCell ref="C21:G21"/>
    <mergeCell ref="C106:G106"/>
    <mergeCell ref="C107:G107"/>
    <mergeCell ref="C108:G10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64</v>
      </c>
      <c r="C3" s="201" t="s">
        <v>65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58</v>
      </c>
      <c r="C4" s="204" t="s">
        <v>67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9"/>
      <c r="O8" s="239">
        <f>SUM(O9:O18)</f>
        <v>1.1599999999999999</v>
      </c>
      <c r="P8" s="239"/>
      <c r="Q8" s="239">
        <f>SUM(Q9:Q18)</f>
        <v>0</v>
      </c>
      <c r="R8" s="239"/>
      <c r="S8" s="239"/>
      <c r="T8" s="240"/>
      <c r="U8" s="234"/>
      <c r="V8" s="234">
        <f>SUM(V9:V18)</f>
        <v>4.95</v>
      </c>
      <c r="W8" s="234"/>
      <c r="X8" s="234"/>
      <c r="AG8" t="s">
        <v>171</v>
      </c>
    </row>
    <row r="9" spans="1:60" outlineLevel="1">
      <c r="A9" s="241">
        <v>1</v>
      </c>
      <c r="B9" s="242" t="s">
        <v>187</v>
      </c>
      <c r="C9" s="253" t="s">
        <v>188</v>
      </c>
      <c r="D9" s="243" t="s">
        <v>174</v>
      </c>
      <c r="E9" s="244">
        <v>5.4667500000000002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0.15931000000000001</v>
      </c>
      <c r="O9" s="246">
        <f>ROUND(E9*N9,2)</f>
        <v>0.87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0.7</v>
      </c>
      <c r="V9" s="231">
        <f>ROUND(E9*U9,2)</f>
        <v>3.83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800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632</v>
      </c>
      <c r="D11" s="232"/>
      <c r="E11" s="233">
        <v>2.9550000000000001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801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179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634</v>
      </c>
      <c r="D13" s="232"/>
      <c r="E13" s="233">
        <v>2.5117500000000001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1">
        <v>2</v>
      </c>
      <c r="B14" s="242" t="s">
        <v>195</v>
      </c>
      <c r="C14" s="253" t="s">
        <v>196</v>
      </c>
      <c r="D14" s="243" t="s">
        <v>174</v>
      </c>
      <c r="E14" s="244">
        <v>1.4775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0.19575000000000001</v>
      </c>
      <c r="O14" s="246">
        <f>ROUND(E14*N14,2)</f>
        <v>0.28999999999999998</v>
      </c>
      <c r="P14" s="246">
        <v>0</v>
      </c>
      <c r="Q14" s="246">
        <f>ROUND(E14*P14,2)</f>
        <v>0</v>
      </c>
      <c r="R14" s="246"/>
      <c r="S14" s="246" t="s">
        <v>175</v>
      </c>
      <c r="T14" s="247" t="s">
        <v>175</v>
      </c>
      <c r="U14" s="231">
        <v>0.76</v>
      </c>
      <c r="V14" s="231">
        <f>ROUND(E14*U14,2)</f>
        <v>1.1200000000000001</v>
      </c>
      <c r="W14" s="231"/>
      <c r="X14" s="231" t="s">
        <v>176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802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636</v>
      </c>
      <c r="D16" s="232"/>
      <c r="E16" s="233">
        <v>0.88649999999999995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803</v>
      </c>
      <c r="D17" s="232"/>
      <c r="E17" s="233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179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638</v>
      </c>
      <c r="D18" s="232"/>
      <c r="E18" s="233">
        <v>0.59099999999999997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>
      <c r="A19" s="235" t="s">
        <v>170</v>
      </c>
      <c r="B19" s="236" t="s">
        <v>62</v>
      </c>
      <c r="C19" s="252" t="s">
        <v>86</v>
      </c>
      <c r="D19" s="237"/>
      <c r="E19" s="238"/>
      <c r="F19" s="239"/>
      <c r="G19" s="239">
        <f>SUMIF(AG20:AG29,"&lt;&gt;NOR",G20:G29)</f>
        <v>0</v>
      </c>
      <c r="H19" s="239"/>
      <c r="I19" s="239">
        <f>SUM(I20:I29)</f>
        <v>0</v>
      </c>
      <c r="J19" s="239"/>
      <c r="K19" s="239">
        <f>SUM(K20:K29)</f>
        <v>0</v>
      </c>
      <c r="L19" s="239"/>
      <c r="M19" s="239">
        <f>SUM(M20:M29)</f>
        <v>0</v>
      </c>
      <c r="N19" s="239"/>
      <c r="O19" s="239">
        <f>SUM(O20:O29)</f>
        <v>0.09</v>
      </c>
      <c r="P19" s="239"/>
      <c r="Q19" s="239">
        <f>SUM(Q20:Q29)</f>
        <v>0</v>
      </c>
      <c r="R19" s="239"/>
      <c r="S19" s="239"/>
      <c r="T19" s="240"/>
      <c r="U19" s="234"/>
      <c r="V19" s="234">
        <f>SUM(V20:V29)</f>
        <v>7.32</v>
      </c>
      <c r="W19" s="234"/>
      <c r="X19" s="234"/>
      <c r="AG19" t="s">
        <v>171</v>
      </c>
    </row>
    <row r="20" spans="1:60" ht="22.5" outlineLevel="1">
      <c r="A20" s="241">
        <v>3</v>
      </c>
      <c r="B20" s="242" t="s">
        <v>639</v>
      </c>
      <c r="C20" s="253" t="s">
        <v>640</v>
      </c>
      <c r="D20" s="243" t="s">
        <v>174</v>
      </c>
      <c r="E20" s="244">
        <v>7.7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1.201E-2</v>
      </c>
      <c r="O20" s="246">
        <f>ROUND(E20*N20,2)</f>
        <v>0.09</v>
      </c>
      <c r="P20" s="246">
        <v>0</v>
      </c>
      <c r="Q20" s="246">
        <f>ROUND(E20*P20,2)</f>
        <v>0</v>
      </c>
      <c r="R20" s="246"/>
      <c r="S20" s="246" t="s">
        <v>175</v>
      </c>
      <c r="T20" s="247" t="s">
        <v>175</v>
      </c>
      <c r="U20" s="231">
        <v>0.95</v>
      </c>
      <c r="V20" s="231">
        <f>ROUND(E20*U20,2)</f>
        <v>7.32</v>
      </c>
      <c r="W20" s="231"/>
      <c r="X20" s="231" t="s">
        <v>176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5" t="s">
        <v>641</v>
      </c>
      <c r="D21" s="248"/>
      <c r="E21" s="248"/>
      <c r="F21" s="248"/>
      <c r="G21" s="248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244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804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643</v>
      </c>
      <c r="D23" s="232"/>
      <c r="E23" s="233">
        <v>3.6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805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645</v>
      </c>
      <c r="D25" s="232"/>
      <c r="E25" s="233">
        <v>1.3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806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647</v>
      </c>
      <c r="D27" s="232"/>
      <c r="E27" s="233">
        <v>1.1000000000000001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807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649</v>
      </c>
      <c r="D29" s="232"/>
      <c r="E29" s="233">
        <v>1.7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>
      <c r="A30" s="235" t="s">
        <v>170</v>
      </c>
      <c r="B30" s="236" t="s">
        <v>87</v>
      </c>
      <c r="C30" s="252" t="s">
        <v>88</v>
      </c>
      <c r="D30" s="237"/>
      <c r="E30" s="238"/>
      <c r="F30" s="239"/>
      <c r="G30" s="239">
        <f>SUMIF(AG31:AG72,"&lt;&gt;NOR",G31:G72)</f>
        <v>0</v>
      </c>
      <c r="H30" s="239"/>
      <c r="I30" s="239">
        <f>SUM(I31:I72)</f>
        <v>0</v>
      </c>
      <c r="J30" s="239"/>
      <c r="K30" s="239">
        <f>SUM(K31:K72)</f>
        <v>0</v>
      </c>
      <c r="L30" s="239"/>
      <c r="M30" s="239">
        <f>SUM(M31:M72)</f>
        <v>0</v>
      </c>
      <c r="N30" s="239"/>
      <c r="O30" s="239">
        <f>SUM(O31:O72)</f>
        <v>0.78</v>
      </c>
      <c r="P30" s="239"/>
      <c r="Q30" s="239">
        <f>SUM(Q31:Q72)</f>
        <v>0</v>
      </c>
      <c r="R30" s="239"/>
      <c r="S30" s="239"/>
      <c r="T30" s="240"/>
      <c r="U30" s="234"/>
      <c r="V30" s="234">
        <f>SUM(V31:V72)</f>
        <v>45.2</v>
      </c>
      <c r="W30" s="234"/>
      <c r="X30" s="234"/>
      <c r="AG30" t="s">
        <v>171</v>
      </c>
    </row>
    <row r="31" spans="1:60" outlineLevel="1">
      <c r="A31" s="241">
        <v>4</v>
      </c>
      <c r="B31" s="242" t="s">
        <v>201</v>
      </c>
      <c r="C31" s="253" t="s">
        <v>202</v>
      </c>
      <c r="D31" s="243" t="s">
        <v>174</v>
      </c>
      <c r="E31" s="244">
        <v>26.7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7.6800000000000002E-3</v>
      </c>
      <c r="O31" s="246">
        <f>ROUND(E31*N31,2)</f>
        <v>0.21</v>
      </c>
      <c r="P31" s="246">
        <v>0</v>
      </c>
      <c r="Q31" s="246">
        <f>ROUND(E31*P31,2)</f>
        <v>0</v>
      </c>
      <c r="R31" s="246"/>
      <c r="S31" s="246" t="s">
        <v>175</v>
      </c>
      <c r="T31" s="247" t="s">
        <v>175</v>
      </c>
      <c r="U31" s="231">
        <v>0.38</v>
      </c>
      <c r="V31" s="231">
        <f>ROUND(E31*U31,2)</f>
        <v>10.15</v>
      </c>
      <c r="W31" s="231"/>
      <c r="X31" s="231" t="s">
        <v>176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203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204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808</v>
      </c>
      <c r="D34" s="232"/>
      <c r="E34" s="233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651</v>
      </c>
      <c r="D35" s="232"/>
      <c r="E35" s="233">
        <v>26.7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1">
        <v>5</v>
      </c>
      <c r="B36" s="242" t="s">
        <v>206</v>
      </c>
      <c r="C36" s="253" t="s">
        <v>207</v>
      </c>
      <c r="D36" s="243" t="s">
        <v>174</v>
      </c>
      <c r="E36" s="244">
        <v>67.603759999999994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6.3499999999999997E-3</v>
      </c>
      <c r="O36" s="246">
        <f>ROUND(E36*N36,2)</f>
        <v>0.43</v>
      </c>
      <c r="P36" s="246">
        <v>0</v>
      </c>
      <c r="Q36" s="246">
        <f>ROUND(E36*P36,2)</f>
        <v>0</v>
      </c>
      <c r="R36" s="246"/>
      <c r="S36" s="246" t="s">
        <v>175</v>
      </c>
      <c r="T36" s="247" t="s">
        <v>175</v>
      </c>
      <c r="U36" s="231">
        <v>0.32</v>
      </c>
      <c r="V36" s="231">
        <f>ROUND(E36*U36,2)</f>
        <v>21.63</v>
      </c>
      <c r="W36" s="231"/>
      <c r="X36" s="231" t="s">
        <v>176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208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>
      <c r="A38" s="229"/>
      <c r="B38" s="230"/>
      <c r="C38" s="254" t="s">
        <v>652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653</v>
      </c>
      <c r="D39" s="232"/>
      <c r="E39" s="233">
        <v>61.144860000000001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654</v>
      </c>
      <c r="D40" s="232"/>
      <c r="E40" s="233">
        <v>-6.4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655</v>
      </c>
      <c r="D41" s="232"/>
      <c r="E41" s="233">
        <v>-1.2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656</v>
      </c>
      <c r="D42" s="232"/>
      <c r="E42" s="233">
        <v>-4.0250000000000004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657</v>
      </c>
      <c r="D43" s="232"/>
      <c r="E43" s="233">
        <v>0.57999999999999996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809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804</v>
      </c>
      <c r="D45" s="232"/>
      <c r="E45" s="233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659</v>
      </c>
      <c r="D46" s="232"/>
      <c r="E46" s="233">
        <v>6.3888999999999996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805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660</v>
      </c>
      <c r="D48" s="232"/>
      <c r="E48" s="233">
        <v>1.9664999999999999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661</v>
      </c>
      <c r="D49" s="232"/>
      <c r="E49" s="233">
        <v>0.85499999999999998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806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662</v>
      </c>
      <c r="D51" s="232"/>
      <c r="E51" s="233">
        <v>3.42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807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179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663</v>
      </c>
      <c r="D53" s="232"/>
      <c r="E53" s="233">
        <v>4.8734999999999999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>
      <c r="A54" s="241">
        <v>6</v>
      </c>
      <c r="B54" s="242" t="s">
        <v>224</v>
      </c>
      <c r="C54" s="253" t="s">
        <v>225</v>
      </c>
      <c r="D54" s="243" t="s">
        <v>174</v>
      </c>
      <c r="E54" s="244">
        <v>37.283499999999997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3.6700000000000001E-3</v>
      </c>
      <c r="O54" s="246">
        <f>ROUND(E54*N54,2)</f>
        <v>0.14000000000000001</v>
      </c>
      <c r="P54" s="246">
        <v>0</v>
      </c>
      <c r="Q54" s="246">
        <f>ROUND(E54*P54,2)</f>
        <v>0</v>
      </c>
      <c r="R54" s="246"/>
      <c r="S54" s="246" t="s">
        <v>175</v>
      </c>
      <c r="T54" s="247" t="s">
        <v>175</v>
      </c>
      <c r="U54" s="231">
        <v>0.36</v>
      </c>
      <c r="V54" s="231">
        <f>ROUND(E54*U54,2)</f>
        <v>13.42</v>
      </c>
      <c r="W54" s="231"/>
      <c r="X54" s="231" t="s">
        <v>176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177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664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804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665</v>
      </c>
      <c r="D57" s="232"/>
      <c r="E57" s="233">
        <v>15.464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273</v>
      </c>
      <c r="D58" s="232"/>
      <c r="E58" s="233">
        <v>-1.6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655</v>
      </c>
      <c r="D59" s="232"/>
      <c r="E59" s="233">
        <v>-1.2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666</v>
      </c>
      <c r="D60" s="232"/>
      <c r="E60" s="233">
        <v>-2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805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667</v>
      </c>
      <c r="D62" s="232"/>
      <c r="E62" s="233">
        <v>7.2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806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668</v>
      </c>
      <c r="D64" s="232"/>
      <c r="E64" s="233">
        <v>8.6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655</v>
      </c>
      <c r="D65" s="232"/>
      <c r="E65" s="233">
        <v>-1.2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807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669</v>
      </c>
      <c r="D67" s="232"/>
      <c r="E67" s="233">
        <v>11.4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655</v>
      </c>
      <c r="D68" s="232"/>
      <c r="E68" s="233">
        <v>-1.2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810</v>
      </c>
      <c r="D69" s="232"/>
      <c r="E69" s="233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671</v>
      </c>
      <c r="D70" s="232"/>
      <c r="E70" s="233">
        <v>1.4775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179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811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179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673</v>
      </c>
      <c r="D72" s="232"/>
      <c r="E72" s="233">
        <v>0.34200000000000003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35" t="s">
        <v>170</v>
      </c>
      <c r="B73" s="236" t="s">
        <v>89</v>
      </c>
      <c r="C73" s="252" t="s">
        <v>90</v>
      </c>
      <c r="D73" s="237"/>
      <c r="E73" s="238"/>
      <c r="F73" s="239"/>
      <c r="G73" s="239">
        <f>SUMIF(AG74:AG80,"&lt;&gt;NOR",G74:G80)</f>
        <v>0</v>
      </c>
      <c r="H73" s="239"/>
      <c r="I73" s="239">
        <f>SUM(I74:I80)</f>
        <v>0</v>
      </c>
      <c r="J73" s="239"/>
      <c r="K73" s="239">
        <f>SUM(K74:K80)</f>
        <v>0</v>
      </c>
      <c r="L73" s="239"/>
      <c r="M73" s="239">
        <f>SUM(M74:M80)</f>
        <v>0</v>
      </c>
      <c r="N73" s="239"/>
      <c r="O73" s="239">
        <f>SUM(O74:O80)</f>
        <v>0.02</v>
      </c>
      <c r="P73" s="239"/>
      <c r="Q73" s="239">
        <f>SUM(Q74:Q80)</f>
        <v>0</v>
      </c>
      <c r="R73" s="239"/>
      <c r="S73" s="239"/>
      <c r="T73" s="240"/>
      <c r="U73" s="234"/>
      <c r="V73" s="234">
        <f>SUM(V74:V80)</f>
        <v>3.51</v>
      </c>
      <c r="W73" s="234"/>
      <c r="X73" s="234"/>
      <c r="AG73" t="s">
        <v>171</v>
      </c>
    </row>
    <row r="74" spans="1:60" outlineLevel="1">
      <c r="A74" s="241">
        <v>7</v>
      </c>
      <c r="B74" s="242" t="s">
        <v>674</v>
      </c>
      <c r="C74" s="253" t="s">
        <v>675</v>
      </c>
      <c r="D74" s="243" t="s">
        <v>174</v>
      </c>
      <c r="E74" s="244">
        <v>50.09986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3.5E-4</v>
      </c>
      <c r="O74" s="246">
        <f>ROUND(E74*N74,2)</f>
        <v>0.02</v>
      </c>
      <c r="P74" s="246">
        <v>0</v>
      </c>
      <c r="Q74" s="246">
        <f>ROUND(E74*P74,2)</f>
        <v>0</v>
      </c>
      <c r="R74" s="246"/>
      <c r="S74" s="246" t="s">
        <v>175</v>
      </c>
      <c r="T74" s="247" t="s">
        <v>175</v>
      </c>
      <c r="U74" s="231">
        <v>7.0000000000000007E-2</v>
      </c>
      <c r="V74" s="231">
        <f>ROUND(E74*U74,2)</f>
        <v>3.51</v>
      </c>
      <c r="W74" s="231"/>
      <c r="X74" s="231" t="s">
        <v>176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177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29"/>
      <c r="B75" s="230"/>
      <c r="C75" s="254" t="s">
        <v>812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179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653</v>
      </c>
      <c r="D76" s="232"/>
      <c r="E76" s="233">
        <v>61.144860000000001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654</v>
      </c>
      <c r="D77" s="232"/>
      <c r="E77" s="233">
        <v>-6.4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655</v>
      </c>
      <c r="D78" s="232"/>
      <c r="E78" s="233">
        <v>-1.2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656</v>
      </c>
      <c r="D79" s="232"/>
      <c r="E79" s="233">
        <v>-4.0250000000000004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657</v>
      </c>
      <c r="D80" s="232"/>
      <c r="E80" s="233">
        <v>0.57999999999999996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91</v>
      </c>
      <c r="C81" s="252" t="s">
        <v>92</v>
      </c>
      <c r="D81" s="237"/>
      <c r="E81" s="238"/>
      <c r="F81" s="239"/>
      <c r="G81" s="239">
        <f>SUMIF(AG82:AG85,"&lt;&gt;NOR",G82:G85)</f>
        <v>0</v>
      </c>
      <c r="H81" s="239"/>
      <c r="I81" s="239">
        <f>SUM(I82:I85)</f>
        <v>0</v>
      </c>
      <c r="J81" s="239"/>
      <c r="K81" s="239">
        <f>SUM(K82:K85)</f>
        <v>0</v>
      </c>
      <c r="L81" s="239"/>
      <c r="M81" s="239">
        <f>SUM(M82:M85)</f>
        <v>0</v>
      </c>
      <c r="N81" s="239"/>
      <c r="O81" s="239">
        <f>SUM(O82:O85)</f>
        <v>0.48</v>
      </c>
      <c r="P81" s="239"/>
      <c r="Q81" s="239">
        <f>SUM(Q82:Q85)</f>
        <v>0</v>
      </c>
      <c r="R81" s="239"/>
      <c r="S81" s="239"/>
      <c r="T81" s="240"/>
      <c r="U81" s="234"/>
      <c r="V81" s="234">
        <f>SUM(V82:V85)</f>
        <v>7.48</v>
      </c>
      <c r="W81" s="234"/>
      <c r="X81" s="234"/>
      <c r="AG81" t="s">
        <v>171</v>
      </c>
    </row>
    <row r="82" spans="1:60" outlineLevel="1">
      <c r="A82" s="241">
        <v>8</v>
      </c>
      <c r="B82" s="242" t="s">
        <v>236</v>
      </c>
      <c r="C82" s="253" t="s">
        <v>237</v>
      </c>
      <c r="D82" s="243" t="s">
        <v>174</v>
      </c>
      <c r="E82" s="244">
        <v>26.7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1.7850000000000001E-2</v>
      </c>
      <c r="O82" s="246">
        <f>ROUND(E82*N82,2)</f>
        <v>0.48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0.28000000000000003</v>
      </c>
      <c r="V82" s="231">
        <f>ROUND(E82*U82,2)</f>
        <v>7.48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238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677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651</v>
      </c>
      <c r="D85" s="232"/>
      <c r="E85" s="233">
        <v>26.7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>
      <c r="A86" s="235" t="s">
        <v>170</v>
      </c>
      <c r="B86" s="236" t="s">
        <v>95</v>
      </c>
      <c r="C86" s="252" t="s">
        <v>96</v>
      </c>
      <c r="D86" s="237"/>
      <c r="E86" s="238"/>
      <c r="F86" s="239"/>
      <c r="G86" s="239">
        <f>SUMIF(AG87:AG96,"&lt;&gt;NOR",G87:G96)</f>
        <v>0</v>
      </c>
      <c r="H86" s="239"/>
      <c r="I86" s="239">
        <f>SUM(I87:I96)</f>
        <v>0</v>
      </c>
      <c r="J86" s="239"/>
      <c r="K86" s="239">
        <f>SUM(K87:K96)</f>
        <v>0</v>
      </c>
      <c r="L86" s="239"/>
      <c r="M86" s="239">
        <f>SUM(M87:M96)</f>
        <v>0</v>
      </c>
      <c r="N86" s="239"/>
      <c r="O86" s="239">
        <f>SUM(O87:O96)</f>
        <v>0</v>
      </c>
      <c r="P86" s="239"/>
      <c r="Q86" s="239">
        <f>SUM(Q87:Q96)</f>
        <v>0</v>
      </c>
      <c r="R86" s="239"/>
      <c r="S86" s="239"/>
      <c r="T86" s="240"/>
      <c r="U86" s="234"/>
      <c r="V86" s="234">
        <f>SUM(V87:V96)</f>
        <v>7.61</v>
      </c>
      <c r="W86" s="234"/>
      <c r="X86" s="234"/>
      <c r="AG86" t="s">
        <v>171</v>
      </c>
    </row>
    <row r="87" spans="1:60" outlineLevel="1">
      <c r="A87" s="241">
        <v>9</v>
      </c>
      <c r="B87" s="242" t="s">
        <v>252</v>
      </c>
      <c r="C87" s="253" t="s">
        <v>253</v>
      </c>
      <c r="D87" s="243" t="s">
        <v>174</v>
      </c>
      <c r="E87" s="244">
        <v>26.7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175</v>
      </c>
      <c r="T87" s="247" t="s">
        <v>175</v>
      </c>
      <c r="U87" s="231">
        <v>0.21</v>
      </c>
      <c r="V87" s="231">
        <f>ROUND(E87*U87,2)</f>
        <v>5.61</v>
      </c>
      <c r="W87" s="231"/>
      <c r="X87" s="231" t="s">
        <v>176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>
      <c r="A88" s="229"/>
      <c r="B88" s="230"/>
      <c r="C88" s="254" t="s">
        <v>678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651</v>
      </c>
      <c r="D89" s="232"/>
      <c r="E89" s="233">
        <v>26.7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179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1">
        <v>10</v>
      </c>
      <c r="B90" s="242" t="s">
        <v>679</v>
      </c>
      <c r="C90" s="253" t="s">
        <v>680</v>
      </c>
      <c r="D90" s="243" t="s">
        <v>174</v>
      </c>
      <c r="E90" s="244">
        <v>50.09986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175</v>
      </c>
      <c r="T90" s="247" t="s">
        <v>175</v>
      </c>
      <c r="U90" s="231">
        <v>0.04</v>
      </c>
      <c r="V90" s="231">
        <f>ROUND(E90*U90,2)</f>
        <v>2</v>
      </c>
      <c r="W90" s="231"/>
      <c r="X90" s="231" t="s">
        <v>176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177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29"/>
      <c r="B91" s="230"/>
      <c r="C91" s="254" t="s">
        <v>813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653</v>
      </c>
      <c r="D92" s="232"/>
      <c r="E92" s="233">
        <v>61.144860000000001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654</v>
      </c>
      <c r="D93" s="232"/>
      <c r="E93" s="233">
        <v>-6.4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179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655</v>
      </c>
      <c r="D94" s="232"/>
      <c r="E94" s="233">
        <v>-1.2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179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656</v>
      </c>
      <c r="D95" s="232"/>
      <c r="E95" s="233">
        <v>-4.0250000000000004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657</v>
      </c>
      <c r="D96" s="232"/>
      <c r="E96" s="233">
        <v>0.57999999999999996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>
      <c r="A97" s="235" t="s">
        <v>170</v>
      </c>
      <c r="B97" s="236" t="s">
        <v>97</v>
      </c>
      <c r="C97" s="252" t="s">
        <v>98</v>
      </c>
      <c r="D97" s="237"/>
      <c r="E97" s="238"/>
      <c r="F97" s="239"/>
      <c r="G97" s="239">
        <f>SUMIF(AG98:AG100,"&lt;&gt;NOR",G98:G100)</f>
        <v>0</v>
      </c>
      <c r="H97" s="239"/>
      <c r="I97" s="239">
        <f>SUM(I98:I100)</f>
        <v>0</v>
      </c>
      <c r="J97" s="239"/>
      <c r="K97" s="239">
        <f>SUM(K98:K100)</f>
        <v>0</v>
      </c>
      <c r="L97" s="239"/>
      <c r="M97" s="239">
        <f>SUM(M98:M100)</f>
        <v>0</v>
      </c>
      <c r="N97" s="239"/>
      <c r="O97" s="239">
        <f>SUM(O98:O100)</f>
        <v>0.02</v>
      </c>
      <c r="P97" s="239"/>
      <c r="Q97" s="239">
        <f>SUM(Q98:Q100)</f>
        <v>0</v>
      </c>
      <c r="R97" s="239"/>
      <c r="S97" s="239"/>
      <c r="T97" s="240"/>
      <c r="U97" s="234"/>
      <c r="V97" s="234">
        <f>SUM(V98:V100)</f>
        <v>2.7</v>
      </c>
      <c r="W97" s="234"/>
      <c r="X97" s="234"/>
      <c r="AG97" t="s">
        <v>171</v>
      </c>
    </row>
    <row r="98" spans="1:60" outlineLevel="1">
      <c r="A98" s="241">
        <v>11</v>
      </c>
      <c r="B98" s="242" t="s">
        <v>255</v>
      </c>
      <c r="C98" s="253" t="s">
        <v>256</v>
      </c>
      <c r="D98" s="243" t="s">
        <v>174</v>
      </c>
      <c r="E98" s="244">
        <v>15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1.2099999999999999E-3</v>
      </c>
      <c r="O98" s="246">
        <f>ROUND(E98*N98,2)</f>
        <v>0.02</v>
      </c>
      <c r="P98" s="246">
        <v>0</v>
      </c>
      <c r="Q98" s="246">
        <f>ROUND(E98*P98,2)</f>
        <v>0</v>
      </c>
      <c r="R98" s="246"/>
      <c r="S98" s="246" t="s">
        <v>175</v>
      </c>
      <c r="T98" s="247" t="s">
        <v>175</v>
      </c>
      <c r="U98" s="231">
        <v>0.18</v>
      </c>
      <c r="V98" s="231">
        <f>ROUND(E98*U98,2)</f>
        <v>2.7</v>
      </c>
      <c r="W98" s="231"/>
      <c r="X98" s="231" t="s">
        <v>176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177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257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258</v>
      </c>
      <c r="D100" s="232"/>
      <c r="E100" s="233">
        <v>15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5.5">
      <c r="A101" s="235" t="s">
        <v>170</v>
      </c>
      <c r="B101" s="236" t="s">
        <v>99</v>
      </c>
      <c r="C101" s="252" t="s">
        <v>100</v>
      </c>
      <c r="D101" s="237"/>
      <c r="E101" s="238"/>
      <c r="F101" s="239"/>
      <c r="G101" s="239">
        <f>SUMIF(AG102:AG111,"&lt;&gt;NOR",G102:G111)</f>
        <v>0</v>
      </c>
      <c r="H101" s="239"/>
      <c r="I101" s="239">
        <f>SUM(I102:I111)</f>
        <v>0</v>
      </c>
      <c r="J101" s="239"/>
      <c r="K101" s="239">
        <f>SUM(K102:K111)</f>
        <v>0</v>
      </c>
      <c r="L101" s="239"/>
      <c r="M101" s="239">
        <f>SUM(M102:M111)</f>
        <v>0</v>
      </c>
      <c r="N101" s="239"/>
      <c r="O101" s="239">
        <f>SUM(O102:O111)</f>
        <v>0.02</v>
      </c>
      <c r="P101" s="239"/>
      <c r="Q101" s="239">
        <f>SUM(Q102:Q111)</f>
        <v>0</v>
      </c>
      <c r="R101" s="239"/>
      <c r="S101" s="239"/>
      <c r="T101" s="240"/>
      <c r="U101" s="234"/>
      <c r="V101" s="234">
        <f>SUM(V102:V111)</f>
        <v>9.3999999999999986</v>
      </c>
      <c r="W101" s="234"/>
      <c r="X101" s="234"/>
      <c r="AG101" t="s">
        <v>171</v>
      </c>
    </row>
    <row r="102" spans="1:60" outlineLevel="1">
      <c r="A102" s="241">
        <v>12</v>
      </c>
      <c r="B102" s="242" t="s">
        <v>259</v>
      </c>
      <c r="C102" s="253" t="s">
        <v>260</v>
      </c>
      <c r="D102" s="243" t="s">
        <v>174</v>
      </c>
      <c r="E102" s="244">
        <v>26.7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4.0000000000000003E-5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175</v>
      </c>
      <c r="T102" s="247" t="s">
        <v>175</v>
      </c>
      <c r="U102" s="231">
        <v>0.31</v>
      </c>
      <c r="V102" s="231">
        <f>ROUND(E102*U102,2)</f>
        <v>8.2799999999999994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808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651</v>
      </c>
      <c r="D104" s="232"/>
      <c r="E104" s="233">
        <v>26.7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1">
        <v>13</v>
      </c>
      <c r="B105" s="242" t="s">
        <v>262</v>
      </c>
      <c r="C105" s="253" t="s">
        <v>263</v>
      </c>
      <c r="D105" s="243" t="s">
        <v>241</v>
      </c>
      <c r="E105" s="244">
        <v>2.6659999999999999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5.9199999999999999E-3</v>
      </c>
      <c r="O105" s="246">
        <f>ROUND(E105*N105,2)</f>
        <v>0.02</v>
      </c>
      <c r="P105" s="246">
        <v>0</v>
      </c>
      <c r="Q105" s="246">
        <f>ROUND(E105*P105,2)</f>
        <v>0</v>
      </c>
      <c r="R105" s="246"/>
      <c r="S105" s="246" t="s">
        <v>175</v>
      </c>
      <c r="T105" s="247" t="s">
        <v>175</v>
      </c>
      <c r="U105" s="231">
        <v>0.42</v>
      </c>
      <c r="V105" s="231">
        <f>ROUND(E105*U105,2)</f>
        <v>1.1200000000000001</v>
      </c>
      <c r="W105" s="231"/>
      <c r="X105" s="231" t="s">
        <v>176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177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5" t="s">
        <v>606</v>
      </c>
      <c r="D106" s="248"/>
      <c r="E106" s="248"/>
      <c r="F106" s="248"/>
      <c r="G106" s="248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244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6" t="s">
        <v>264</v>
      </c>
      <c r="D107" s="249"/>
      <c r="E107" s="249"/>
      <c r="F107" s="249"/>
      <c r="G107" s="249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244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6" t="s">
        <v>265</v>
      </c>
      <c r="D108" s="249"/>
      <c r="E108" s="249"/>
      <c r="F108" s="249"/>
      <c r="G108" s="249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244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>
      <c r="A109" s="229"/>
      <c r="B109" s="230"/>
      <c r="C109" s="256" t="s">
        <v>266</v>
      </c>
      <c r="D109" s="249"/>
      <c r="E109" s="249"/>
      <c r="F109" s="249"/>
      <c r="G109" s="249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244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50" t="str">
        <f>C109</f>
        <v>- standardního tmelení Q2, to je: základní tmelení Q1+ dodatečné tmelení (tmelení najemno) a případné přebroušení.</v>
      </c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29"/>
      <c r="B110" s="230"/>
      <c r="C110" s="254" t="s">
        <v>814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683</v>
      </c>
      <c r="D111" s="232"/>
      <c r="E111" s="233">
        <v>2.6659999999999999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>
      <c r="A112" s="235" t="s">
        <v>170</v>
      </c>
      <c r="B112" s="236" t="s">
        <v>101</v>
      </c>
      <c r="C112" s="252" t="s">
        <v>102</v>
      </c>
      <c r="D112" s="237"/>
      <c r="E112" s="238"/>
      <c r="F112" s="239"/>
      <c r="G112" s="239">
        <f>SUMIF(AG113:AG169,"&lt;&gt;NOR",G113:G169)</f>
        <v>0</v>
      </c>
      <c r="H112" s="239"/>
      <c r="I112" s="239">
        <f>SUM(I113:I169)</f>
        <v>0</v>
      </c>
      <c r="J112" s="239"/>
      <c r="K112" s="239">
        <f>SUM(K113:K169)</f>
        <v>0</v>
      </c>
      <c r="L112" s="239"/>
      <c r="M112" s="239">
        <f>SUM(M113:M169)</f>
        <v>0</v>
      </c>
      <c r="N112" s="239"/>
      <c r="O112" s="239">
        <f>SUM(O113:O169)</f>
        <v>0</v>
      </c>
      <c r="P112" s="239"/>
      <c r="Q112" s="239">
        <f>SUM(Q113:Q169)</f>
        <v>3.1300000000000003</v>
      </c>
      <c r="R112" s="239"/>
      <c r="S112" s="239"/>
      <c r="T112" s="240"/>
      <c r="U112" s="234"/>
      <c r="V112" s="234">
        <f>SUM(V113:V169)</f>
        <v>30.979999999999997</v>
      </c>
      <c r="W112" s="234"/>
      <c r="X112" s="234"/>
      <c r="AG112" t="s">
        <v>171</v>
      </c>
    </row>
    <row r="113" spans="1:60" outlineLevel="1">
      <c r="A113" s="241">
        <v>14</v>
      </c>
      <c r="B113" s="242" t="s">
        <v>276</v>
      </c>
      <c r="C113" s="253" t="s">
        <v>277</v>
      </c>
      <c r="D113" s="243" t="s">
        <v>174</v>
      </c>
      <c r="E113" s="244">
        <v>26.7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1.75E-3</v>
      </c>
      <c r="Q113" s="246">
        <f>ROUND(E113*P113,2)</f>
        <v>0.05</v>
      </c>
      <c r="R113" s="246"/>
      <c r="S113" s="246" t="s">
        <v>175</v>
      </c>
      <c r="T113" s="247" t="s">
        <v>175</v>
      </c>
      <c r="U113" s="231">
        <v>0.17</v>
      </c>
      <c r="V113" s="231">
        <f>ROUND(E113*U113,2)</f>
        <v>4.54</v>
      </c>
      <c r="W113" s="231"/>
      <c r="X113" s="231" t="s">
        <v>176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278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815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685</v>
      </c>
      <c r="D116" s="232"/>
      <c r="E116" s="233">
        <v>19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804</v>
      </c>
      <c r="D117" s="232"/>
      <c r="E117" s="233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643</v>
      </c>
      <c r="D118" s="232"/>
      <c r="E118" s="233">
        <v>3.6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805</v>
      </c>
      <c r="D119" s="232"/>
      <c r="E119" s="233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645</v>
      </c>
      <c r="D120" s="232"/>
      <c r="E120" s="233">
        <v>1.3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806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647</v>
      </c>
      <c r="D122" s="232"/>
      <c r="E122" s="233">
        <v>1.1000000000000001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807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649</v>
      </c>
      <c r="D124" s="232"/>
      <c r="E124" s="233">
        <v>1.7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1">
        <v>15</v>
      </c>
      <c r="B125" s="242" t="s">
        <v>282</v>
      </c>
      <c r="C125" s="253" t="s">
        <v>283</v>
      </c>
      <c r="D125" s="243" t="s">
        <v>174</v>
      </c>
      <c r="E125" s="244">
        <v>26.7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0.02</v>
      </c>
      <c r="Q125" s="246">
        <f>ROUND(E125*P125,2)</f>
        <v>0.53</v>
      </c>
      <c r="R125" s="246"/>
      <c r="S125" s="246" t="s">
        <v>175</v>
      </c>
      <c r="T125" s="247" t="s">
        <v>175</v>
      </c>
      <c r="U125" s="231">
        <v>0.15</v>
      </c>
      <c r="V125" s="231">
        <f>ROUND(E125*U125,2)</f>
        <v>4.01</v>
      </c>
      <c r="W125" s="231"/>
      <c r="X125" s="231" t="s">
        <v>176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>
      <c r="A126" s="229"/>
      <c r="B126" s="230"/>
      <c r="C126" s="254" t="s">
        <v>284</v>
      </c>
      <c r="D126" s="232"/>
      <c r="E126" s="233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179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815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685</v>
      </c>
      <c r="D128" s="232"/>
      <c r="E128" s="233">
        <v>19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804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643</v>
      </c>
      <c r="D130" s="232"/>
      <c r="E130" s="233">
        <v>3.6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805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645</v>
      </c>
      <c r="D132" s="232"/>
      <c r="E132" s="233">
        <v>1.3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806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647</v>
      </c>
      <c r="D134" s="232"/>
      <c r="E134" s="233">
        <v>1.1000000000000001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807</v>
      </c>
      <c r="D135" s="232"/>
      <c r="E135" s="233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649</v>
      </c>
      <c r="D136" s="232"/>
      <c r="E136" s="233">
        <v>1.7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1">
        <v>16</v>
      </c>
      <c r="B137" s="242" t="s">
        <v>290</v>
      </c>
      <c r="C137" s="253" t="s">
        <v>291</v>
      </c>
      <c r="D137" s="243" t="s">
        <v>249</v>
      </c>
      <c r="E137" s="244">
        <v>4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175</v>
      </c>
      <c r="T137" s="247" t="s">
        <v>175</v>
      </c>
      <c r="U137" s="231">
        <v>0.05</v>
      </c>
      <c r="V137" s="231">
        <f>ROUND(E137*U137,2)</f>
        <v>0.2</v>
      </c>
      <c r="W137" s="231"/>
      <c r="X137" s="231" t="s">
        <v>176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177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686</v>
      </c>
      <c r="D138" s="232"/>
      <c r="E138" s="233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56</v>
      </c>
      <c r="D139" s="232"/>
      <c r="E139" s="233">
        <v>1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687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688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56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689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56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17</v>
      </c>
      <c r="B146" s="242" t="s">
        <v>301</v>
      </c>
      <c r="C146" s="253" t="s">
        <v>302</v>
      </c>
      <c r="D146" s="243" t="s">
        <v>174</v>
      </c>
      <c r="E146" s="244">
        <v>35.463999999999999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6.8000000000000005E-2</v>
      </c>
      <c r="Q146" s="246">
        <f>ROUND(E146*P146,2)</f>
        <v>2.41</v>
      </c>
      <c r="R146" s="246"/>
      <c r="S146" s="246" t="s">
        <v>175</v>
      </c>
      <c r="T146" s="247" t="s">
        <v>175</v>
      </c>
      <c r="U146" s="231">
        <v>0.3</v>
      </c>
      <c r="V146" s="231">
        <f>ROUND(E146*U146,2)</f>
        <v>10.64</v>
      </c>
      <c r="W146" s="231"/>
      <c r="X146" s="231" t="s">
        <v>176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690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804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665</v>
      </c>
      <c r="D149" s="232"/>
      <c r="E149" s="233">
        <v>15.464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273</v>
      </c>
      <c r="D150" s="232"/>
      <c r="E150" s="233">
        <v>-1.6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655</v>
      </c>
      <c r="D151" s="232"/>
      <c r="E151" s="233">
        <v>-1.2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666</v>
      </c>
      <c r="D152" s="232"/>
      <c r="E152" s="233">
        <v>-2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805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667</v>
      </c>
      <c r="D154" s="232"/>
      <c r="E154" s="233">
        <v>7.2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806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668</v>
      </c>
      <c r="D156" s="232"/>
      <c r="E156" s="233">
        <v>8.6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655</v>
      </c>
      <c r="D157" s="232"/>
      <c r="E157" s="233">
        <v>-1.2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807</v>
      </c>
      <c r="D158" s="232"/>
      <c r="E158" s="233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669</v>
      </c>
      <c r="D159" s="232"/>
      <c r="E159" s="233">
        <v>11.4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655</v>
      </c>
      <c r="D160" s="232"/>
      <c r="E160" s="233">
        <v>-1.2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1">
        <v>18</v>
      </c>
      <c r="B161" s="242" t="s">
        <v>691</v>
      </c>
      <c r="C161" s="253" t="s">
        <v>692</v>
      </c>
      <c r="D161" s="243" t="s">
        <v>174</v>
      </c>
      <c r="E161" s="244">
        <v>19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5.0000000000000001E-3</v>
      </c>
      <c r="Q161" s="246">
        <f>ROUND(E161*P161,2)</f>
        <v>0.1</v>
      </c>
      <c r="R161" s="246"/>
      <c r="S161" s="246" t="s">
        <v>175</v>
      </c>
      <c r="T161" s="247" t="s">
        <v>175</v>
      </c>
      <c r="U161" s="231">
        <v>0.51</v>
      </c>
      <c r="V161" s="231">
        <f>ROUND(E161*U161,2)</f>
        <v>9.69</v>
      </c>
      <c r="W161" s="231"/>
      <c r="X161" s="231" t="s">
        <v>176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177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816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685</v>
      </c>
      <c r="D163" s="232"/>
      <c r="E163" s="233">
        <v>19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19</v>
      </c>
      <c r="B164" s="242" t="s">
        <v>694</v>
      </c>
      <c r="C164" s="253" t="s">
        <v>695</v>
      </c>
      <c r="D164" s="243" t="s">
        <v>174</v>
      </c>
      <c r="E164" s="244">
        <v>19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2E-3</v>
      </c>
      <c r="Q164" s="246">
        <f>ROUND(E164*P164,2)</f>
        <v>0.04</v>
      </c>
      <c r="R164" s="246"/>
      <c r="S164" s="246" t="s">
        <v>175</v>
      </c>
      <c r="T164" s="247" t="s">
        <v>175</v>
      </c>
      <c r="U164" s="231">
        <v>0.1</v>
      </c>
      <c r="V164" s="231">
        <f>ROUND(E164*U164,2)</f>
        <v>1.9</v>
      </c>
      <c r="W164" s="231"/>
      <c r="X164" s="231" t="s">
        <v>176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816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685</v>
      </c>
      <c r="D166" s="232"/>
      <c r="E166" s="233">
        <v>19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41">
        <v>20</v>
      </c>
      <c r="B167" s="242" t="s">
        <v>696</v>
      </c>
      <c r="C167" s="253" t="s">
        <v>697</v>
      </c>
      <c r="D167" s="243" t="s">
        <v>404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250</v>
      </c>
      <c r="T167" s="247" t="s">
        <v>251</v>
      </c>
      <c r="U167" s="231">
        <v>0</v>
      </c>
      <c r="V167" s="231">
        <f>ROUND(E167*U167,2)</f>
        <v>0</v>
      </c>
      <c r="W167" s="231"/>
      <c r="X167" s="231" t="s">
        <v>176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177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698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56</v>
      </c>
      <c r="D169" s="232"/>
      <c r="E169" s="233">
        <v>1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>
      <c r="A170" s="235" t="s">
        <v>170</v>
      </c>
      <c r="B170" s="236" t="s">
        <v>103</v>
      </c>
      <c r="C170" s="252" t="s">
        <v>104</v>
      </c>
      <c r="D170" s="237"/>
      <c r="E170" s="238"/>
      <c r="F170" s="239"/>
      <c r="G170" s="239">
        <f>SUMIF(AG171:AG175,"&lt;&gt;NOR",G171:G175)</f>
        <v>0</v>
      </c>
      <c r="H170" s="239"/>
      <c r="I170" s="239">
        <f>SUM(I171:I175)</f>
        <v>0</v>
      </c>
      <c r="J170" s="239"/>
      <c r="K170" s="239">
        <f>SUM(K171:K175)</f>
        <v>0</v>
      </c>
      <c r="L170" s="239"/>
      <c r="M170" s="239">
        <f>SUM(M171:M175)</f>
        <v>0</v>
      </c>
      <c r="N170" s="239"/>
      <c r="O170" s="239">
        <f>SUM(O171:O175)</f>
        <v>0</v>
      </c>
      <c r="P170" s="239"/>
      <c r="Q170" s="239">
        <f>SUM(Q171:Q175)</f>
        <v>0</v>
      </c>
      <c r="R170" s="239"/>
      <c r="S170" s="239"/>
      <c r="T170" s="240"/>
      <c r="U170" s="234"/>
      <c r="V170" s="234">
        <f>SUM(V171:V175)</f>
        <v>7.3</v>
      </c>
      <c r="W170" s="234"/>
      <c r="X170" s="234"/>
      <c r="AG170" t="s">
        <v>171</v>
      </c>
    </row>
    <row r="171" spans="1:60" outlineLevel="1">
      <c r="A171" s="241">
        <v>21</v>
      </c>
      <c r="B171" s="242" t="s">
        <v>315</v>
      </c>
      <c r="C171" s="253" t="s">
        <v>316</v>
      </c>
      <c r="D171" s="243" t="s">
        <v>317</v>
      </c>
      <c r="E171" s="244">
        <v>5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 t="s">
        <v>175</v>
      </c>
      <c r="T171" s="247" t="s">
        <v>175</v>
      </c>
      <c r="U171" s="231">
        <v>1</v>
      </c>
      <c r="V171" s="231">
        <f>ROUND(E171*U171,2)</f>
        <v>5</v>
      </c>
      <c r="W171" s="231"/>
      <c r="X171" s="231" t="s">
        <v>176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318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319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76</v>
      </c>
      <c r="D173" s="232"/>
      <c r="E173" s="233">
        <v>5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1">
        <v>22</v>
      </c>
      <c r="B174" s="242" t="s">
        <v>320</v>
      </c>
      <c r="C174" s="253" t="s">
        <v>321</v>
      </c>
      <c r="D174" s="243" t="s">
        <v>322</v>
      </c>
      <c r="E174" s="244">
        <v>2.71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175</v>
      </c>
      <c r="T174" s="247" t="s">
        <v>175</v>
      </c>
      <c r="U174" s="231">
        <v>0.85</v>
      </c>
      <c r="V174" s="231">
        <f>ROUND(E174*U174,2)</f>
        <v>2.2999999999999998</v>
      </c>
      <c r="W174" s="231"/>
      <c r="X174" s="231" t="s">
        <v>176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177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699</v>
      </c>
      <c r="D175" s="232"/>
      <c r="E175" s="233">
        <v>2.71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>
      <c r="A176" s="235" t="s">
        <v>170</v>
      </c>
      <c r="B176" s="236" t="s">
        <v>105</v>
      </c>
      <c r="C176" s="252" t="s">
        <v>106</v>
      </c>
      <c r="D176" s="237"/>
      <c r="E176" s="238"/>
      <c r="F176" s="239"/>
      <c r="G176" s="239">
        <f>SUMIF(AG177:AG182,"&lt;&gt;NOR",G177:G182)</f>
        <v>0</v>
      </c>
      <c r="H176" s="239"/>
      <c r="I176" s="239">
        <f>SUM(I177:I182)</f>
        <v>0</v>
      </c>
      <c r="J176" s="239"/>
      <c r="K176" s="239">
        <f>SUM(K177:K182)</f>
        <v>0</v>
      </c>
      <c r="L176" s="239"/>
      <c r="M176" s="239">
        <f>SUM(M177:M182)</f>
        <v>0</v>
      </c>
      <c r="N176" s="239"/>
      <c r="O176" s="239">
        <f>SUM(O177:O182)</f>
        <v>0.04</v>
      </c>
      <c r="P176" s="239"/>
      <c r="Q176" s="239">
        <f>SUM(Q177:Q182)</f>
        <v>0</v>
      </c>
      <c r="R176" s="239"/>
      <c r="S176" s="239"/>
      <c r="T176" s="240"/>
      <c r="U176" s="234"/>
      <c r="V176" s="234">
        <f>SUM(V177:V182)</f>
        <v>8.07</v>
      </c>
      <c r="W176" s="234"/>
      <c r="X176" s="234"/>
      <c r="AG176" t="s">
        <v>171</v>
      </c>
    </row>
    <row r="177" spans="1:60" ht="22.5" outlineLevel="1">
      <c r="A177" s="241">
        <v>23</v>
      </c>
      <c r="B177" s="242" t="s">
        <v>324</v>
      </c>
      <c r="C177" s="253" t="s">
        <v>325</v>
      </c>
      <c r="D177" s="243" t="s">
        <v>174</v>
      </c>
      <c r="E177" s="244">
        <v>33.630000000000003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1.2600000000000001E-3</v>
      </c>
      <c r="O177" s="246">
        <f>ROUND(E177*N177,2)</f>
        <v>0.04</v>
      </c>
      <c r="P177" s="246">
        <v>0</v>
      </c>
      <c r="Q177" s="246">
        <f>ROUND(E177*P177,2)</f>
        <v>0</v>
      </c>
      <c r="R177" s="246"/>
      <c r="S177" s="246" t="s">
        <v>175</v>
      </c>
      <c r="T177" s="247" t="s">
        <v>175</v>
      </c>
      <c r="U177" s="231">
        <v>0.24</v>
      </c>
      <c r="V177" s="231">
        <f>ROUND(E177*U177,2)</f>
        <v>8.07</v>
      </c>
      <c r="W177" s="231"/>
      <c r="X177" s="231" t="s">
        <v>176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326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817</v>
      </c>
      <c r="D179" s="232"/>
      <c r="E179" s="233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651</v>
      </c>
      <c r="D180" s="232"/>
      <c r="E180" s="233">
        <v>26.7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179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328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701</v>
      </c>
      <c r="D182" s="232"/>
      <c r="E182" s="233">
        <v>6.93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>
      <c r="A183" s="235" t="s">
        <v>170</v>
      </c>
      <c r="B183" s="236" t="s">
        <v>109</v>
      </c>
      <c r="C183" s="252" t="s">
        <v>110</v>
      </c>
      <c r="D183" s="237"/>
      <c r="E183" s="238"/>
      <c r="F183" s="239"/>
      <c r="G183" s="239">
        <f>SUMIF(AG184:AG224,"&lt;&gt;NOR",G184:G224)</f>
        <v>0</v>
      </c>
      <c r="H183" s="239"/>
      <c r="I183" s="239">
        <f>SUM(I184:I224)</f>
        <v>0</v>
      </c>
      <c r="J183" s="239"/>
      <c r="K183" s="239">
        <f>SUM(K184:K224)</f>
        <v>0</v>
      </c>
      <c r="L183" s="239"/>
      <c r="M183" s="239">
        <f>SUM(M184:M224)</f>
        <v>0</v>
      </c>
      <c r="N183" s="239"/>
      <c r="O183" s="239">
        <f>SUM(O184:O224)</f>
        <v>0.06</v>
      </c>
      <c r="P183" s="239"/>
      <c r="Q183" s="239">
        <f>SUM(Q184:Q224)</f>
        <v>0</v>
      </c>
      <c r="R183" s="239"/>
      <c r="S183" s="239"/>
      <c r="T183" s="240"/>
      <c r="U183" s="234"/>
      <c r="V183" s="234">
        <f>SUM(V184:V224)</f>
        <v>13.12</v>
      </c>
      <c r="W183" s="234"/>
      <c r="X183" s="234"/>
      <c r="AG183" t="s">
        <v>171</v>
      </c>
    </row>
    <row r="184" spans="1:60" outlineLevel="1">
      <c r="A184" s="241">
        <v>24</v>
      </c>
      <c r="B184" s="242" t="s">
        <v>365</v>
      </c>
      <c r="C184" s="253" t="s">
        <v>366</v>
      </c>
      <c r="D184" s="243" t="s">
        <v>241</v>
      </c>
      <c r="E184" s="244">
        <v>6.1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3.9899999999999996E-3</v>
      </c>
      <c r="O184" s="246">
        <f>ROUND(E184*N184,2)</f>
        <v>0.02</v>
      </c>
      <c r="P184" s="246">
        <v>0</v>
      </c>
      <c r="Q184" s="246">
        <f>ROUND(E184*P184,2)</f>
        <v>0</v>
      </c>
      <c r="R184" s="246"/>
      <c r="S184" s="246" t="s">
        <v>175</v>
      </c>
      <c r="T184" s="247" t="s">
        <v>175</v>
      </c>
      <c r="U184" s="231">
        <v>0.54</v>
      </c>
      <c r="V184" s="231">
        <f>ROUND(E184*U184,2)</f>
        <v>3.29</v>
      </c>
      <c r="W184" s="231"/>
      <c r="X184" s="231" t="s">
        <v>176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177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5" t="s">
        <v>367</v>
      </c>
      <c r="D185" s="248"/>
      <c r="E185" s="248"/>
      <c r="F185" s="248"/>
      <c r="G185" s="248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244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6" t="s">
        <v>368</v>
      </c>
      <c r="D186" s="249"/>
      <c r="E186" s="249"/>
      <c r="F186" s="249"/>
      <c r="G186" s="249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702</v>
      </c>
      <c r="D187" s="232"/>
      <c r="E187" s="233">
        <v>4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179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703</v>
      </c>
      <c r="D188" s="232"/>
      <c r="E188" s="233">
        <v>1.5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704</v>
      </c>
      <c r="D189" s="232"/>
      <c r="E189" s="233">
        <v>0.6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1">
        <v>25</v>
      </c>
      <c r="B190" s="242" t="s">
        <v>372</v>
      </c>
      <c r="C190" s="253" t="s">
        <v>373</v>
      </c>
      <c r="D190" s="243" t="s">
        <v>241</v>
      </c>
      <c r="E190" s="244">
        <v>8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5.1799999999999997E-3</v>
      </c>
      <c r="O190" s="246">
        <f>ROUND(E190*N190,2)</f>
        <v>0.04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0.63</v>
      </c>
      <c r="V190" s="231">
        <f>ROUND(E190*U190,2)</f>
        <v>5.04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177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5" t="s">
        <v>367</v>
      </c>
      <c r="D191" s="248"/>
      <c r="E191" s="248"/>
      <c r="F191" s="248"/>
      <c r="G191" s="248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6" t="s">
        <v>368</v>
      </c>
      <c r="D192" s="249"/>
      <c r="E192" s="249"/>
      <c r="F192" s="249"/>
      <c r="G192" s="249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244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374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62</v>
      </c>
      <c r="D194" s="232"/>
      <c r="E194" s="233">
        <v>4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376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62</v>
      </c>
      <c r="D196" s="232"/>
      <c r="E196" s="233">
        <v>4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26</v>
      </c>
      <c r="B197" s="242" t="s">
        <v>379</v>
      </c>
      <c r="C197" s="253" t="s">
        <v>380</v>
      </c>
      <c r="D197" s="243" t="s">
        <v>241</v>
      </c>
      <c r="E197" s="244">
        <v>6.1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3.0000000000000001E-5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175</v>
      </c>
      <c r="T197" s="247" t="s">
        <v>175</v>
      </c>
      <c r="U197" s="231">
        <v>0.13</v>
      </c>
      <c r="V197" s="231">
        <f>ROUND(E197*U197,2)</f>
        <v>0.79</v>
      </c>
      <c r="W197" s="231"/>
      <c r="X197" s="231" t="s">
        <v>176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177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5" t="s">
        <v>381</v>
      </c>
      <c r="D198" s="248"/>
      <c r="E198" s="248"/>
      <c r="F198" s="248"/>
      <c r="G198" s="248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244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702</v>
      </c>
      <c r="D199" s="232"/>
      <c r="E199" s="233">
        <v>4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703</v>
      </c>
      <c r="D200" s="232"/>
      <c r="E200" s="233">
        <v>1.5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704</v>
      </c>
      <c r="D201" s="232"/>
      <c r="E201" s="233">
        <v>0.6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>
      <c r="A202" s="241">
        <v>27</v>
      </c>
      <c r="B202" s="242" t="s">
        <v>382</v>
      </c>
      <c r="C202" s="253" t="s">
        <v>383</v>
      </c>
      <c r="D202" s="243" t="s">
        <v>241</v>
      </c>
      <c r="E202" s="244">
        <v>8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6.0000000000000002E-5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175</v>
      </c>
      <c r="T202" s="247" t="s">
        <v>175</v>
      </c>
      <c r="U202" s="231">
        <v>0.13</v>
      </c>
      <c r="V202" s="231">
        <f>ROUND(E202*U202,2)</f>
        <v>1.04</v>
      </c>
      <c r="W202" s="231"/>
      <c r="X202" s="231" t="s">
        <v>176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177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5" t="s">
        <v>381</v>
      </c>
      <c r="D203" s="248"/>
      <c r="E203" s="248"/>
      <c r="F203" s="248"/>
      <c r="G203" s="248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244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374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62</v>
      </c>
      <c r="D205" s="232"/>
      <c r="E205" s="233">
        <v>4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376</v>
      </c>
      <c r="D206" s="232"/>
      <c r="E206" s="233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62</v>
      </c>
      <c r="D207" s="232"/>
      <c r="E207" s="233">
        <v>4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1">
        <v>28</v>
      </c>
      <c r="B208" s="242" t="s">
        <v>384</v>
      </c>
      <c r="C208" s="253" t="s">
        <v>385</v>
      </c>
      <c r="D208" s="243" t="s">
        <v>386</v>
      </c>
      <c r="E208" s="244">
        <v>4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7.5000000000000002E-4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 t="s">
        <v>175</v>
      </c>
      <c r="T208" s="247" t="s">
        <v>175</v>
      </c>
      <c r="U208" s="231">
        <v>0.11</v>
      </c>
      <c r="V208" s="231">
        <f>ROUND(E208*U208,2)</f>
        <v>0.44</v>
      </c>
      <c r="W208" s="231"/>
      <c r="X208" s="231" t="s">
        <v>176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177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705</v>
      </c>
      <c r="D209" s="232"/>
      <c r="E209" s="233">
        <v>4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>
      <c r="A210" s="241">
        <v>29</v>
      </c>
      <c r="B210" s="242" t="s">
        <v>388</v>
      </c>
      <c r="C210" s="253" t="s">
        <v>389</v>
      </c>
      <c r="D210" s="243" t="s">
        <v>249</v>
      </c>
      <c r="E210" s="244">
        <v>4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1.7000000000000001E-4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175</v>
      </c>
      <c r="T210" s="247" t="s">
        <v>175</v>
      </c>
      <c r="U210" s="231">
        <v>0.19</v>
      </c>
      <c r="V210" s="231">
        <f>ROUND(E210*U210,2)</f>
        <v>0.76</v>
      </c>
      <c r="W210" s="231"/>
      <c r="X210" s="231" t="s">
        <v>176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177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705</v>
      </c>
      <c r="D211" s="232"/>
      <c r="E211" s="233">
        <v>4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41">
        <v>30</v>
      </c>
      <c r="B212" s="242" t="s">
        <v>390</v>
      </c>
      <c r="C212" s="253" t="s">
        <v>391</v>
      </c>
      <c r="D212" s="243" t="s">
        <v>249</v>
      </c>
      <c r="E212" s="244">
        <v>2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2.4000000000000001E-4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 t="s">
        <v>175</v>
      </c>
      <c r="T212" s="247" t="s">
        <v>175</v>
      </c>
      <c r="U212" s="231">
        <v>0.2</v>
      </c>
      <c r="V212" s="231">
        <f>ROUND(E212*U212,2)</f>
        <v>0.4</v>
      </c>
      <c r="W212" s="231"/>
      <c r="X212" s="231" t="s">
        <v>176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177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58</v>
      </c>
      <c r="D213" s="232"/>
      <c r="E213" s="233">
        <v>2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179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31</v>
      </c>
      <c r="B214" s="242" t="s">
        <v>392</v>
      </c>
      <c r="C214" s="253" t="s">
        <v>393</v>
      </c>
      <c r="D214" s="243" t="s">
        <v>241</v>
      </c>
      <c r="E214" s="244">
        <v>14.1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175</v>
      </c>
      <c r="T214" s="247" t="s">
        <v>175</v>
      </c>
      <c r="U214" s="231">
        <v>0.03</v>
      </c>
      <c r="V214" s="231">
        <f>ROUND(E214*U214,2)</f>
        <v>0.42</v>
      </c>
      <c r="W214" s="231"/>
      <c r="X214" s="231" t="s">
        <v>176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177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5" t="s">
        <v>394</v>
      </c>
      <c r="D215" s="248"/>
      <c r="E215" s="248"/>
      <c r="F215" s="248"/>
      <c r="G215" s="248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244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706</v>
      </c>
      <c r="D216" s="232"/>
      <c r="E216" s="233">
        <v>14.1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1">
        <v>32</v>
      </c>
      <c r="B217" s="242" t="s">
        <v>396</v>
      </c>
      <c r="C217" s="253" t="s">
        <v>397</v>
      </c>
      <c r="D217" s="243" t="s">
        <v>241</v>
      </c>
      <c r="E217" s="244">
        <v>14.1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1.0000000000000001E-5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175</v>
      </c>
      <c r="T217" s="247" t="s">
        <v>175</v>
      </c>
      <c r="U217" s="231">
        <v>0.06</v>
      </c>
      <c r="V217" s="231">
        <f>ROUND(E217*U217,2)</f>
        <v>0.85</v>
      </c>
      <c r="W217" s="231"/>
      <c r="X217" s="231" t="s">
        <v>176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177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5" t="s">
        <v>398</v>
      </c>
      <c r="D218" s="248"/>
      <c r="E218" s="248"/>
      <c r="F218" s="248"/>
      <c r="G218" s="248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244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706</v>
      </c>
      <c r="D219" s="232"/>
      <c r="E219" s="233">
        <v>14.1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33</v>
      </c>
      <c r="B220" s="242" t="s">
        <v>399</v>
      </c>
      <c r="C220" s="253" t="s">
        <v>400</v>
      </c>
      <c r="D220" s="243" t="s">
        <v>322</v>
      </c>
      <c r="E220" s="244">
        <v>7.0999999999999994E-2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0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175</v>
      </c>
      <c r="T220" s="247" t="s">
        <v>175</v>
      </c>
      <c r="U220" s="231">
        <v>1.33</v>
      </c>
      <c r="V220" s="231">
        <f>ROUND(E220*U220,2)</f>
        <v>0.09</v>
      </c>
      <c r="W220" s="231"/>
      <c r="X220" s="231" t="s">
        <v>176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707</v>
      </c>
      <c r="D221" s="232"/>
      <c r="E221" s="233">
        <v>7.0999999999999994E-2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1">
        <v>34</v>
      </c>
      <c r="B222" s="242" t="s">
        <v>402</v>
      </c>
      <c r="C222" s="253" t="s">
        <v>403</v>
      </c>
      <c r="D222" s="243" t="s">
        <v>404</v>
      </c>
      <c r="E222" s="244">
        <v>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250</v>
      </c>
      <c r="T222" s="247" t="s">
        <v>251</v>
      </c>
      <c r="U222" s="231">
        <v>0</v>
      </c>
      <c r="V222" s="231">
        <f>ROUND(E222*U222,2)</f>
        <v>0</v>
      </c>
      <c r="W222" s="231"/>
      <c r="X222" s="231" t="s">
        <v>176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177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>
      <c r="A223" s="229"/>
      <c r="B223" s="230"/>
      <c r="C223" s="254" t="s">
        <v>405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56</v>
      </c>
      <c r="D224" s="232"/>
      <c r="E224" s="233">
        <v>1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>
      <c r="A225" s="235" t="s">
        <v>170</v>
      </c>
      <c r="B225" s="236" t="s">
        <v>111</v>
      </c>
      <c r="C225" s="252" t="s">
        <v>112</v>
      </c>
      <c r="D225" s="237"/>
      <c r="E225" s="238"/>
      <c r="F225" s="239"/>
      <c r="G225" s="239">
        <f>SUMIF(AG226:AG292,"&lt;&gt;NOR",G226:G292)</f>
        <v>0</v>
      </c>
      <c r="H225" s="239"/>
      <c r="I225" s="239">
        <f>SUM(I226:I292)</f>
        <v>0</v>
      </c>
      <c r="J225" s="239"/>
      <c r="K225" s="239">
        <f>SUM(K226:K292)</f>
        <v>0</v>
      </c>
      <c r="L225" s="239"/>
      <c r="M225" s="239">
        <f>SUM(M226:M292)</f>
        <v>0</v>
      </c>
      <c r="N225" s="239"/>
      <c r="O225" s="239">
        <f>SUM(O226:O292)</f>
        <v>9.9999999999999992E-2</v>
      </c>
      <c r="P225" s="239"/>
      <c r="Q225" s="239">
        <f>SUM(Q226:Q292)</f>
        <v>0.23</v>
      </c>
      <c r="R225" s="239"/>
      <c r="S225" s="239"/>
      <c r="T225" s="240"/>
      <c r="U225" s="234"/>
      <c r="V225" s="234">
        <f>SUM(V226:V292)</f>
        <v>17.21</v>
      </c>
      <c r="W225" s="234"/>
      <c r="X225" s="234"/>
      <c r="AG225" t="s">
        <v>171</v>
      </c>
    </row>
    <row r="226" spans="1:60" outlineLevel="1">
      <c r="A226" s="241">
        <v>35</v>
      </c>
      <c r="B226" s="242" t="s">
        <v>406</v>
      </c>
      <c r="C226" s="253" t="s">
        <v>407</v>
      </c>
      <c r="D226" s="243" t="s">
        <v>386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0</v>
      </c>
      <c r="O226" s="246">
        <f>ROUND(E226*N226,2)</f>
        <v>0</v>
      </c>
      <c r="P226" s="246">
        <v>3.4200000000000001E-2</v>
      </c>
      <c r="Q226" s="246">
        <f>ROUND(E226*P226,2)</f>
        <v>0.03</v>
      </c>
      <c r="R226" s="246"/>
      <c r="S226" s="246" t="s">
        <v>175</v>
      </c>
      <c r="T226" s="247" t="s">
        <v>175</v>
      </c>
      <c r="U226" s="231">
        <v>0.47</v>
      </c>
      <c r="V226" s="231">
        <f>ROUND(E226*U226,2)</f>
        <v>0.47</v>
      </c>
      <c r="W226" s="231"/>
      <c r="X226" s="231" t="s">
        <v>176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177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806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56</v>
      </c>
      <c r="D228" s="232"/>
      <c r="E228" s="233">
        <v>1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>
      <c r="A229" s="241">
        <v>36</v>
      </c>
      <c r="B229" s="242" t="s">
        <v>409</v>
      </c>
      <c r="C229" s="253" t="s">
        <v>410</v>
      </c>
      <c r="D229" s="243" t="s">
        <v>386</v>
      </c>
      <c r="E229" s="244">
        <v>1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1.8890000000000001E-2</v>
      </c>
      <c r="O229" s="246">
        <f>ROUND(E229*N229,2)</f>
        <v>0.02</v>
      </c>
      <c r="P229" s="246">
        <v>0</v>
      </c>
      <c r="Q229" s="246">
        <f>ROUND(E229*P229,2)</f>
        <v>0</v>
      </c>
      <c r="R229" s="246"/>
      <c r="S229" s="246" t="s">
        <v>175</v>
      </c>
      <c r="T229" s="247" t="s">
        <v>175</v>
      </c>
      <c r="U229" s="231">
        <v>0.97</v>
      </c>
      <c r="V229" s="231">
        <f>ROUND(E229*U229,2)</f>
        <v>0.97</v>
      </c>
      <c r="W229" s="231"/>
      <c r="X229" s="231" t="s">
        <v>176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177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56</v>
      </c>
      <c r="D230" s="232"/>
      <c r="E230" s="233">
        <v>1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1">
        <v>37</v>
      </c>
      <c r="B231" s="242" t="s">
        <v>414</v>
      </c>
      <c r="C231" s="253" t="s">
        <v>415</v>
      </c>
      <c r="D231" s="243" t="s">
        <v>386</v>
      </c>
      <c r="E231" s="244">
        <v>2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0</v>
      </c>
      <c r="O231" s="246">
        <f>ROUND(E231*N231,2)</f>
        <v>0</v>
      </c>
      <c r="P231" s="246">
        <v>1.9460000000000002E-2</v>
      </c>
      <c r="Q231" s="246">
        <f>ROUND(E231*P231,2)</f>
        <v>0.04</v>
      </c>
      <c r="R231" s="246"/>
      <c r="S231" s="246" t="s">
        <v>175</v>
      </c>
      <c r="T231" s="247" t="s">
        <v>175</v>
      </c>
      <c r="U231" s="231">
        <v>0.38</v>
      </c>
      <c r="V231" s="231">
        <f>ROUND(E231*U231,2)</f>
        <v>0.76</v>
      </c>
      <c r="W231" s="231"/>
      <c r="X231" s="231" t="s">
        <v>176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177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804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56</v>
      </c>
      <c r="D233" s="232"/>
      <c r="E233" s="233">
        <v>1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815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56</v>
      </c>
      <c r="D235" s="232"/>
      <c r="E235" s="233">
        <v>1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41">
        <v>38</v>
      </c>
      <c r="B236" s="242" t="s">
        <v>417</v>
      </c>
      <c r="C236" s="253" t="s">
        <v>418</v>
      </c>
      <c r="D236" s="243" t="s">
        <v>386</v>
      </c>
      <c r="E236" s="244">
        <v>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1.9009999999999999E-2</v>
      </c>
      <c r="O236" s="246">
        <f>ROUND(E236*N236,2)</f>
        <v>0.04</v>
      </c>
      <c r="P236" s="246">
        <v>0</v>
      </c>
      <c r="Q236" s="246">
        <f>ROUND(E236*P236,2)</f>
        <v>0</v>
      </c>
      <c r="R236" s="246"/>
      <c r="S236" s="246" t="s">
        <v>175</v>
      </c>
      <c r="T236" s="247" t="s">
        <v>175</v>
      </c>
      <c r="U236" s="231">
        <v>1.19</v>
      </c>
      <c r="V236" s="231">
        <f>ROUND(E236*U236,2)</f>
        <v>2.38</v>
      </c>
      <c r="W236" s="231"/>
      <c r="X236" s="231" t="s">
        <v>176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177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58</v>
      </c>
      <c r="D237" s="232"/>
      <c r="E237" s="233">
        <v>2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179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1">
        <v>39</v>
      </c>
      <c r="B238" s="242" t="s">
        <v>423</v>
      </c>
      <c r="C238" s="253" t="s">
        <v>424</v>
      </c>
      <c r="D238" s="243" t="s">
        <v>386</v>
      </c>
      <c r="E238" s="244">
        <v>1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1.7000000000000001E-4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175</v>
      </c>
      <c r="T238" s="247" t="s">
        <v>175</v>
      </c>
      <c r="U238" s="231">
        <v>2.9</v>
      </c>
      <c r="V238" s="231">
        <f>ROUND(E238*U238,2)</f>
        <v>2.9</v>
      </c>
      <c r="W238" s="231"/>
      <c r="X238" s="231" t="s">
        <v>176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177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56</v>
      </c>
      <c r="D239" s="232"/>
      <c r="E239" s="233">
        <v>1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>
      <c r="A240" s="241">
        <v>40</v>
      </c>
      <c r="B240" s="242" t="s">
        <v>425</v>
      </c>
      <c r="C240" s="253" t="s">
        <v>426</v>
      </c>
      <c r="D240" s="243" t="s">
        <v>386</v>
      </c>
      <c r="E240" s="244">
        <v>1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8.7999999999999995E-2</v>
      </c>
      <c r="Q240" s="246">
        <f>ROUND(E240*P240,2)</f>
        <v>0.09</v>
      </c>
      <c r="R240" s="246"/>
      <c r="S240" s="246" t="s">
        <v>175</v>
      </c>
      <c r="T240" s="247" t="s">
        <v>175</v>
      </c>
      <c r="U240" s="231">
        <v>0.69</v>
      </c>
      <c r="V240" s="231">
        <f>ROUND(E240*U240,2)</f>
        <v>0.69</v>
      </c>
      <c r="W240" s="231"/>
      <c r="X240" s="231" t="s">
        <v>176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177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818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56</v>
      </c>
      <c r="D242" s="232"/>
      <c r="E242" s="233">
        <v>1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41">
        <v>41</v>
      </c>
      <c r="B243" s="242" t="s">
        <v>709</v>
      </c>
      <c r="C243" s="253" t="s">
        <v>710</v>
      </c>
      <c r="D243" s="243" t="s">
        <v>386</v>
      </c>
      <c r="E243" s="244">
        <v>1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0</v>
      </c>
      <c r="O243" s="246">
        <f>ROUND(E243*N243,2)</f>
        <v>0</v>
      </c>
      <c r="P243" s="246">
        <v>3.4700000000000002E-2</v>
      </c>
      <c r="Q243" s="246">
        <f>ROUND(E243*P243,2)</f>
        <v>0.03</v>
      </c>
      <c r="R243" s="246"/>
      <c r="S243" s="246" t="s">
        <v>175</v>
      </c>
      <c r="T243" s="247" t="s">
        <v>175</v>
      </c>
      <c r="U243" s="231">
        <v>0.56999999999999995</v>
      </c>
      <c r="V243" s="231">
        <f>ROUND(E243*U243,2)</f>
        <v>0.56999999999999995</v>
      </c>
      <c r="W243" s="231"/>
      <c r="X243" s="231" t="s">
        <v>176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177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807</v>
      </c>
      <c r="D244" s="232"/>
      <c r="E244" s="233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56</v>
      </c>
      <c r="D245" s="232"/>
      <c r="E245" s="233">
        <v>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42</v>
      </c>
      <c r="B246" s="242" t="s">
        <v>711</v>
      </c>
      <c r="C246" s="253" t="s">
        <v>712</v>
      </c>
      <c r="D246" s="243" t="s">
        <v>249</v>
      </c>
      <c r="E246" s="244">
        <v>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3.0899999999999999E-3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175</v>
      </c>
      <c r="T246" s="247" t="s">
        <v>175</v>
      </c>
      <c r="U246" s="231">
        <v>1.25</v>
      </c>
      <c r="V246" s="231">
        <f>ROUND(E246*U246,2)</f>
        <v>1.25</v>
      </c>
      <c r="W246" s="231"/>
      <c r="X246" s="231" t="s">
        <v>176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177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56</v>
      </c>
      <c r="D247" s="232"/>
      <c r="E247" s="233">
        <v>1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1">
        <v>43</v>
      </c>
      <c r="B248" s="242" t="s">
        <v>431</v>
      </c>
      <c r="C248" s="253" t="s">
        <v>432</v>
      </c>
      <c r="D248" s="243" t="s">
        <v>249</v>
      </c>
      <c r="E248" s="244">
        <v>2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8.4999999999999995E-4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175</v>
      </c>
      <c r="T248" s="247" t="s">
        <v>175</v>
      </c>
      <c r="U248" s="231">
        <v>0.49</v>
      </c>
      <c r="V248" s="231">
        <f>ROUND(E248*U248,2)</f>
        <v>0.98</v>
      </c>
      <c r="W248" s="231"/>
      <c r="X248" s="231" t="s">
        <v>176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177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439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58</v>
      </c>
      <c r="D250" s="232"/>
      <c r="E250" s="233">
        <v>2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44</v>
      </c>
      <c r="B251" s="242" t="s">
        <v>713</v>
      </c>
      <c r="C251" s="253" t="s">
        <v>714</v>
      </c>
      <c r="D251" s="243" t="s">
        <v>249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1.0200000000000001E-3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175</v>
      </c>
      <c r="T251" s="247" t="s">
        <v>175</v>
      </c>
      <c r="U251" s="231">
        <v>0.48</v>
      </c>
      <c r="V251" s="231">
        <f>ROUND(E251*U251,2)</f>
        <v>0.48</v>
      </c>
      <c r="W251" s="231"/>
      <c r="X251" s="231" t="s">
        <v>176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177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715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179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45</v>
      </c>
      <c r="B254" s="242" t="s">
        <v>437</v>
      </c>
      <c r="C254" s="253" t="s">
        <v>438</v>
      </c>
      <c r="D254" s="243" t="s">
        <v>386</v>
      </c>
      <c r="E254" s="244">
        <v>4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1.56E-3</v>
      </c>
      <c r="Q254" s="246">
        <f>ROUND(E254*P254,2)</f>
        <v>0.01</v>
      </c>
      <c r="R254" s="246"/>
      <c r="S254" s="246" t="s">
        <v>175</v>
      </c>
      <c r="T254" s="247" t="s">
        <v>175</v>
      </c>
      <c r="U254" s="231">
        <v>0.22</v>
      </c>
      <c r="V254" s="231">
        <f>ROUND(E254*U254,2)</f>
        <v>0.88</v>
      </c>
      <c r="W254" s="231"/>
      <c r="X254" s="231" t="s">
        <v>176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440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819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56</v>
      </c>
      <c r="D258" s="232"/>
      <c r="E258" s="233">
        <v>1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820</v>
      </c>
      <c r="D259" s="232"/>
      <c r="E259" s="233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56</v>
      </c>
      <c r="D260" s="232"/>
      <c r="E260" s="233">
        <v>1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821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56</v>
      </c>
      <c r="D262" s="232"/>
      <c r="E262" s="233">
        <v>1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1">
        <v>46</v>
      </c>
      <c r="B263" s="242" t="s">
        <v>441</v>
      </c>
      <c r="C263" s="253" t="s">
        <v>442</v>
      </c>
      <c r="D263" s="243" t="s">
        <v>386</v>
      </c>
      <c r="E263" s="244">
        <v>1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3.32E-3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175</v>
      </c>
      <c r="T263" s="247" t="s">
        <v>175</v>
      </c>
      <c r="U263" s="231">
        <v>0.59</v>
      </c>
      <c r="V263" s="231">
        <f>ROUND(E263*U263,2)</f>
        <v>0.59</v>
      </c>
      <c r="W263" s="231"/>
      <c r="X263" s="231" t="s">
        <v>176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177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443</v>
      </c>
      <c r="D264" s="232"/>
      <c r="E264" s="233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179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56</v>
      </c>
      <c r="D265" s="232"/>
      <c r="E265" s="233">
        <v>1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1">
        <v>47</v>
      </c>
      <c r="B266" s="242" t="s">
        <v>444</v>
      </c>
      <c r="C266" s="253" t="s">
        <v>445</v>
      </c>
      <c r="D266" s="243" t="s">
        <v>249</v>
      </c>
      <c r="E266" s="244">
        <v>2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4.0999999999999999E-4</v>
      </c>
      <c r="O266" s="246">
        <f>ROUND(E266*N266,2)</f>
        <v>0</v>
      </c>
      <c r="P266" s="246">
        <v>0</v>
      </c>
      <c r="Q266" s="246">
        <f>ROUND(E266*P266,2)</f>
        <v>0</v>
      </c>
      <c r="R266" s="246"/>
      <c r="S266" s="246" t="s">
        <v>175</v>
      </c>
      <c r="T266" s="247" t="s">
        <v>175</v>
      </c>
      <c r="U266" s="231">
        <v>0.25</v>
      </c>
      <c r="V266" s="231">
        <f>ROUND(E266*U266,2)</f>
        <v>0.5</v>
      </c>
      <c r="W266" s="231"/>
      <c r="X266" s="231" t="s">
        <v>176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177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58</v>
      </c>
      <c r="D267" s="232"/>
      <c r="E267" s="233">
        <v>2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179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41">
        <v>48</v>
      </c>
      <c r="B268" s="242" t="s">
        <v>447</v>
      </c>
      <c r="C268" s="253" t="s">
        <v>448</v>
      </c>
      <c r="D268" s="243" t="s">
        <v>249</v>
      </c>
      <c r="E268" s="244">
        <v>2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2.0000000000000001E-4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175</v>
      </c>
      <c r="T268" s="247" t="s">
        <v>175</v>
      </c>
      <c r="U268" s="231">
        <v>0.25</v>
      </c>
      <c r="V268" s="231">
        <f>ROUND(E268*U268,2)</f>
        <v>0.5</v>
      </c>
      <c r="W268" s="231"/>
      <c r="X268" s="231" t="s">
        <v>176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177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58</v>
      </c>
      <c r="D269" s="232"/>
      <c r="E269" s="233">
        <v>2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179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1">
        <v>49</v>
      </c>
      <c r="B270" s="242" t="s">
        <v>449</v>
      </c>
      <c r="C270" s="253" t="s">
        <v>450</v>
      </c>
      <c r="D270" s="243" t="s">
        <v>249</v>
      </c>
      <c r="E270" s="244">
        <v>3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6.9999999999999999E-4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175</v>
      </c>
      <c r="T270" s="247" t="s">
        <v>175</v>
      </c>
      <c r="U270" s="231">
        <v>0.37</v>
      </c>
      <c r="V270" s="231">
        <f>ROUND(E270*U270,2)</f>
        <v>1.1100000000000001</v>
      </c>
      <c r="W270" s="231"/>
      <c r="X270" s="231" t="s">
        <v>176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177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451</v>
      </c>
      <c r="D271" s="232"/>
      <c r="E271" s="233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179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58</v>
      </c>
      <c r="D272" s="232"/>
      <c r="E272" s="233">
        <v>2</v>
      </c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179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719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56</v>
      </c>
      <c r="D274" s="232"/>
      <c r="E274" s="233">
        <v>1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41">
        <v>50</v>
      </c>
      <c r="B275" s="242" t="s">
        <v>453</v>
      </c>
      <c r="C275" s="253" t="s">
        <v>454</v>
      </c>
      <c r="D275" s="243" t="s">
        <v>386</v>
      </c>
      <c r="E275" s="244">
        <v>1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1.7999999999999999E-2</v>
      </c>
      <c r="O275" s="246">
        <f>ROUND(E275*N275,2)</f>
        <v>0.02</v>
      </c>
      <c r="P275" s="246">
        <v>0</v>
      </c>
      <c r="Q275" s="246">
        <f>ROUND(E275*P275,2)</f>
        <v>0</v>
      </c>
      <c r="R275" s="246"/>
      <c r="S275" s="246" t="s">
        <v>175</v>
      </c>
      <c r="T275" s="247" t="s">
        <v>175</v>
      </c>
      <c r="U275" s="231">
        <v>1.9</v>
      </c>
      <c r="V275" s="231">
        <f>ROUND(E275*U275,2)</f>
        <v>1.9</v>
      </c>
      <c r="W275" s="231"/>
      <c r="X275" s="231" t="s">
        <v>176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177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5" t="s">
        <v>455</v>
      </c>
      <c r="D276" s="248"/>
      <c r="E276" s="248"/>
      <c r="F276" s="248"/>
      <c r="G276" s="248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244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56</v>
      </c>
      <c r="D277" s="232"/>
      <c r="E277" s="233">
        <v>1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1">
        <v>51</v>
      </c>
      <c r="B278" s="242" t="s">
        <v>456</v>
      </c>
      <c r="C278" s="253" t="s">
        <v>457</v>
      </c>
      <c r="D278" s="243" t="s">
        <v>322</v>
      </c>
      <c r="E278" s="244">
        <v>0.183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0</v>
      </c>
      <c r="O278" s="246">
        <f>ROUND(E278*N278,2)</f>
        <v>0</v>
      </c>
      <c r="P278" s="246">
        <v>0</v>
      </c>
      <c r="Q278" s="246">
        <f>ROUND(E278*P278,2)</f>
        <v>0</v>
      </c>
      <c r="R278" s="246"/>
      <c r="S278" s="246" t="s">
        <v>175</v>
      </c>
      <c r="T278" s="247" t="s">
        <v>175</v>
      </c>
      <c r="U278" s="231">
        <v>1.52</v>
      </c>
      <c r="V278" s="231">
        <f>ROUND(E278*U278,2)</f>
        <v>0.28000000000000003</v>
      </c>
      <c r="W278" s="231"/>
      <c r="X278" s="231" t="s">
        <v>176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177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720</v>
      </c>
      <c r="D279" s="232"/>
      <c r="E279" s="233">
        <v>0.183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1">
        <v>52</v>
      </c>
      <c r="B280" s="242" t="s">
        <v>459</v>
      </c>
      <c r="C280" s="253" t="s">
        <v>460</v>
      </c>
      <c r="D280" s="243" t="s">
        <v>249</v>
      </c>
      <c r="E280" s="244">
        <v>1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0</v>
      </c>
      <c r="O280" s="246">
        <f>ROUND(E280*N280,2)</f>
        <v>0</v>
      </c>
      <c r="P280" s="246">
        <v>5.0000000000000001E-3</v>
      </c>
      <c r="Q280" s="246">
        <f>ROUND(E280*P280,2)</f>
        <v>0.01</v>
      </c>
      <c r="R280" s="246"/>
      <c r="S280" s="246" t="s">
        <v>250</v>
      </c>
      <c r="T280" s="247" t="s">
        <v>251</v>
      </c>
      <c r="U280" s="231">
        <v>0</v>
      </c>
      <c r="V280" s="231">
        <f>ROUND(E280*U280,2)</f>
        <v>0</v>
      </c>
      <c r="W280" s="231"/>
      <c r="X280" s="231" t="s">
        <v>176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177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815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56</v>
      </c>
      <c r="D282" s="232"/>
      <c r="E282" s="233">
        <v>1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53</v>
      </c>
      <c r="B283" s="242" t="s">
        <v>461</v>
      </c>
      <c r="C283" s="253" t="s">
        <v>721</v>
      </c>
      <c r="D283" s="243" t="s">
        <v>404</v>
      </c>
      <c r="E283" s="244">
        <v>1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0.02</v>
      </c>
      <c r="Q283" s="246">
        <f>ROUND(E283*P283,2)</f>
        <v>0.02</v>
      </c>
      <c r="R283" s="246"/>
      <c r="S283" s="246" t="s">
        <v>250</v>
      </c>
      <c r="T283" s="247" t="s">
        <v>251</v>
      </c>
      <c r="U283" s="231">
        <v>0</v>
      </c>
      <c r="V283" s="231">
        <f>ROUND(E283*U283,2)</f>
        <v>0</v>
      </c>
      <c r="W283" s="231"/>
      <c r="X283" s="231" t="s">
        <v>176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177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722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56</v>
      </c>
      <c r="D285" s="232"/>
      <c r="E285" s="233">
        <v>1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41">
        <v>54</v>
      </c>
      <c r="B286" s="242" t="s">
        <v>465</v>
      </c>
      <c r="C286" s="253" t="s">
        <v>723</v>
      </c>
      <c r="D286" s="243" t="s">
        <v>404</v>
      </c>
      <c r="E286" s="244">
        <v>1</v>
      </c>
      <c r="F286" s="245"/>
      <c r="G286" s="246">
        <f>ROUND(E286*F286,2)</f>
        <v>0</v>
      </c>
      <c r="H286" s="245"/>
      <c r="I286" s="246">
        <f>ROUND(E286*H286,2)</f>
        <v>0</v>
      </c>
      <c r="J286" s="245"/>
      <c r="K286" s="246">
        <f>ROUND(E286*J286,2)</f>
        <v>0</v>
      </c>
      <c r="L286" s="246">
        <v>21</v>
      </c>
      <c r="M286" s="246">
        <f>G286*(1+L286/100)</f>
        <v>0</v>
      </c>
      <c r="N286" s="246">
        <v>0</v>
      </c>
      <c r="O286" s="246">
        <f>ROUND(E286*N286,2)</f>
        <v>0</v>
      </c>
      <c r="P286" s="246">
        <v>0</v>
      </c>
      <c r="Q286" s="246">
        <f>ROUND(E286*P286,2)</f>
        <v>0</v>
      </c>
      <c r="R286" s="246"/>
      <c r="S286" s="246" t="s">
        <v>250</v>
      </c>
      <c r="T286" s="247" t="s">
        <v>251</v>
      </c>
      <c r="U286" s="231">
        <v>0</v>
      </c>
      <c r="V286" s="231">
        <f>ROUND(E286*U286,2)</f>
        <v>0</v>
      </c>
      <c r="W286" s="231"/>
      <c r="X286" s="231" t="s">
        <v>176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177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815</v>
      </c>
      <c r="D287" s="232"/>
      <c r="E287" s="233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56</v>
      </c>
      <c r="D288" s="232"/>
      <c r="E288" s="233">
        <v>1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ht="22.5" outlineLevel="1">
      <c r="A289" s="241">
        <v>55</v>
      </c>
      <c r="B289" s="242" t="s">
        <v>467</v>
      </c>
      <c r="C289" s="253" t="s">
        <v>468</v>
      </c>
      <c r="D289" s="243" t="s">
        <v>249</v>
      </c>
      <c r="E289" s="244">
        <v>1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1.0999999999999999E-2</v>
      </c>
      <c r="O289" s="246">
        <f>ROUND(E289*N289,2)</f>
        <v>0.01</v>
      </c>
      <c r="P289" s="246">
        <v>0</v>
      </c>
      <c r="Q289" s="246">
        <f>ROUND(E289*P289,2)</f>
        <v>0</v>
      </c>
      <c r="R289" s="246" t="s">
        <v>469</v>
      </c>
      <c r="S289" s="246" t="s">
        <v>175</v>
      </c>
      <c r="T289" s="247" t="s">
        <v>175</v>
      </c>
      <c r="U289" s="231">
        <v>0</v>
      </c>
      <c r="V289" s="231">
        <f>ROUND(E289*U289,2)</f>
        <v>0</v>
      </c>
      <c r="W289" s="231"/>
      <c r="X289" s="231" t="s">
        <v>470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471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56</v>
      </c>
      <c r="D290" s="232"/>
      <c r="E290" s="233">
        <v>1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56</v>
      </c>
      <c r="B291" s="242" t="s">
        <v>724</v>
      </c>
      <c r="C291" s="253" t="s">
        <v>725</v>
      </c>
      <c r="D291" s="243" t="s">
        <v>249</v>
      </c>
      <c r="E291" s="244">
        <v>1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1.4E-2</v>
      </c>
      <c r="O291" s="246">
        <f>ROUND(E291*N291,2)</f>
        <v>0.01</v>
      </c>
      <c r="P291" s="246">
        <v>0</v>
      </c>
      <c r="Q291" s="246">
        <f>ROUND(E291*P291,2)</f>
        <v>0</v>
      </c>
      <c r="R291" s="246" t="s">
        <v>469</v>
      </c>
      <c r="S291" s="246" t="s">
        <v>175</v>
      </c>
      <c r="T291" s="247" t="s">
        <v>175</v>
      </c>
      <c r="U291" s="231">
        <v>0</v>
      </c>
      <c r="V291" s="231">
        <f>ROUND(E291*U291,2)</f>
        <v>0</v>
      </c>
      <c r="W291" s="231"/>
      <c r="X291" s="231" t="s">
        <v>470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471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56</v>
      </c>
      <c r="D292" s="232"/>
      <c r="E292" s="233">
        <v>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>
      <c r="A293" s="235" t="s">
        <v>170</v>
      </c>
      <c r="B293" s="236" t="s">
        <v>121</v>
      </c>
      <c r="C293" s="252" t="s">
        <v>122</v>
      </c>
      <c r="D293" s="237"/>
      <c r="E293" s="238"/>
      <c r="F293" s="239"/>
      <c r="G293" s="239">
        <f>SUMIF(AG294:AG340,"&lt;&gt;NOR",G294:G340)</f>
        <v>0</v>
      </c>
      <c r="H293" s="239"/>
      <c r="I293" s="239">
        <f>SUM(I294:I340)</f>
        <v>0</v>
      </c>
      <c r="J293" s="239"/>
      <c r="K293" s="239">
        <f>SUM(K294:K340)</f>
        <v>0</v>
      </c>
      <c r="L293" s="239"/>
      <c r="M293" s="239">
        <f>SUM(M294:M340)</f>
        <v>0</v>
      </c>
      <c r="N293" s="239"/>
      <c r="O293" s="239">
        <f>SUM(O294:O340)</f>
        <v>7.0000000000000007E-2</v>
      </c>
      <c r="P293" s="239"/>
      <c r="Q293" s="239">
        <f>SUM(Q294:Q340)</f>
        <v>0.94000000000000006</v>
      </c>
      <c r="R293" s="239"/>
      <c r="S293" s="239"/>
      <c r="T293" s="240"/>
      <c r="U293" s="234"/>
      <c r="V293" s="234">
        <f>SUM(V294:V340)</f>
        <v>30.89</v>
      </c>
      <c r="W293" s="234"/>
      <c r="X293" s="234"/>
      <c r="AG293" t="s">
        <v>171</v>
      </c>
    </row>
    <row r="294" spans="1:60" outlineLevel="1">
      <c r="A294" s="241">
        <v>57</v>
      </c>
      <c r="B294" s="242" t="s">
        <v>726</v>
      </c>
      <c r="C294" s="253" t="s">
        <v>727</v>
      </c>
      <c r="D294" s="243" t="s">
        <v>174</v>
      </c>
      <c r="E294" s="244">
        <v>49.519860000000001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0</v>
      </c>
      <c r="O294" s="246">
        <f>ROUND(E294*N294,2)</f>
        <v>0</v>
      </c>
      <c r="P294" s="246">
        <v>1.098E-2</v>
      </c>
      <c r="Q294" s="246">
        <f>ROUND(E294*P294,2)</f>
        <v>0.54</v>
      </c>
      <c r="R294" s="246"/>
      <c r="S294" s="246" t="s">
        <v>175</v>
      </c>
      <c r="T294" s="247" t="s">
        <v>175</v>
      </c>
      <c r="U294" s="231">
        <v>0.37</v>
      </c>
      <c r="V294" s="231">
        <f>ROUND(E294*U294,2)</f>
        <v>18.32</v>
      </c>
      <c r="W294" s="231"/>
      <c r="X294" s="231" t="s">
        <v>176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177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822</v>
      </c>
      <c r="D295" s="232"/>
      <c r="E295" s="233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179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653</v>
      </c>
      <c r="D296" s="232"/>
      <c r="E296" s="233">
        <v>61.144860000000001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654</v>
      </c>
      <c r="D297" s="232"/>
      <c r="E297" s="233">
        <v>-6.4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655</v>
      </c>
      <c r="D298" s="232"/>
      <c r="E298" s="233">
        <v>-1.2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656</v>
      </c>
      <c r="D299" s="232"/>
      <c r="E299" s="233">
        <v>-4.0250000000000004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41">
        <v>58</v>
      </c>
      <c r="B300" s="242" t="s">
        <v>729</v>
      </c>
      <c r="C300" s="253" t="s">
        <v>730</v>
      </c>
      <c r="D300" s="243" t="s">
        <v>174</v>
      </c>
      <c r="E300" s="244">
        <v>49.519860000000001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6">
        <v>0</v>
      </c>
      <c r="O300" s="246">
        <f>ROUND(E300*N300,2)</f>
        <v>0</v>
      </c>
      <c r="P300" s="246">
        <v>8.0000000000000002E-3</v>
      </c>
      <c r="Q300" s="246">
        <f>ROUND(E300*P300,2)</f>
        <v>0.4</v>
      </c>
      <c r="R300" s="246"/>
      <c r="S300" s="246" t="s">
        <v>175</v>
      </c>
      <c r="T300" s="247" t="s">
        <v>175</v>
      </c>
      <c r="U300" s="231">
        <v>7.0000000000000007E-2</v>
      </c>
      <c r="V300" s="231">
        <f>ROUND(E300*U300,2)</f>
        <v>3.47</v>
      </c>
      <c r="W300" s="231"/>
      <c r="X300" s="231" t="s">
        <v>176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177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823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179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653</v>
      </c>
      <c r="D302" s="232"/>
      <c r="E302" s="233">
        <v>61.144860000000001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654</v>
      </c>
      <c r="D303" s="232"/>
      <c r="E303" s="233">
        <v>-6.4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655</v>
      </c>
      <c r="D304" s="232"/>
      <c r="E304" s="233">
        <v>-1.2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179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656</v>
      </c>
      <c r="D305" s="232"/>
      <c r="E305" s="233">
        <v>-4.0250000000000004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179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1">
        <v>59</v>
      </c>
      <c r="B306" s="242" t="s">
        <v>732</v>
      </c>
      <c r="C306" s="253" t="s">
        <v>733</v>
      </c>
      <c r="D306" s="243" t="s">
        <v>249</v>
      </c>
      <c r="E306" s="244">
        <v>4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0</v>
      </c>
      <c r="Q306" s="246">
        <f>ROUND(E306*P306,2)</f>
        <v>0</v>
      </c>
      <c r="R306" s="246"/>
      <c r="S306" s="246" t="s">
        <v>175</v>
      </c>
      <c r="T306" s="247" t="s">
        <v>175</v>
      </c>
      <c r="U306" s="231">
        <v>1.45</v>
      </c>
      <c r="V306" s="231">
        <f>ROUND(E306*U306,2)</f>
        <v>5.8</v>
      </c>
      <c r="W306" s="231"/>
      <c r="X306" s="231" t="s">
        <v>176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177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734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179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824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56</v>
      </c>
      <c r="D309" s="232"/>
      <c r="E309" s="233">
        <v>1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825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56</v>
      </c>
      <c r="D311" s="232"/>
      <c r="E311" s="233">
        <v>1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179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735</v>
      </c>
      <c r="D312" s="232"/>
      <c r="E312" s="233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179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826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56</v>
      </c>
      <c r="D314" s="232"/>
      <c r="E314" s="233">
        <v>1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179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736</v>
      </c>
      <c r="D315" s="232"/>
      <c r="E315" s="233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179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827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56</v>
      </c>
      <c r="D317" s="232"/>
      <c r="E317" s="233">
        <v>1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179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41">
        <v>60</v>
      </c>
      <c r="B318" s="242" t="s">
        <v>737</v>
      </c>
      <c r="C318" s="253" t="s">
        <v>738</v>
      </c>
      <c r="D318" s="243" t="s">
        <v>249</v>
      </c>
      <c r="E318" s="244">
        <v>4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0</v>
      </c>
      <c r="O318" s="246">
        <f>ROUND(E318*N318,2)</f>
        <v>0</v>
      </c>
      <c r="P318" s="246">
        <v>0</v>
      </c>
      <c r="Q318" s="246">
        <f>ROUND(E318*P318,2)</f>
        <v>0</v>
      </c>
      <c r="R318" s="246"/>
      <c r="S318" s="246" t="s">
        <v>175</v>
      </c>
      <c r="T318" s="247" t="s">
        <v>175</v>
      </c>
      <c r="U318" s="231">
        <v>0.78</v>
      </c>
      <c r="V318" s="231">
        <f>ROUND(E318*U318,2)</f>
        <v>3.12</v>
      </c>
      <c r="W318" s="231"/>
      <c r="X318" s="231" t="s">
        <v>176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177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62</v>
      </c>
      <c r="D319" s="232"/>
      <c r="E319" s="233">
        <v>4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179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41">
        <v>61</v>
      </c>
      <c r="B320" s="242" t="s">
        <v>739</v>
      </c>
      <c r="C320" s="253" t="s">
        <v>740</v>
      </c>
      <c r="D320" s="243" t="s">
        <v>322</v>
      </c>
      <c r="E320" s="244">
        <v>7.2999999999999995E-2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0</v>
      </c>
      <c r="O320" s="246">
        <f>ROUND(E320*N320,2)</f>
        <v>0</v>
      </c>
      <c r="P320" s="246">
        <v>0</v>
      </c>
      <c r="Q320" s="246">
        <f>ROUND(E320*P320,2)</f>
        <v>0</v>
      </c>
      <c r="R320" s="246"/>
      <c r="S320" s="246" t="s">
        <v>175</v>
      </c>
      <c r="T320" s="247" t="s">
        <v>175</v>
      </c>
      <c r="U320" s="231">
        <v>2.42</v>
      </c>
      <c r="V320" s="231">
        <f>ROUND(E320*U320,2)</f>
        <v>0.18</v>
      </c>
      <c r="W320" s="231"/>
      <c r="X320" s="231" t="s">
        <v>176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177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741</v>
      </c>
      <c r="D321" s="232"/>
      <c r="E321" s="233">
        <v>7.2999999999999995E-2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179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1">
        <v>62</v>
      </c>
      <c r="B322" s="242" t="s">
        <v>742</v>
      </c>
      <c r="C322" s="253" t="s">
        <v>743</v>
      </c>
      <c r="D322" s="243" t="s">
        <v>249</v>
      </c>
      <c r="E322" s="244">
        <v>4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7.5000000000000002E-4</v>
      </c>
      <c r="O322" s="246">
        <f>ROUND(E322*N322,2)</f>
        <v>0</v>
      </c>
      <c r="P322" s="246">
        <v>0</v>
      </c>
      <c r="Q322" s="246">
        <f>ROUND(E322*P322,2)</f>
        <v>0</v>
      </c>
      <c r="R322" s="246" t="s">
        <v>469</v>
      </c>
      <c r="S322" s="246" t="s">
        <v>175</v>
      </c>
      <c r="T322" s="247" t="s">
        <v>175</v>
      </c>
      <c r="U322" s="231">
        <v>0</v>
      </c>
      <c r="V322" s="231">
        <f>ROUND(E322*U322,2)</f>
        <v>0</v>
      </c>
      <c r="W322" s="231"/>
      <c r="X322" s="231" t="s">
        <v>470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471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62</v>
      </c>
      <c r="D323" s="232"/>
      <c r="E323" s="233">
        <v>4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179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>
      <c r="A324" s="241">
        <v>63</v>
      </c>
      <c r="B324" s="242" t="s">
        <v>744</v>
      </c>
      <c r="C324" s="253" t="s">
        <v>745</v>
      </c>
      <c r="D324" s="243" t="s">
        <v>249</v>
      </c>
      <c r="E324" s="244">
        <v>2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1.4999999999999999E-2</v>
      </c>
      <c r="O324" s="246">
        <f>ROUND(E324*N324,2)</f>
        <v>0.03</v>
      </c>
      <c r="P324" s="246">
        <v>0</v>
      </c>
      <c r="Q324" s="246">
        <f>ROUND(E324*P324,2)</f>
        <v>0</v>
      </c>
      <c r="R324" s="246" t="s">
        <v>469</v>
      </c>
      <c r="S324" s="246" t="s">
        <v>175</v>
      </c>
      <c r="T324" s="247" t="s">
        <v>175</v>
      </c>
      <c r="U324" s="231">
        <v>0</v>
      </c>
      <c r="V324" s="231">
        <f>ROUND(E324*U324,2)</f>
        <v>0</v>
      </c>
      <c r="W324" s="231"/>
      <c r="X324" s="231" t="s">
        <v>470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471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746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734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179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824</v>
      </c>
      <c r="D327" s="232"/>
      <c r="E327" s="233"/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179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56</v>
      </c>
      <c r="D328" s="232"/>
      <c r="E328" s="233">
        <v>1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179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825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179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56</v>
      </c>
      <c r="D330" s="232"/>
      <c r="E330" s="233">
        <v>1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2.5" outlineLevel="1">
      <c r="A331" s="241">
        <v>64</v>
      </c>
      <c r="B331" s="242" t="s">
        <v>747</v>
      </c>
      <c r="C331" s="253" t="s">
        <v>748</v>
      </c>
      <c r="D331" s="243" t="s">
        <v>249</v>
      </c>
      <c r="E331" s="244">
        <v>1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0.02</v>
      </c>
      <c r="O331" s="246">
        <f>ROUND(E331*N331,2)</f>
        <v>0.02</v>
      </c>
      <c r="P331" s="246">
        <v>0</v>
      </c>
      <c r="Q331" s="246">
        <f>ROUND(E331*P331,2)</f>
        <v>0</v>
      </c>
      <c r="R331" s="246" t="s">
        <v>469</v>
      </c>
      <c r="S331" s="246" t="s">
        <v>175</v>
      </c>
      <c r="T331" s="247" t="s">
        <v>175</v>
      </c>
      <c r="U331" s="231">
        <v>0</v>
      </c>
      <c r="V331" s="231">
        <f>ROUND(E331*U331,2)</f>
        <v>0</v>
      </c>
      <c r="W331" s="231"/>
      <c r="X331" s="231" t="s">
        <v>470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471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746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179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735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826</v>
      </c>
      <c r="D334" s="232"/>
      <c r="E334" s="233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56</v>
      </c>
      <c r="D335" s="232"/>
      <c r="E335" s="233">
        <v>1</v>
      </c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179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41">
        <v>65</v>
      </c>
      <c r="B336" s="242" t="s">
        <v>749</v>
      </c>
      <c r="C336" s="253" t="s">
        <v>750</v>
      </c>
      <c r="D336" s="243" t="s">
        <v>249</v>
      </c>
      <c r="E336" s="244">
        <v>1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0.02</v>
      </c>
      <c r="O336" s="246">
        <f>ROUND(E336*N336,2)</f>
        <v>0.02</v>
      </c>
      <c r="P336" s="246">
        <v>0</v>
      </c>
      <c r="Q336" s="246">
        <f>ROUND(E336*P336,2)</f>
        <v>0</v>
      </c>
      <c r="R336" s="246" t="s">
        <v>469</v>
      </c>
      <c r="S336" s="246" t="s">
        <v>175</v>
      </c>
      <c r="T336" s="247" t="s">
        <v>175</v>
      </c>
      <c r="U336" s="231">
        <v>0</v>
      </c>
      <c r="V336" s="231">
        <f>ROUND(E336*U336,2)</f>
        <v>0</v>
      </c>
      <c r="W336" s="231"/>
      <c r="X336" s="231" t="s">
        <v>470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471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746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736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827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179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56</v>
      </c>
      <c r="D340" s="232"/>
      <c r="E340" s="233">
        <v>1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179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>
      <c r="A341" s="235" t="s">
        <v>170</v>
      </c>
      <c r="B341" s="236" t="s">
        <v>125</v>
      </c>
      <c r="C341" s="252" t="s">
        <v>126</v>
      </c>
      <c r="D341" s="237"/>
      <c r="E341" s="238"/>
      <c r="F341" s="239"/>
      <c r="G341" s="239">
        <f>SUMIF(AG342:AG364,"&lt;&gt;NOR",G342:G364)</f>
        <v>0</v>
      </c>
      <c r="H341" s="239"/>
      <c r="I341" s="239">
        <f>SUM(I342:I364)</f>
        <v>0</v>
      </c>
      <c r="J341" s="239"/>
      <c r="K341" s="239">
        <f>SUM(K342:K364)</f>
        <v>0</v>
      </c>
      <c r="L341" s="239"/>
      <c r="M341" s="239">
        <f>SUM(M342:M364)</f>
        <v>0</v>
      </c>
      <c r="N341" s="239"/>
      <c r="O341" s="239">
        <f>SUM(O342:O364)</f>
        <v>0.59</v>
      </c>
      <c r="P341" s="239"/>
      <c r="Q341" s="239">
        <f>SUM(Q342:Q364)</f>
        <v>0</v>
      </c>
      <c r="R341" s="239"/>
      <c r="S341" s="239"/>
      <c r="T341" s="240"/>
      <c r="U341" s="234"/>
      <c r="V341" s="234">
        <f>SUM(V342:V364)</f>
        <v>28.169999999999998</v>
      </c>
      <c r="W341" s="234"/>
      <c r="X341" s="234"/>
      <c r="AG341" t="s">
        <v>171</v>
      </c>
    </row>
    <row r="342" spans="1:60" ht="22.5" outlineLevel="1">
      <c r="A342" s="241">
        <v>66</v>
      </c>
      <c r="B342" s="242" t="s">
        <v>472</v>
      </c>
      <c r="C342" s="253" t="s">
        <v>473</v>
      </c>
      <c r="D342" s="243" t="s">
        <v>174</v>
      </c>
      <c r="E342" s="244">
        <v>26.7</v>
      </c>
      <c r="F342" s="245"/>
      <c r="G342" s="246">
        <f>ROUND(E342*F342,2)</f>
        <v>0</v>
      </c>
      <c r="H342" s="245"/>
      <c r="I342" s="246">
        <f>ROUND(E342*H342,2)</f>
        <v>0</v>
      </c>
      <c r="J342" s="245"/>
      <c r="K342" s="246">
        <f>ROUND(E342*J342,2)</f>
        <v>0</v>
      </c>
      <c r="L342" s="246">
        <v>21</v>
      </c>
      <c r="M342" s="246">
        <f>G342*(1+L342/100)</f>
        <v>0</v>
      </c>
      <c r="N342" s="246">
        <v>2.1000000000000001E-4</v>
      </c>
      <c r="O342" s="246">
        <f>ROUND(E342*N342,2)</f>
        <v>0.01</v>
      </c>
      <c r="P342" s="246">
        <v>0</v>
      </c>
      <c r="Q342" s="246">
        <f>ROUND(E342*P342,2)</f>
        <v>0</v>
      </c>
      <c r="R342" s="246"/>
      <c r="S342" s="246" t="s">
        <v>175</v>
      </c>
      <c r="T342" s="247" t="s">
        <v>175</v>
      </c>
      <c r="U342" s="231">
        <v>0.05</v>
      </c>
      <c r="V342" s="231">
        <f>ROUND(E342*U342,2)</f>
        <v>1.34</v>
      </c>
      <c r="W342" s="231"/>
      <c r="X342" s="231" t="s">
        <v>176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177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751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179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651</v>
      </c>
      <c r="D344" s="232"/>
      <c r="E344" s="233">
        <v>26.7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>
      <c r="A345" s="241">
        <v>67</v>
      </c>
      <c r="B345" s="242" t="s">
        <v>475</v>
      </c>
      <c r="C345" s="253" t="s">
        <v>476</v>
      </c>
      <c r="D345" s="243" t="s">
        <v>174</v>
      </c>
      <c r="E345" s="244">
        <v>26.7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6">
        <v>4.8300000000000001E-3</v>
      </c>
      <c r="O345" s="246">
        <f>ROUND(E345*N345,2)</f>
        <v>0.13</v>
      </c>
      <c r="P345" s="246">
        <v>0</v>
      </c>
      <c r="Q345" s="246">
        <f>ROUND(E345*P345,2)</f>
        <v>0</v>
      </c>
      <c r="R345" s="246"/>
      <c r="S345" s="246" t="s">
        <v>175</v>
      </c>
      <c r="T345" s="247" t="s">
        <v>175</v>
      </c>
      <c r="U345" s="231">
        <v>0.97</v>
      </c>
      <c r="V345" s="231">
        <f>ROUND(E345*U345,2)</f>
        <v>25.9</v>
      </c>
      <c r="W345" s="231"/>
      <c r="X345" s="231" t="s">
        <v>176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177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752</v>
      </c>
      <c r="D346" s="232"/>
      <c r="E346" s="233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815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179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685</v>
      </c>
      <c r="D348" s="232"/>
      <c r="E348" s="233">
        <v>19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179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804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643</v>
      </c>
      <c r="D350" s="232"/>
      <c r="E350" s="233">
        <v>3.6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805</v>
      </c>
      <c r="D351" s="232"/>
      <c r="E351" s="233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179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645</v>
      </c>
      <c r="D352" s="232"/>
      <c r="E352" s="233">
        <v>1.3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179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806</v>
      </c>
      <c r="D353" s="232"/>
      <c r="E353" s="233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179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647</v>
      </c>
      <c r="D354" s="232"/>
      <c r="E354" s="233">
        <v>1.1000000000000001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179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807</v>
      </c>
      <c r="D355" s="232"/>
      <c r="E355" s="23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649</v>
      </c>
      <c r="D356" s="232"/>
      <c r="E356" s="233">
        <v>1.7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179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1">
        <v>68</v>
      </c>
      <c r="B357" s="242" t="s">
        <v>477</v>
      </c>
      <c r="C357" s="253" t="s">
        <v>478</v>
      </c>
      <c r="D357" s="243" t="s">
        <v>322</v>
      </c>
      <c r="E357" s="244">
        <v>0.58399999999999996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0</v>
      </c>
      <c r="O357" s="246">
        <f>ROUND(E357*N357,2)</f>
        <v>0</v>
      </c>
      <c r="P357" s="246">
        <v>0</v>
      </c>
      <c r="Q357" s="246">
        <f>ROUND(E357*P357,2)</f>
        <v>0</v>
      </c>
      <c r="R357" s="246"/>
      <c r="S357" s="246" t="s">
        <v>175</v>
      </c>
      <c r="T357" s="247" t="s">
        <v>175</v>
      </c>
      <c r="U357" s="231">
        <v>1.6</v>
      </c>
      <c r="V357" s="231">
        <f>ROUND(E357*U357,2)</f>
        <v>0.93</v>
      </c>
      <c r="W357" s="231"/>
      <c r="X357" s="231" t="s">
        <v>176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177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753</v>
      </c>
      <c r="D358" s="232"/>
      <c r="E358" s="233">
        <v>0.58399999999999996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1">
        <v>69</v>
      </c>
      <c r="B359" s="242" t="s">
        <v>480</v>
      </c>
      <c r="C359" s="253" t="s">
        <v>481</v>
      </c>
      <c r="D359" s="243" t="s">
        <v>174</v>
      </c>
      <c r="E359" s="244">
        <v>26.7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1.1999999999999999E-3</v>
      </c>
      <c r="O359" s="246">
        <f>ROUND(E359*N359,2)</f>
        <v>0.03</v>
      </c>
      <c r="P359" s="246">
        <v>0</v>
      </c>
      <c r="Q359" s="246">
        <f>ROUND(E359*P359,2)</f>
        <v>0</v>
      </c>
      <c r="R359" s="246"/>
      <c r="S359" s="246" t="s">
        <v>250</v>
      </c>
      <c r="T359" s="247" t="s">
        <v>175</v>
      </c>
      <c r="U359" s="231">
        <v>0</v>
      </c>
      <c r="V359" s="231">
        <f>ROUND(E359*U359,2)</f>
        <v>0</v>
      </c>
      <c r="W359" s="231"/>
      <c r="X359" s="231" t="s">
        <v>176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177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751</v>
      </c>
      <c r="D360" s="232"/>
      <c r="E360" s="233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179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651</v>
      </c>
      <c r="D361" s="232"/>
      <c r="E361" s="233">
        <v>26.7</v>
      </c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179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41">
        <v>70</v>
      </c>
      <c r="B362" s="242" t="s">
        <v>482</v>
      </c>
      <c r="C362" s="253" t="s">
        <v>483</v>
      </c>
      <c r="D362" s="243" t="s">
        <v>174</v>
      </c>
      <c r="E362" s="244">
        <v>29.37</v>
      </c>
      <c r="F362" s="245"/>
      <c r="G362" s="246">
        <f>ROUND(E362*F362,2)</f>
        <v>0</v>
      </c>
      <c r="H362" s="245"/>
      <c r="I362" s="246">
        <f>ROUND(E362*H362,2)</f>
        <v>0</v>
      </c>
      <c r="J362" s="245"/>
      <c r="K362" s="246">
        <f>ROUND(E362*J362,2)</f>
        <v>0</v>
      </c>
      <c r="L362" s="246">
        <v>21</v>
      </c>
      <c r="M362" s="246">
        <f>G362*(1+L362/100)</f>
        <v>0</v>
      </c>
      <c r="N362" s="246">
        <v>1.4200000000000001E-2</v>
      </c>
      <c r="O362" s="246">
        <f>ROUND(E362*N362,2)</f>
        <v>0.42</v>
      </c>
      <c r="P362" s="246">
        <v>0</v>
      </c>
      <c r="Q362" s="246">
        <f>ROUND(E362*P362,2)</f>
        <v>0</v>
      </c>
      <c r="R362" s="246" t="s">
        <v>469</v>
      </c>
      <c r="S362" s="246" t="s">
        <v>175</v>
      </c>
      <c r="T362" s="247" t="s">
        <v>175</v>
      </c>
      <c r="U362" s="231">
        <v>0</v>
      </c>
      <c r="V362" s="231">
        <f>ROUND(E362*U362,2)</f>
        <v>0</v>
      </c>
      <c r="W362" s="231"/>
      <c r="X362" s="231" t="s">
        <v>470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471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751</v>
      </c>
      <c r="D363" s="232"/>
      <c r="E363" s="233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754</v>
      </c>
      <c r="D364" s="232"/>
      <c r="E364" s="233">
        <v>29.37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>
      <c r="A365" s="235" t="s">
        <v>170</v>
      </c>
      <c r="B365" s="236" t="s">
        <v>129</v>
      </c>
      <c r="C365" s="252" t="s">
        <v>130</v>
      </c>
      <c r="D365" s="237"/>
      <c r="E365" s="238"/>
      <c r="F365" s="239"/>
      <c r="G365" s="239">
        <f>SUMIF(AG366:AG411,"&lt;&gt;NOR",G366:G411)</f>
        <v>0</v>
      </c>
      <c r="H365" s="239"/>
      <c r="I365" s="239">
        <f>SUM(I366:I411)</f>
        <v>0</v>
      </c>
      <c r="J365" s="239"/>
      <c r="K365" s="239">
        <f>SUM(K366:K411)</f>
        <v>0</v>
      </c>
      <c r="L365" s="239"/>
      <c r="M365" s="239">
        <f>SUM(M366:M411)</f>
        <v>0</v>
      </c>
      <c r="N365" s="239"/>
      <c r="O365" s="239">
        <f>SUM(O366:O411)</f>
        <v>0.71</v>
      </c>
      <c r="P365" s="239"/>
      <c r="Q365" s="239">
        <f>SUM(Q366:Q411)</f>
        <v>0</v>
      </c>
      <c r="R365" s="239"/>
      <c r="S365" s="239"/>
      <c r="T365" s="240"/>
      <c r="U365" s="234"/>
      <c r="V365" s="234">
        <f>SUM(V366:V411)</f>
        <v>50.13</v>
      </c>
      <c r="W365" s="234"/>
      <c r="X365" s="234"/>
      <c r="AG365" t="s">
        <v>171</v>
      </c>
    </row>
    <row r="366" spans="1:60" outlineLevel="1">
      <c r="A366" s="241">
        <v>71</v>
      </c>
      <c r="B366" s="242" t="s">
        <v>485</v>
      </c>
      <c r="C366" s="253" t="s">
        <v>486</v>
      </c>
      <c r="D366" s="243" t="s">
        <v>174</v>
      </c>
      <c r="E366" s="244">
        <v>37.59834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2.1000000000000001E-4</v>
      </c>
      <c r="O366" s="246">
        <f>ROUND(E366*N366,2)</f>
        <v>0.01</v>
      </c>
      <c r="P366" s="246">
        <v>0</v>
      </c>
      <c r="Q366" s="246">
        <f>ROUND(E366*P366,2)</f>
        <v>0</v>
      </c>
      <c r="R366" s="246"/>
      <c r="S366" s="246" t="s">
        <v>175</v>
      </c>
      <c r="T366" s="247" t="s">
        <v>175</v>
      </c>
      <c r="U366" s="231">
        <v>0.05</v>
      </c>
      <c r="V366" s="231">
        <f>ROUND(E366*U366,2)</f>
        <v>1.88</v>
      </c>
      <c r="W366" s="231"/>
      <c r="X366" s="231" t="s">
        <v>176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177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487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488</v>
      </c>
      <c r="D368" s="232"/>
      <c r="E368" s="233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755</v>
      </c>
      <c r="D369" s="232"/>
      <c r="E369" s="233">
        <v>37.59834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41">
        <v>72</v>
      </c>
      <c r="B370" s="242" t="s">
        <v>490</v>
      </c>
      <c r="C370" s="253" t="s">
        <v>491</v>
      </c>
      <c r="D370" s="243" t="s">
        <v>174</v>
      </c>
      <c r="E370" s="244">
        <v>37.59834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2.9999999999999997E-4</v>
      </c>
      <c r="O370" s="246">
        <f>ROUND(E370*N370,2)</f>
        <v>0.01</v>
      </c>
      <c r="P370" s="246">
        <v>0</v>
      </c>
      <c r="Q370" s="246">
        <f>ROUND(E370*P370,2)</f>
        <v>0</v>
      </c>
      <c r="R370" s="246"/>
      <c r="S370" s="246" t="s">
        <v>175</v>
      </c>
      <c r="T370" s="247" t="s">
        <v>175</v>
      </c>
      <c r="U370" s="231">
        <v>0</v>
      </c>
      <c r="V370" s="231">
        <f>ROUND(E370*U370,2)</f>
        <v>0</v>
      </c>
      <c r="W370" s="231"/>
      <c r="X370" s="231" t="s">
        <v>176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242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492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179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755</v>
      </c>
      <c r="D372" s="232"/>
      <c r="E372" s="233">
        <v>37.59834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22.5" outlineLevel="1">
      <c r="A373" s="241">
        <v>73</v>
      </c>
      <c r="B373" s="242" t="s">
        <v>493</v>
      </c>
      <c r="C373" s="253" t="s">
        <v>494</v>
      </c>
      <c r="D373" s="243" t="s">
        <v>174</v>
      </c>
      <c r="E373" s="244">
        <v>37.59834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4.8700000000000002E-3</v>
      </c>
      <c r="O373" s="246">
        <f>ROUND(E373*N373,2)</f>
        <v>0.18</v>
      </c>
      <c r="P373" s="246">
        <v>0</v>
      </c>
      <c r="Q373" s="246">
        <f>ROUND(E373*P373,2)</f>
        <v>0</v>
      </c>
      <c r="R373" s="246"/>
      <c r="S373" s="246" t="s">
        <v>175</v>
      </c>
      <c r="T373" s="247" t="s">
        <v>175</v>
      </c>
      <c r="U373" s="231">
        <v>1.1299999999999999</v>
      </c>
      <c r="V373" s="231">
        <f>ROUND(E373*U373,2)</f>
        <v>42.49</v>
      </c>
      <c r="W373" s="231"/>
      <c r="X373" s="231" t="s">
        <v>176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242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495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828</v>
      </c>
      <c r="D375" s="232"/>
      <c r="E375" s="233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757</v>
      </c>
      <c r="D376" s="232"/>
      <c r="E376" s="233">
        <v>3.6288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179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804</v>
      </c>
      <c r="D377" s="232"/>
      <c r="E377" s="233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179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758</v>
      </c>
      <c r="D378" s="232"/>
      <c r="E378" s="233">
        <v>15.69204</v>
      </c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179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759</v>
      </c>
      <c r="D379" s="232"/>
      <c r="E379" s="233">
        <v>-2.1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655</v>
      </c>
      <c r="D380" s="232"/>
      <c r="E380" s="233">
        <v>-1.2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760</v>
      </c>
      <c r="D381" s="232"/>
      <c r="E381" s="233">
        <v>-3.6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805</v>
      </c>
      <c r="D382" s="232"/>
      <c r="E382" s="233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761</v>
      </c>
      <c r="D383" s="232"/>
      <c r="E383" s="233">
        <v>4.83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179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762</v>
      </c>
      <c r="D384" s="232"/>
      <c r="E384" s="233">
        <v>2.25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806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763</v>
      </c>
      <c r="D386" s="232"/>
      <c r="E386" s="233">
        <v>8.5274999999999999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655</v>
      </c>
      <c r="D387" s="232"/>
      <c r="E387" s="233">
        <v>-1.2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807</v>
      </c>
      <c r="D388" s="232"/>
      <c r="E388" s="233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179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764</v>
      </c>
      <c r="D389" s="232"/>
      <c r="E389" s="233">
        <v>11.97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179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655</v>
      </c>
      <c r="D390" s="232"/>
      <c r="E390" s="233">
        <v>-1.2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ht="22.5" outlineLevel="1">
      <c r="A391" s="241">
        <v>74</v>
      </c>
      <c r="B391" s="242" t="s">
        <v>498</v>
      </c>
      <c r="C391" s="253" t="s">
        <v>499</v>
      </c>
      <c r="D391" s="243" t="s">
        <v>241</v>
      </c>
      <c r="E391" s="244">
        <v>38.378399999999999</v>
      </c>
      <c r="F391" s="245"/>
      <c r="G391" s="246">
        <f>ROUND(E391*F391,2)</f>
        <v>0</v>
      </c>
      <c r="H391" s="245"/>
      <c r="I391" s="246">
        <f>ROUND(E391*H391,2)</f>
        <v>0</v>
      </c>
      <c r="J391" s="245"/>
      <c r="K391" s="246">
        <f>ROUND(E391*J391,2)</f>
        <v>0</v>
      </c>
      <c r="L391" s="246">
        <v>21</v>
      </c>
      <c r="M391" s="246">
        <f>G391*(1+L391/100)</f>
        <v>0</v>
      </c>
      <c r="N391" s="246">
        <v>0</v>
      </c>
      <c r="O391" s="246">
        <f>ROUND(E391*N391,2)</f>
        <v>0</v>
      </c>
      <c r="P391" s="246">
        <v>0</v>
      </c>
      <c r="Q391" s="246">
        <f>ROUND(E391*P391,2)</f>
        <v>0</v>
      </c>
      <c r="R391" s="246"/>
      <c r="S391" s="246" t="s">
        <v>175</v>
      </c>
      <c r="T391" s="247" t="s">
        <v>175</v>
      </c>
      <c r="U391" s="231">
        <v>0.12</v>
      </c>
      <c r="V391" s="231">
        <f>ROUND(E391*U391,2)</f>
        <v>4.6100000000000003</v>
      </c>
      <c r="W391" s="231"/>
      <c r="X391" s="231" t="s">
        <v>176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177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500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756</v>
      </c>
      <c r="D393" s="232"/>
      <c r="E393" s="233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765</v>
      </c>
      <c r="D394" s="232"/>
      <c r="E394" s="233">
        <v>7.6559999999999997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804</v>
      </c>
      <c r="D395" s="232"/>
      <c r="E395" s="233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766</v>
      </c>
      <c r="D396" s="232"/>
      <c r="E396" s="233">
        <v>15.872400000000001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805</v>
      </c>
      <c r="D397" s="232"/>
      <c r="E397" s="233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179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767</v>
      </c>
      <c r="D398" s="232"/>
      <c r="E398" s="233">
        <v>3.3</v>
      </c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179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768</v>
      </c>
      <c r="D399" s="232"/>
      <c r="E399" s="233">
        <v>1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806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769</v>
      </c>
      <c r="D401" s="232"/>
      <c r="E401" s="233">
        <v>4.8499999999999996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179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807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179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770</v>
      </c>
      <c r="D403" s="232"/>
      <c r="E403" s="233">
        <v>5.7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179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41">
        <v>75</v>
      </c>
      <c r="B404" s="242" t="s">
        <v>503</v>
      </c>
      <c r="C404" s="253" t="s">
        <v>504</v>
      </c>
      <c r="D404" s="243" t="s">
        <v>322</v>
      </c>
      <c r="E404" s="244">
        <v>0.71599999999999997</v>
      </c>
      <c r="F404" s="245"/>
      <c r="G404" s="246">
        <f>ROUND(E404*F404,2)</f>
        <v>0</v>
      </c>
      <c r="H404" s="245"/>
      <c r="I404" s="246">
        <f>ROUND(E404*H404,2)</f>
        <v>0</v>
      </c>
      <c r="J404" s="245"/>
      <c r="K404" s="246">
        <f>ROUND(E404*J404,2)</f>
        <v>0</v>
      </c>
      <c r="L404" s="246">
        <v>21</v>
      </c>
      <c r="M404" s="246">
        <f>G404*(1+L404/100)</f>
        <v>0</v>
      </c>
      <c r="N404" s="246">
        <v>0</v>
      </c>
      <c r="O404" s="246">
        <f>ROUND(E404*N404,2)</f>
        <v>0</v>
      </c>
      <c r="P404" s="246">
        <v>0</v>
      </c>
      <c r="Q404" s="246">
        <f>ROUND(E404*P404,2)</f>
        <v>0</v>
      </c>
      <c r="R404" s="246"/>
      <c r="S404" s="246" t="s">
        <v>175</v>
      </c>
      <c r="T404" s="247" t="s">
        <v>175</v>
      </c>
      <c r="U404" s="231">
        <v>1.6</v>
      </c>
      <c r="V404" s="231">
        <f>ROUND(E404*U404,2)</f>
        <v>1.1499999999999999</v>
      </c>
      <c r="W404" s="231"/>
      <c r="X404" s="231" t="s">
        <v>176</v>
      </c>
      <c r="Y404" s="212"/>
      <c r="Z404" s="212"/>
      <c r="AA404" s="212"/>
      <c r="AB404" s="212"/>
      <c r="AC404" s="212"/>
      <c r="AD404" s="212"/>
      <c r="AE404" s="212"/>
      <c r="AF404" s="212"/>
      <c r="AG404" s="212" t="s">
        <v>242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771</v>
      </c>
      <c r="D405" s="232"/>
      <c r="E405" s="233">
        <v>0.71599999999999997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179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76</v>
      </c>
      <c r="B406" s="242" t="s">
        <v>506</v>
      </c>
      <c r="C406" s="253" t="s">
        <v>507</v>
      </c>
      <c r="D406" s="243" t="s">
        <v>241</v>
      </c>
      <c r="E406" s="244">
        <v>42.216239999999999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2.2000000000000001E-4</v>
      </c>
      <c r="O406" s="246">
        <f>ROUND(E406*N406,2)</f>
        <v>0.01</v>
      </c>
      <c r="P406" s="246">
        <v>0</v>
      </c>
      <c r="Q406" s="246">
        <f>ROUND(E406*P406,2)</f>
        <v>0</v>
      </c>
      <c r="R406" s="246" t="s">
        <v>469</v>
      </c>
      <c r="S406" s="246" t="s">
        <v>175</v>
      </c>
      <c r="T406" s="247" t="s">
        <v>175</v>
      </c>
      <c r="U406" s="231">
        <v>0</v>
      </c>
      <c r="V406" s="231">
        <f>ROUND(E406*U406,2)</f>
        <v>0</v>
      </c>
      <c r="W406" s="231"/>
      <c r="X406" s="231" t="s">
        <v>470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471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508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179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772</v>
      </c>
      <c r="D408" s="232"/>
      <c r="E408" s="233">
        <v>42.216239999999999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179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41">
        <v>77</v>
      </c>
      <c r="B409" s="242" t="s">
        <v>510</v>
      </c>
      <c r="C409" s="253" t="s">
        <v>511</v>
      </c>
      <c r="D409" s="243" t="s">
        <v>174</v>
      </c>
      <c r="E409" s="244">
        <v>41.358170000000001</v>
      </c>
      <c r="F409" s="245"/>
      <c r="G409" s="246">
        <f>ROUND(E409*F409,2)</f>
        <v>0</v>
      </c>
      <c r="H409" s="245"/>
      <c r="I409" s="246">
        <f>ROUND(E409*H409,2)</f>
        <v>0</v>
      </c>
      <c r="J409" s="245"/>
      <c r="K409" s="246">
        <f>ROUND(E409*J409,2)</f>
        <v>0</v>
      </c>
      <c r="L409" s="246">
        <v>21</v>
      </c>
      <c r="M409" s="246">
        <f>G409*(1+L409/100)</f>
        <v>0</v>
      </c>
      <c r="N409" s="246">
        <v>1.2200000000000001E-2</v>
      </c>
      <c r="O409" s="246">
        <f>ROUND(E409*N409,2)</f>
        <v>0.5</v>
      </c>
      <c r="P409" s="246">
        <v>0</v>
      </c>
      <c r="Q409" s="246">
        <f>ROUND(E409*P409,2)</f>
        <v>0</v>
      </c>
      <c r="R409" s="246" t="s">
        <v>469</v>
      </c>
      <c r="S409" s="246" t="s">
        <v>175</v>
      </c>
      <c r="T409" s="247" t="s">
        <v>175</v>
      </c>
      <c r="U409" s="231">
        <v>0</v>
      </c>
      <c r="V409" s="231">
        <f>ROUND(E409*U409,2)</f>
        <v>0</v>
      </c>
      <c r="W409" s="231"/>
      <c r="X409" s="231" t="s">
        <v>470</v>
      </c>
      <c r="Y409" s="212"/>
      <c r="Z409" s="212"/>
      <c r="AA409" s="212"/>
      <c r="AB409" s="212"/>
      <c r="AC409" s="212"/>
      <c r="AD409" s="212"/>
      <c r="AE409" s="212"/>
      <c r="AF409" s="212"/>
      <c r="AG409" s="212" t="s">
        <v>512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492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773</v>
      </c>
      <c r="D411" s="232"/>
      <c r="E411" s="233">
        <v>41.358170000000001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179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>
      <c r="A412" s="235" t="s">
        <v>170</v>
      </c>
      <c r="B412" s="236" t="s">
        <v>131</v>
      </c>
      <c r="C412" s="252" t="s">
        <v>132</v>
      </c>
      <c r="D412" s="237"/>
      <c r="E412" s="238"/>
      <c r="F412" s="239"/>
      <c r="G412" s="239">
        <f>SUMIF(AG413:AG430,"&lt;&gt;NOR",G413:G430)</f>
        <v>0</v>
      </c>
      <c r="H412" s="239"/>
      <c r="I412" s="239">
        <f>SUM(I413:I430)</f>
        <v>0</v>
      </c>
      <c r="J412" s="239"/>
      <c r="K412" s="239">
        <f>SUM(K413:K430)</f>
        <v>0</v>
      </c>
      <c r="L412" s="239"/>
      <c r="M412" s="239">
        <f>SUM(M413:M430)</f>
        <v>0</v>
      </c>
      <c r="N412" s="239"/>
      <c r="O412" s="239">
        <f>SUM(O413:O430)</f>
        <v>0</v>
      </c>
      <c r="P412" s="239"/>
      <c r="Q412" s="239">
        <f>SUM(Q413:Q430)</f>
        <v>0</v>
      </c>
      <c r="R412" s="239"/>
      <c r="S412" s="239"/>
      <c r="T412" s="240"/>
      <c r="U412" s="234"/>
      <c r="V412" s="234">
        <f>SUM(V413:V430)</f>
        <v>1.74</v>
      </c>
      <c r="W412" s="234"/>
      <c r="X412" s="234"/>
      <c r="AG412" t="s">
        <v>171</v>
      </c>
    </row>
    <row r="413" spans="1:60" outlineLevel="1">
      <c r="A413" s="241">
        <v>78</v>
      </c>
      <c r="B413" s="242" t="s">
        <v>514</v>
      </c>
      <c r="C413" s="253" t="s">
        <v>515</v>
      </c>
      <c r="D413" s="243" t="s">
        <v>174</v>
      </c>
      <c r="E413" s="244">
        <v>7.82</v>
      </c>
      <c r="F413" s="245"/>
      <c r="G413" s="246">
        <f>ROUND(E413*F413,2)</f>
        <v>0</v>
      </c>
      <c r="H413" s="245"/>
      <c r="I413" s="246">
        <f>ROUND(E413*H413,2)</f>
        <v>0</v>
      </c>
      <c r="J413" s="245"/>
      <c r="K413" s="246">
        <f>ROUND(E413*J413,2)</f>
        <v>0</v>
      </c>
      <c r="L413" s="246">
        <v>21</v>
      </c>
      <c r="M413" s="246">
        <f>G413*(1+L413/100)</f>
        <v>0</v>
      </c>
      <c r="N413" s="246">
        <v>2.5000000000000001E-4</v>
      </c>
      <c r="O413" s="246">
        <f>ROUND(E413*N413,2)</f>
        <v>0</v>
      </c>
      <c r="P413" s="246">
        <v>0</v>
      </c>
      <c r="Q413" s="246">
        <f>ROUND(E413*P413,2)</f>
        <v>0</v>
      </c>
      <c r="R413" s="246"/>
      <c r="S413" s="246" t="s">
        <v>175</v>
      </c>
      <c r="T413" s="247" t="s">
        <v>175</v>
      </c>
      <c r="U413" s="231">
        <v>0.13</v>
      </c>
      <c r="V413" s="231">
        <f>ROUND(E413*U413,2)</f>
        <v>1.02</v>
      </c>
      <c r="W413" s="231"/>
      <c r="X413" s="231" t="s">
        <v>176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177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>
      <c r="A414" s="229"/>
      <c r="B414" s="230"/>
      <c r="C414" s="254" t="s">
        <v>829</v>
      </c>
      <c r="D414" s="232"/>
      <c r="E414" s="233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179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517</v>
      </c>
      <c r="D415" s="232"/>
      <c r="E415" s="233">
        <v>5</v>
      </c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179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775</v>
      </c>
      <c r="D416" s="232"/>
      <c r="E416" s="233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179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776</v>
      </c>
      <c r="D417" s="232"/>
      <c r="E417" s="233">
        <v>1.44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777</v>
      </c>
      <c r="D418" s="232"/>
      <c r="E418" s="233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179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778</v>
      </c>
      <c r="D419" s="232"/>
      <c r="E419" s="233">
        <v>1.38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179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79</v>
      </c>
      <c r="B420" s="242" t="s">
        <v>520</v>
      </c>
      <c r="C420" s="253" t="s">
        <v>521</v>
      </c>
      <c r="D420" s="243" t="s">
        <v>174</v>
      </c>
      <c r="E420" s="244">
        <v>7.82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5.0000000000000002E-5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175</v>
      </c>
      <c r="T420" s="247" t="s">
        <v>175</v>
      </c>
      <c r="U420" s="231">
        <v>0.06</v>
      </c>
      <c r="V420" s="231">
        <f>ROUND(E420*U420,2)</f>
        <v>0.47</v>
      </c>
      <c r="W420" s="231"/>
      <c r="X420" s="231" t="s">
        <v>176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177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ht="22.5" outlineLevel="1">
      <c r="A421" s="229"/>
      <c r="B421" s="230"/>
      <c r="C421" s="254" t="s">
        <v>829</v>
      </c>
      <c r="D421" s="232"/>
      <c r="E421" s="233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179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517</v>
      </c>
      <c r="D422" s="232"/>
      <c r="E422" s="233">
        <v>5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179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775</v>
      </c>
      <c r="D423" s="232"/>
      <c r="E423" s="233"/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179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776</v>
      </c>
      <c r="D424" s="232"/>
      <c r="E424" s="233">
        <v>1.44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179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777</v>
      </c>
      <c r="D425" s="232"/>
      <c r="E425" s="233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179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778</v>
      </c>
      <c r="D426" s="232"/>
      <c r="E426" s="233">
        <v>1.38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179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41">
        <v>80</v>
      </c>
      <c r="B427" s="242" t="s">
        <v>523</v>
      </c>
      <c r="C427" s="253" t="s">
        <v>524</v>
      </c>
      <c r="D427" s="243" t="s">
        <v>174</v>
      </c>
      <c r="E427" s="244">
        <v>5</v>
      </c>
      <c r="F427" s="245"/>
      <c r="G427" s="246">
        <f>ROUND(E427*F427,2)</f>
        <v>0</v>
      </c>
      <c r="H427" s="245"/>
      <c r="I427" s="246">
        <f>ROUND(E427*H427,2)</f>
        <v>0</v>
      </c>
      <c r="J427" s="245"/>
      <c r="K427" s="246">
        <f>ROUND(E427*J427,2)</f>
        <v>0</v>
      </c>
      <c r="L427" s="246">
        <v>21</v>
      </c>
      <c r="M427" s="246">
        <f>G427*(1+L427/100)</f>
        <v>0</v>
      </c>
      <c r="N427" s="246">
        <v>1.0000000000000001E-5</v>
      </c>
      <c r="O427" s="246">
        <f>ROUND(E427*N427,2)</f>
        <v>0</v>
      </c>
      <c r="P427" s="246">
        <v>0</v>
      </c>
      <c r="Q427" s="246">
        <f>ROUND(E427*P427,2)</f>
        <v>0</v>
      </c>
      <c r="R427" s="246"/>
      <c r="S427" s="246" t="s">
        <v>175</v>
      </c>
      <c r="T427" s="247" t="s">
        <v>175</v>
      </c>
      <c r="U427" s="231">
        <v>0.05</v>
      </c>
      <c r="V427" s="231">
        <f>ROUND(E427*U427,2)</f>
        <v>0.25</v>
      </c>
      <c r="W427" s="231"/>
      <c r="X427" s="231" t="s">
        <v>176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177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525</v>
      </c>
      <c r="D428" s="232"/>
      <c r="E428" s="233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179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815</v>
      </c>
      <c r="D429" s="232"/>
      <c r="E429" s="233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179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779</v>
      </c>
      <c r="D430" s="232"/>
      <c r="E430" s="233">
        <v>5</v>
      </c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179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>
      <c r="A431" s="235" t="s">
        <v>170</v>
      </c>
      <c r="B431" s="236" t="s">
        <v>133</v>
      </c>
      <c r="C431" s="252" t="s">
        <v>134</v>
      </c>
      <c r="D431" s="237"/>
      <c r="E431" s="238"/>
      <c r="F431" s="239"/>
      <c r="G431" s="239">
        <f>SUMIF(AG432:AG474,"&lt;&gt;NOR",G432:G474)</f>
        <v>0</v>
      </c>
      <c r="H431" s="239"/>
      <c r="I431" s="239">
        <f>SUM(I432:I474)</f>
        <v>0</v>
      </c>
      <c r="J431" s="239"/>
      <c r="K431" s="239">
        <f>SUM(K432:K474)</f>
        <v>0</v>
      </c>
      <c r="L431" s="239"/>
      <c r="M431" s="239">
        <f>SUM(M432:M474)</f>
        <v>0</v>
      </c>
      <c r="N431" s="239"/>
      <c r="O431" s="239">
        <f>SUM(O432:O474)</f>
        <v>0.05</v>
      </c>
      <c r="P431" s="239"/>
      <c r="Q431" s="239">
        <f>SUM(Q432:Q474)</f>
        <v>0.05</v>
      </c>
      <c r="R431" s="239"/>
      <c r="S431" s="239"/>
      <c r="T431" s="240"/>
      <c r="U431" s="234"/>
      <c r="V431" s="234">
        <f>SUM(V432:V474)</f>
        <v>23.15</v>
      </c>
      <c r="W431" s="234"/>
      <c r="X431" s="234"/>
      <c r="AG431" t="s">
        <v>171</v>
      </c>
    </row>
    <row r="432" spans="1:60" outlineLevel="1">
      <c r="A432" s="241">
        <v>81</v>
      </c>
      <c r="B432" s="242" t="s">
        <v>527</v>
      </c>
      <c r="C432" s="253" t="s">
        <v>528</v>
      </c>
      <c r="D432" s="243" t="s">
        <v>174</v>
      </c>
      <c r="E432" s="244">
        <v>96.591920000000002</v>
      </c>
      <c r="F432" s="245"/>
      <c r="G432" s="246">
        <f>ROUND(E432*F432,2)</f>
        <v>0</v>
      </c>
      <c r="H432" s="245"/>
      <c r="I432" s="246">
        <f>ROUND(E432*H432,2)</f>
        <v>0</v>
      </c>
      <c r="J432" s="245"/>
      <c r="K432" s="246">
        <f>ROUND(E432*J432,2)</f>
        <v>0</v>
      </c>
      <c r="L432" s="246">
        <v>21</v>
      </c>
      <c r="M432" s="246">
        <f>G432*(1+L432/100)</f>
        <v>0</v>
      </c>
      <c r="N432" s="246">
        <v>0</v>
      </c>
      <c r="O432" s="246">
        <f>ROUND(E432*N432,2)</f>
        <v>0</v>
      </c>
      <c r="P432" s="246">
        <v>5.0000000000000001E-4</v>
      </c>
      <c r="Q432" s="246">
        <f>ROUND(E432*P432,2)</f>
        <v>0.05</v>
      </c>
      <c r="R432" s="246"/>
      <c r="S432" s="246" t="s">
        <v>175</v>
      </c>
      <c r="T432" s="247" t="s">
        <v>175</v>
      </c>
      <c r="U432" s="231">
        <v>7.0000000000000007E-2</v>
      </c>
      <c r="V432" s="231">
        <f>ROUND(E432*U432,2)</f>
        <v>6.76</v>
      </c>
      <c r="W432" s="231"/>
      <c r="X432" s="231" t="s">
        <v>176</v>
      </c>
      <c r="Y432" s="212"/>
      <c r="Z432" s="212"/>
      <c r="AA432" s="212"/>
      <c r="AB432" s="212"/>
      <c r="AC432" s="212"/>
      <c r="AD432" s="212"/>
      <c r="AE432" s="212"/>
      <c r="AF432" s="212"/>
      <c r="AG432" s="212" t="s">
        <v>177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529</v>
      </c>
      <c r="D433" s="232"/>
      <c r="E433" s="233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179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815</v>
      </c>
      <c r="D434" s="232"/>
      <c r="E434" s="233"/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179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685</v>
      </c>
      <c r="D435" s="232"/>
      <c r="E435" s="233">
        <v>19</v>
      </c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179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804</v>
      </c>
      <c r="D436" s="232"/>
      <c r="E436" s="233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643</v>
      </c>
      <c r="D437" s="232"/>
      <c r="E437" s="233">
        <v>3.6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179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805</v>
      </c>
      <c r="D438" s="232"/>
      <c r="E438" s="233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645</v>
      </c>
      <c r="D439" s="232"/>
      <c r="E439" s="233">
        <v>1.3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806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179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647</v>
      </c>
      <c r="D441" s="232"/>
      <c r="E441" s="233">
        <v>1.1000000000000001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807</v>
      </c>
      <c r="D442" s="232"/>
      <c r="E442" s="233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649</v>
      </c>
      <c r="D443" s="232"/>
      <c r="E443" s="233">
        <v>1.7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ht="22.5" outlineLevel="1">
      <c r="A444" s="229"/>
      <c r="B444" s="230"/>
      <c r="C444" s="254" t="s">
        <v>830</v>
      </c>
      <c r="D444" s="232"/>
      <c r="E444" s="233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815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179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653</v>
      </c>
      <c r="D446" s="232"/>
      <c r="E446" s="233">
        <v>61.144860000000001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179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654</v>
      </c>
      <c r="D447" s="232"/>
      <c r="E447" s="233">
        <v>-6.4</v>
      </c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655</v>
      </c>
      <c r="D448" s="232"/>
      <c r="E448" s="233">
        <v>-1.2</v>
      </c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179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656</v>
      </c>
      <c r="D449" s="232"/>
      <c r="E449" s="233">
        <v>-4.0250000000000004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179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804</v>
      </c>
      <c r="D450" s="232"/>
      <c r="E450" s="233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179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781</v>
      </c>
      <c r="D451" s="232"/>
      <c r="E451" s="233">
        <v>7.3840599999999998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179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805</v>
      </c>
      <c r="D452" s="232"/>
      <c r="E452" s="233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179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782</v>
      </c>
      <c r="D453" s="232"/>
      <c r="E453" s="233">
        <v>3.4380000000000002</v>
      </c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179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806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179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783</v>
      </c>
      <c r="D455" s="232"/>
      <c r="E455" s="233">
        <v>4.1064999999999996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179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807</v>
      </c>
      <c r="D456" s="232"/>
      <c r="E456" s="233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179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784</v>
      </c>
      <c r="D457" s="232"/>
      <c r="E457" s="233">
        <v>5.4435000000000002</v>
      </c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179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41">
        <v>82</v>
      </c>
      <c r="B458" s="242" t="s">
        <v>541</v>
      </c>
      <c r="C458" s="253" t="s">
        <v>542</v>
      </c>
      <c r="D458" s="243" t="s">
        <v>174</v>
      </c>
      <c r="E458" s="244">
        <v>96.591920000000002</v>
      </c>
      <c r="F458" s="245"/>
      <c r="G458" s="246">
        <f>ROUND(E458*F458,2)</f>
        <v>0</v>
      </c>
      <c r="H458" s="245"/>
      <c r="I458" s="246">
        <f>ROUND(E458*H458,2)</f>
        <v>0</v>
      </c>
      <c r="J458" s="245"/>
      <c r="K458" s="246">
        <f>ROUND(E458*J458,2)</f>
        <v>0</v>
      </c>
      <c r="L458" s="246">
        <v>21</v>
      </c>
      <c r="M458" s="246">
        <f>G458*(1+L458/100)</f>
        <v>0</v>
      </c>
      <c r="N458" s="246">
        <v>0</v>
      </c>
      <c r="O458" s="246">
        <f>ROUND(E458*N458,2)</f>
        <v>0</v>
      </c>
      <c r="P458" s="246">
        <v>0</v>
      </c>
      <c r="Q458" s="246">
        <f>ROUND(E458*P458,2)</f>
        <v>0</v>
      </c>
      <c r="R458" s="246"/>
      <c r="S458" s="246" t="s">
        <v>175</v>
      </c>
      <c r="T458" s="247" t="s">
        <v>175</v>
      </c>
      <c r="U458" s="231">
        <v>0.04</v>
      </c>
      <c r="V458" s="231">
        <f>ROUND(E458*U458,2)</f>
        <v>3.86</v>
      </c>
      <c r="W458" s="231"/>
      <c r="X458" s="231" t="s">
        <v>176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177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543</v>
      </c>
      <c r="D459" s="232"/>
      <c r="E459" s="233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179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544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179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785</v>
      </c>
      <c r="D461" s="232"/>
      <c r="E461" s="233">
        <v>96.591920000000002</v>
      </c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179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41">
        <v>83</v>
      </c>
      <c r="B462" s="242" t="s">
        <v>546</v>
      </c>
      <c r="C462" s="253" t="s">
        <v>547</v>
      </c>
      <c r="D462" s="243" t="s">
        <v>174</v>
      </c>
      <c r="E462" s="244">
        <v>94.302999999999997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6">
        <v>1.7000000000000001E-4</v>
      </c>
      <c r="O462" s="246">
        <f>ROUND(E462*N462,2)</f>
        <v>0.02</v>
      </c>
      <c r="P462" s="246">
        <v>0</v>
      </c>
      <c r="Q462" s="246">
        <f>ROUND(E462*P462,2)</f>
        <v>0</v>
      </c>
      <c r="R462" s="246"/>
      <c r="S462" s="246" t="s">
        <v>175</v>
      </c>
      <c r="T462" s="247" t="s">
        <v>175</v>
      </c>
      <c r="U462" s="231">
        <v>0.03</v>
      </c>
      <c r="V462" s="231">
        <f>ROUND(E462*U462,2)</f>
        <v>2.83</v>
      </c>
      <c r="W462" s="231"/>
      <c r="X462" s="231" t="s">
        <v>176</v>
      </c>
      <c r="Y462" s="212"/>
      <c r="Z462" s="212"/>
      <c r="AA462" s="212"/>
      <c r="AB462" s="212"/>
      <c r="AC462" s="212"/>
      <c r="AD462" s="212"/>
      <c r="AE462" s="212"/>
      <c r="AF462" s="212"/>
      <c r="AG462" s="212" t="s">
        <v>177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29"/>
      <c r="B463" s="230"/>
      <c r="C463" s="254" t="s">
        <v>548</v>
      </c>
      <c r="D463" s="232"/>
      <c r="E463" s="233"/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179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786</v>
      </c>
      <c r="D464" s="232"/>
      <c r="E464" s="233">
        <v>67.602999999999994</v>
      </c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179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550</v>
      </c>
      <c r="D465" s="232"/>
      <c r="E465" s="233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179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651</v>
      </c>
      <c r="D466" s="232"/>
      <c r="E466" s="233">
        <v>26.7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179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41">
        <v>84</v>
      </c>
      <c r="B467" s="242" t="s">
        <v>551</v>
      </c>
      <c r="C467" s="253" t="s">
        <v>552</v>
      </c>
      <c r="D467" s="243" t="s">
        <v>174</v>
      </c>
      <c r="E467" s="244">
        <v>94.302999999999997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2.1000000000000001E-4</v>
      </c>
      <c r="O467" s="246">
        <f>ROUND(E467*N467,2)</f>
        <v>0.02</v>
      </c>
      <c r="P467" s="246">
        <v>0</v>
      </c>
      <c r="Q467" s="246">
        <f>ROUND(E467*P467,2)</f>
        <v>0</v>
      </c>
      <c r="R467" s="246"/>
      <c r="S467" s="246" t="s">
        <v>175</v>
      </c>
      <c r="T467" s="247" t="s">
        <v>175</v>
      </c>
      <c r="U467" s="231">
        <v>0.1</v>
      </c>
      <c r="V467" s="231">
        <f>ROUND(E467*U467,2)</f>
        <v>9.43</v>
      </c>
      <c r="W467" s="231"/>
      <c r="X467" s="231" t="s">
        <v>176</v>
      </c>
      <c r="Y467" s="212"/>
      <c r="Z467" s="212"/>
      <c r="AA467" s="212"/>
      <c r="AB467" s="212"/>
      <c r="AC467" s="212"/>
      <c r="AD467" s="212"/>
      <c r="AE467" s="212"/>
      <c r="AF467" s="212"/>
      <c r="AG467" s="212" t="s">
        <v>177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548</v>
      </c>
      <c r="D468" s="232"/>
      <c r="E468" s="233"/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179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>
      <c r="A469" s="229"/>
      <c r="B469" s="230"/>
      <c r="C469" s="254" t="s">
        <v>786</v>
      </c>
      <c r="D469" s="232"/>
      <c r="E469" s="233">
        <v>67.602999999999994</v>
      </c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179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29"/>
      <c r="B470" s="230"/>
      <c r="C470" s="254" t="s">
        <v>550</v>
      </c>
      <c r="D470" s="232"/>
      <c r="E470" s="233"/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179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29"/>
      <c r="B471" s="230"/>
      <c r="C471" s="254" t="s">
        <v>651</v>
      </c>
      <c r="D471" s="232"/>
      <c r="E471" s="233">
        <v>26.7</v>
      </c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179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41">
        <v>85</v>
      </c>
      <c r="B472" s="242" t="s">
        <v>553</v>
      </c>
      <c r="C472" s="253" t="s">
        <v>554</v>
      </c>
      <c r="D472" s="243" t="s">
        <v>174</v>
      </c>
      <c r="E472" s="244">
        <v>26.7</v>
      </c>
      <c r="F472" s="245"/>
      <c r="G472" s="246">
        <f>ROUND(E472*F472,2)</f>
        <v>0</v>
      </c>
      <c r="H472" s="245"/>
      <c r="I472" s="246">
        <f>ROUND(E472*H472,2)</f>
        <v>0</v>
      </c>
      <c r="J472" s="245"/>
      <c r="K472" s="246">
        <f>ROUND(E472*J472,2)</f>
        <v>0</v>
      </c>
      <c r="L472" s="246">
        <v>21</v>
      </c>
      <c r="M472" s="246">
        <f>G472*(1+L472/100)</f>
        <v>0</v>
      </c>
      <c r="N472" s="246">
        <v>3.5E-4</v>
      </c>
      <c r="O472" s="246">
        <f>ROUND(E472*N472,2)</f>
        <v>0.01</v>
      </c>
      <c r="P472" s="246">
        <v>0</v>
      </c>
      <c r="Q472" s="246">
        <f>ROUND(E472*P472,2)</f>
        <v>0</v>
      </c>
      <c r="R472" s="246"/>
      <c r="S472" s="246" t="s">
        <v>175</v>
      </c>
      <c r="T472" s="247" t="s">
        <v>175</v>
      </c>
      <c r="U472" s="231">
        <v>0.01</v>
      </c>
      <c r="V472" s="231">
        <f>ROUND(E472*U472,2)</f>
        <v>0.27</v>
      </c>
      <c r="W472" s="231"/>
      <c r="X472" s="231" t="s">
        <v>176</v>
      </c>
      <c r="Y472" s="212"/>
      <c r="Z472" s="212"/>
      <c r="AA472" s="212"/>
      <c r="AB472" s="212"/>
      <c r="AC472" s="212"/>
      <c r="AD472" s="212"/>
      <c r="AE472" s="212"/>
      <c r="AF472" s="212"/>
      <c r="AG472" s="212" t="s">
        <v>177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29"/>
      <c r="B473" s="230"/>
      <c r="C473" s="254" t="s">
        <v>555</v>
      </c>
      <c r="D473" s="232"/>
      <c r="E473" s="233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179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29"/>
      <c r="B474" s="230"/>
      <c r="C474" s="254" t="s">
        <v>651</v>
      </c>
      <c r="D474" s="232"/>
      <c r="E474" s="233">
        <v>26.7</v>
      </c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179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>
      <c r="A475" s="235" t="s">
        <v>170</v>
      </c>
      <c r="B475" s="236" t="s">
        <v>135</v>
      </c>
      <c r="C475" s="252" t="s">
        <v>120</v>
      </c>
      <c r="D475" s="237"/>
      <c r="E475" s="238"/>
      <c r="F475" s="239"/>
      <c r="G475" s="239">
        <f>SUMIF(AG476:AG486,"&lt;&gt;NOR",G476:G486)</f>
        <v>0</v>
      </c>
      <c r="H475" s="239"/>
      <c r="I475" s="239">
        <f>SUM(I476:I486)</f>
        <v>0</v>
      </c>
      <c r="J475" s="239"/>
      <c r="K475" s="239">
        <f>SUM(K476:K486)</f>
        <v>0</v>
      </c>
      <c r="L475" s="239"/>
      <c r="M475" s="239">
        <f>SUM(M476:M486)</f>
        <v>0</v>
      </c>
      <c r="N475" s="239"/>
      <c r="O475" s="239">
        <f>SUM(O476:O486)</f>
        <v>0</v>
      </c>
      <c r="P475" s="239"/>
      <c r="Q475" s="239">
        <f>SUM(Q476:Q486)</f>
        <v>0</v>
      </c>
      <c r="R475" s="239"/>
      <c r="S475" s="239"/>
      <c r="T475" s="240"/>
      <c r="U475" s="234"/>
      <c r="V475" s="234">
        <f>SUM(V476:V486)</f>
        <v>0</v>
      </c>
      <c r="W475" s="234"/>
      <c r="X475" s="234"/>
      <c r="AG475" t="s">
        <v>171</v>
      </c>
    </row>
    <row r="476" spans="1:60" outlineLevel="1">
      <c r="A476" s="241">
        <v>86</v>
      </c>
      <c r="B476" s="242" t="s">
        <v>56</v>
      </c>
      <c r="C476" s="253" t="s">
        <v>556</v>
      </c>
      <c r="D476" s="243" t="s">
        <v>404</v>
      </c>
      <c r="E476" s="244">
        <v>1</v>
      </c>
      <c r="F476" s="245"/>
      <c r="G476" s="246">
        <f>ROUND(E476*F476,2)</f>
        <v>0</v>
      </c>
      <c r="H476" s="245"/>
      <c r="I476" s="246">
        <f>ROUND(E476*H476,2)</f>
        <v>0</v>
      </c>
      <c r="J476" s="245"/>
      <c r="K476" s="246">
        <f>ROUND(E476*J476,2)</f>
        <v>0</v>
      </c>
      <c r="L476" s="246">
        <v>21</v>
      </c>
      <c r="M476" s="246">
        <f>G476*(1+L476/100)</f>
        <v>0</v>
      </c>
      <c r="N476" s="246">
        <v>0</v>
      </c>
      <c r="O476" s="246">
        <f>ROUND(E476*N476,2)</f>
        <v>0</v>
      </c>
      <c r="P476" s="246">
        <v>0</v>
      </c>
      <c r="Q476" s="246">
        <f>ROUND(E476*P476,2)</f>
        <v>0</v>
      </c>
      <c r="R476" s="246"/>
      <c r="S476" s="246" t="s">
        <v>250</v>
      </c>
      <c r="T476" s="247" t="s">
        <v>251</v>
      </c>
      <c r="U476" s="231">
        <v>0</v>
      </c>
      <c r="V476" s="231">
        <f>ROUND(E476*U476,2)</f>
        <v>0</v>
      </c>
      <c r="W476" s="231"/>
      <c r="X476" s="231" t="s">
        <v>176</v>
      </c>
      <c r="Y476" s="212"/>
      <c r="Z476" s="212"/>
      <c r="AA476" s="212"/>
      <c r="AB476" s="212"/>
      <c r="AC476" s="212"/>
      <c r="AD476" s="212"/>
      <c r="AE476" s="212"/>
      <c r="AF476" s="212"/>
      <c r="AG476" s="212" t="s">
        <v>177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29"/>
      <c r="B477" s="230"/>
      <c r="C477" s="254" t="s">
        <v>557</v>
      </c>
      <c r="D477" s="232"/>
      <c r="E477" s="233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12"/>
      <c r="Z477" s="212"/>
      <c r="AA477" s="212"/>
      <c r="AB477" s="212"/>
      <c r="AC477" s="212"/>
      <c r="AD477" s="212"/>
      <c r="AE477" s="212"/>
      <c r="AF477" s="212"/>
      <c r="AG477" s="212" t="s">
        <v>179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29"/>
      <c r="B478" s="230"/>
      <c r="C478" s="254" t="s">
        <v>56</v>
      </c>
      <c r="D478" s="232"/>
      <c r="E478" s="233">
        <v>1</v>
      </c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179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ht="22.5" outlineLevel="1">
      <c r="A479" s="241">
        <v>87</v>
      </c>
      <c r="B479" s="242" t="s">
        <v>58</v>
      </c>
      <c r="C479" s="253" t="s">
        <v>787</v>
      </c>
      <c r="D479" s="243" t="s">
        <v>404</v>
      </c>
      <c r="E479" s="244">
        <v>1</v>
      </c>
      <c r="F479" s="245"/>
      <c r="G479" s="246">
        <f>ROUND(E479*F479,2)</f>
        <v>0</v>
      </c>
      <c r="H479" s="245"/>
      <c r="I479" s="246">
        <f>ROUND(E479*H479,2)</f>
        <v>0</v>
      </c>
      <c r="J479" s="245"/>
      <c r="K479" s="246">
        <f>ROUND(E479*J479,2)</f>
        <v>0</v>
      </c>
      <c r="L479" s="246">
        <v>21</v>
      </c>
      <c r="M479" s="246">
        <f>G479*(1+L479/100)</f>
        <v>0</v>
      </c>
      <c r="N479" s="246">
        <v>0</v>
      </c>
      <c r="O479" s="246">
        <f>ROUND(E479*N479,2)</f>
        <v>0</v>
      </c>
      <c r="P479" s="246">
        <v>0</v>
      </c>
      <c r="Q479" s="246">
        <f>ROUND(E479*P479,2)</f>
        <v>0</v>
      </c>
      <c r="R479" s="246"/>
      <c r="S479" s="246" t="s">
        <v>250</v>
      </c>
      <c r="T479" s="247" t="s">
        <v>251</v>
      </c>
      <c r="U479" s="231">
        <v>0</v>
      </c>
      <c r="V479" s="231">
        <f>ROUND(E479*U479,2)</f>
        <v>0</v>
      </c>
      <c r="W479" s="231"/>
      <c r="X479" s="231" t="s">
        <v>176</v>
      </c>
      <c r="Y479" s="212"/>
      <c r="Z479" s="212"/>
      <c r="AA479" s="212"/>
      <c r="AB479" s="212"/>
      <c r="AC479" s="212"/>
      <c r="AD479" s="212"/>
      <c r="AE479" s="212"/>
      <c r="AF479" s="212"/>
      <c r="AG479" s="212" t="s">
        <v>177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29"/>
      <c r="B480" s="230"/>
      <c r="C480" s="254" t="s">
        <v>56</v>
      </c>
      <c r="D480" s="232"/>
      <c r="E480" s="233">
        <v>1</v>
      </c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179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41">
        <v>88</v>
      </c>
      <c r="B481" s="242" t="s">
        <v>60</v>
      </c>
      <c r="C481" s="253" t="s">
        <v>788</v>
      </c>
      <c r="D481" s="243" t="s">
        <v>404</v>
      </c>
      <c r="E481" s="244">
        <v>1</v>
      </c>
      <c r="F481" s="245"/>
      <c r="G481" s="246">
        <f>ROUND(E481*F481,2)</f>
        <v>0</v>
      </c>
      <c r="H481" s="245"/>
      <c r="I481" s="246">
        <f>ROUND(E481*H481,2)</f>
        <v>0</v>
      </c>
      <c r="J481" s="245"/>
      <c r="K481" s="246">
        <f>ROUND(E481*J481,2)</f>
        <v>0</v>
      </c>
      <c r="L481" s="246">
        <v>21</v>
      </c>
      <c r="M481" s="246">
        <f>G481*(1+L481/100)</f>
        <v>0</v>
      </c>
      <c r="N481" s="246">
        <v>0</v>
      </c>
      <c r="O481" s="246">
        <f>ROUND(E481*N481,2)</f>
        <v>0</v>
      </c>
      <c r="P481" s="246">
        <v>0</v>
      </c>
      <c r="Q481" s="246">
        <f>ROUND(E481*P481,2)</f>
        <v>0</v>
      </c>
      <c r="R481" s="246"/>
      <c r="S481" s="246" t="s">
        <v>250</v>
      </c>
      <c r="T481" s="247" t="s">
        <v>251</v>
      </c>
      <c r="U481" s="231">
        <v>0</v>
      </c>
      <c r="V481" s="231">
        <f>ROUND(E481*U481,2)</f>
        <v>0</v>
      </c>
      <c r="W481" s="231"/>
      <c r="X481" s="231" t="s">
        <v>176</v>
      </c>
      <c r="Y481" s="212"/>
      <c r="Z481" s="212"/>
      <c r="AA481" s="212"/>
      <c r="AB481" s="212"/>
      <c r="AC481" s="212"/>
      <c r="AD481" s="212"/>
      <c r="AE481" s="212"/>
      <c r="AF481" s="212"/>
      <c r="AG481" s="212" t="s">
        <v>177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29"/>
      <c r="B482" s="230"/>
      <c r="C482" s="254" t="s">
        <v>56</v>
      </c>
      <c r="D482" s="232"/>
      <c r="E482" s="233">
        <v>1</v>
      </c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12"/>
      <c r="Z482" s="212"/>
      <c r="AA482" s="212"/>
      <c r="AB482" s="212"/>
      <c r="AC482" s="212"/>
      <c r="AD482" s="212"/>
      <c r="AE482" s="212"/>
      <c r="AF482" s="212"/>
      <c r="AG482" s="212" t="s">
        <v>179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41">
        <v>89</v>
      </c>
      <c r="B483" s="242" t="s">
        <v>62</v>
      </c>
      <c r="C483" s="253" t="s">
        <v>559</v>
      </c>
      <c r="D483" s="243" t="s">
        <v>249</v>
      </c>
      <c r="E483" s="244">
        <v>1</v>
      </c>
      <c r="F483" s="245"/>
      <c r="G483" s="246">
        <f>ROUND(E483*F483,2)</f>
        <v>0</v>
      </c>
      <c r="H483" s="245"/>
      <c r="I483" s="246">
        <f>ROUND(E483*H483,2)</f>
        <v>0</v>
      </c>
      <c r="J483" s="245"/>
      <c r="K483" s="246">
        <f>ROUND(E483*J483,2)</f>
        <v>0</v>
      </c>
      <c r="L483" s="246">
        <v>21</v>
      </c>
      <c r="M483" s="246">
        <f>G483*(1+L483/100)</f>
        <v>0</v>
      </c>
      <c r="N483" s="246">
        <v>0</v>
      </c>
      <c r="O483" s="246">
        <f>ROUND(E483*N483,2)</f>
        <v>0</v>
      </c>
      <c r="P483" s="246">
        <v>0</v>
      </c>
      <c r="Q483" s="246">
        <f>ROUND(E483*P483,2)</f>
        <v>0</v>
      </c>
      <c r="R483" s="246"/>
      <c r="S483" s="246" t="s">
        <v>250</v>
      </c>
      <c r="T483" s="247" t="s">
        <v>251</v>
      </c>
      <c r="U483" s="231">
        <v>0</v>
      </c>
      <c r="V483" s="231">
        <f>ROUND(E483*U483,2)</f>
        <v>0</v>
      </c>
      <c r="W483" s="231"/>
      <c r="X483" s="231" t="s">
        <v>176</v>
      </c>
      <c r="Y483" s="212"/>
      <c r="Z483" s="212"/>
      <c r="AA483" s="212"/>
      <c r="AB483" s="212"/>
      <c r="AC483" s="212"/>
      <c r="AD483" s="212"/>
      <c r="AE483" s="212"/>
      <c r="AF483" s="212"/>
      <c r="AG483" s="212" t="s">
        <v>177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29"/>
      <c r="B484" s="230"/>
      <c r="C484" s="254" t="s">
        <v>56</v>
      </c>
      <c r="D484" s="232"/>
      <c r="E484" s="233">
        <v>1</v>
      </c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12"/>
      <c r="Z484" s="212"/>
      <c r="AA484" s="212"/>
      <c r="AB484" s="212"/>
      <c r="AC484" s="212"/>
      <c r="AD484" s="212"/>
      <c r="AE484" s="212"/>
      <c r="AF484" s="212"/>
      <c r="AG484" s="212" t="s">
        <v>179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41">
        <v>90</v>
      </c>
      <c r="B485" s="242" t="s">
        <v>76</v>
      </c>
      <c r="C485" s="253" t="s">
        <v>831</v>
      </c>
      <c r="D485" s="243" t="s">
        <v>249</v>
      </c>
      <c r="E485" s="244">
        <v>1</v>
      </c>
      <c r="F485" s="245"/>
      <c r="G485" s="246">
        <f>ROUND(E485*F485,2)</f>
        <v>0</v>
      </c>
      <c r="H485" s="245"/>
      <c r="I485" s="246">
        <f>ROUND(E485*H485,2)</f>
        <v>0</v>
      </c>
      <c r="J485" s="245"/>
      <c r="K485" s="246">
        <f>ROUND(E485*J485,2)</f>
        <v>0</v>
      </c>
      <c r="L485" s="246">
        <v>21</v>
      </c>
      <c r="M485" s="246">
        <f>G485*(1+L485/100)</f>
        <v>0</v>
      </c>
      <c r="N485" s="246">
        <v>0</v>
      </c>
      <c r="O485" s="246">
        <f>ROUND(E485*N485,2)</f>
        <v>0</v>
      </c>
      <c r="P485" s="246">
        <v>0</v>
      </c>
      <c r="Q485" s="246">
        <f>ROUND(E485*P485,2)</f>
        <v>0</v>
      </c>
      <c r="R485" s="246"/>
      <c r="S485" s="246" t="s">
        <v>250</v>
      </c>
      <c r="T485" s="247" t="s">
        <v>251</v>
      </c>
      <c r="U485" s="231">
        <v>0</v>
      </c>
      <c r="V485" s="231">
        <f>ROUND(E485*U485,2)</f>
        <v>0</v>
      </c>
      <c r="W485" s="231"/>
      <c r="X485" s="231" t="s">
        <v>176</v>
      </c>
      <c r="Y485" s="212"/>
      <c r="Z485" s="212"/>
      <c r="AA485" s="212"/>
      <c r="AB485" s="212"/>
      <c r="AC485" s="212"/>
      <c r="AD485" s="212"/>
      <c r="AE485" s="212"/>
      <c r="AF485" s="212"/>
      <c r="AG485" s="212" t="s">
        <v>177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29"/>
      <c r="B486" s="230"/>
      <c r="C486" s="254" t="s">
        <v>56</v>
      </c>
      <c r="D486" s="232"/>
      <c r="E486" s="233">
        <v>1</v>
      </c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179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>
      <c r="A487" s="235" t="s">
        <v>170</v>
      </c>
      <c r="B487" s="236" t="s">
        <v>136</v>
      </c>
      <c r="C487" s="252" t="s">
        <v>137</v>
      </c>
      <c r="D487" s="237"/>
      <c r="E487" s="238"/>
      <c r="F487" s="239"/>
      <c r="G487" s="239">
        <f>SUMIF(AG488:AG491,"&lt;&gt;NOR",G488:G491)</f>
        <v>0</v>
      </c>
      <c r="H487" s="239"/>
      <c r="I487" s="239">
        <f>SUM(I488:I491)</f>
        <v>0</v>
      </c>
      <c r="J487" s="239"/>
      <c r="K487" s="239">
        <f>SUM(K488:K491)</f>
        <v>0</v>
      </c>
      <c r="L487" s="239"/>
      <c r="M487" s="239">
        <f>SUM(M488:M491)</f>
        <v>0</v>
      </c>
      <c r="N487" s="239"/>
      <c r="O487" s="239">
        <f>SUM(O488:O491)</f>
        <v>0</v>
      </c>
      <c r="P487" s="239"/>
      <c r="Q487" s="239">
        <f>SUM(Q488:Q491)</f>
        <v>0</v>
      </c>
      <c r="R487" s="239"/>
      <c r="S487" s="239"/>
      <c r="T487" s="240"/>
      <c r="U487" s="234"/>
      <c r="V487" s="234">
        <f>SUM(V488:V491)</f>
        <v>0</v>
      </c>
      <c r="W487" s="234"/>
      <c r="X487" s="234"/>
      <c r="AG487" t="s">
        <v>171</v>
      </c>
    </row>
    <row r="488" spans="1:60" outlineLevel="1">
      <c r="A488" s="241">
        <v>91</v>
      </c>
      <c r="B488" s="242" t="s">
        <v>561</v>
      </c>
      <c r="C488" s="253" t="s">
        <v>790</v>
      </c>
      <c r="D488" s="243" t="s">
        <v>404</v>
      </c>
      <c r="E488" s="244">
        <v>1</v>
      </c>
      <c r="F488" s="245"/>
      <c r="G488" s="246">
        <f>ROUND(E488*F488,2)</f>
        <v>0</v>
      </c>
      <c r="H488" s="245"/>
      <c r="I488" s="246">
        <f>ROUND(E488*H488,2)</f>
        <v>0</v>
      </c>
      <c r="J488" s="245"/>
      <c r="K488" s="246">
        <f>ROUND(E488*J488,2)</f>
        <v>0</v>
      </c>
      <c r="L488" s="246">
        <v>21</v>
      </c>
      <c r="M488" s="246">
        <f>G488*(1+L488/100)</f>
        <v>0</v>
      </c>
      <c r="N488" s="246">
        <v>0</v>
      </c>
      <c r="O488" s="246">
        <f>ROUND(E488*N488,2)</f>
        <v>0</v>
      </c>
      <c r="P488" s="246">
        <v>0</v>
      </c>
      <c r="Q488" s="246">
        <f>ROUND(E488*P488,2)</f>
        <v>0</v>
      </c>
      <c r="R488" s="246"/>
      <c r="S488" s="246" t="s">
        <v>250</v>
      </c>
      <c r="T488" s="247" t="s">
        <v>251</v>
      </c>
      <c r="U488" s="231">
        <v>0</v>
      </c>
      <c r="V488" s="231">
        <f>ROUND(E488*U488,2)</f>
        <v>0</v>
      </c>
      <c r="W488" s="231"/>
      <c r="X488" s="231" t="s">
        <v>176</v>
      </c>
      <c r="Y488" s="212"/>
      <c r="Z488" s="212"/>
      <c r="AA488" s="212"/>
      <c r="AB488" s="212"/>
      <c r="AC488" s="212"/>
      <c r="AD488" s="212"/>
      <c r="AE488" s="212"/>
      <c r="AF488" s="212"/>
      <c r="AG488" s="212" t="s">
        <v>177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29"/>
      <c r="B489" s="230"/>
      <c r="C489" s="254" t="s">
        <v>56</v>
      </c>
      <c r="D489" s="232"/>
      <c r="E489" s="233">
        <v>1</v>
      </c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179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2.5" outlineLevel="1">
      <c r="A490" s="241">
        <v>92</v>
      </c>
      <c r="B490" s="242" t="s">
        <v>563</v>
      </c>
      <c r="C490" s="253" t="s">
        <v>791</v>
      </c>
      <c r="D490" s="243" t="s">
        <v>404</v>
      </c>
      <c r="E490" s="244">
        <v>1</v>
      </c>
      <c r="F490" s="245"/>
      <c r="G490" s="246">
        <f>ROUND(E490*F490,2)</f>
        <v>0</v>
      </c>
      <c r="H490" s="245"/>
      <c r="I490" s="246">
        <f>ROUND(E490*H490,2)</f>
        <v>0</v>
      </c>
      <c r="J490" s="245"/>
      <c r="K490" s="246">
        <f>ROUND(E490*J490,2)</f>
        <v>0</v>
      </c>
      <c r="L490" s="246">
        <v>21</v>
      </c>
      <c r="M490" s="246">
        <f>G490*(1+L490/100)</f>
        <v>0</v>
      </c>
      <c r="N490" s="246">
        <v>0</v>
      </c>
      <c r="O490" s="246">
        <f>ROUND(E490*N490,2)</f>
        <v>0</v>
      </c>
      <c r="P490" s="246">
        <v>0</v>
      </c>
      <c r="Q490" s="246">
        <f>ROUND(E490*P490,2)</f>
        <v>0</v>
      </c>
      <c r="R490" s="246"/>
      <c r="S490" s="246" t="s">
        <v>250</v>
      </c>
      <c r="T490" s="247" t="s">
        <v>251</v>
      </c>
      <c r="U490" s="231">
        <v>0</v>
      </c>
      <c r="V490" s="231">
        <f>ROUND(E490*U490,2)</f>
        <v>0</v>
      </c>
      <c r="W490" s="231"/>
      <c r="X490" s="231" t="s">
        <v>176</v>
      </c>
      <c r="Y490" s="212"/>
      <c r="Z490" s="212"/>
      <c r="AA490" s="212"/>
      <c r="AB490" s="212"/>
      <c r="AC490" s="212"/>
      <c r="AD490" s="212"/>
      <c r="AE490" s="212"/>
      <c r="AF490" s="212"/>
      <c r="AG490" s="212" t="s">
        <v>177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29"/>
      <c r="B491" s="230"/>
      <c r="C491" s="254" t="s">
        <v>56</v>
      </c>
      <c r="D491" s="232"/>
      <c r="E491" s="233">
        <v>1</v>
      </c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179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>
      <c r="A492" s="235" t="s">
        <v>170</v>
      </c>
      <c r="B492" s="236" t="s">
        <v>138</v>
      </c>
      <c r="C492" s="252" t="s">
        <v>139</v>
      </c>
      <c r="D492" s="237"/>
      <c r="E492" s="238"/>
      <c r="F492" s="239"/>
      <c r="G492" s="239">
        <f>SUMIF(AG493:AG524,"&lt;&gt;NOR",G493:G524)</f>
        <v>0</v>
      </c>
      <c r="H492" s="239"/>
      <c r="I492" s="239">
        <f>SUM(I493:I524)</f>
        <v>0</v>
      </c>
      <c r="J492" s="239"/>
      <c r="K492" s="239">
        <f>SUM(K493:K524)</f>
        <v>0</v>
      </c>
      <c r="L492" s="239"/>
      <c r="M492" s="239">
        <f>SUM(M493:M524)</f>
        <v>0</v>
      </c>
      <c r="N492" s="239"/>
      <c r="O492" s="239">
        <f>SUM(O493:O524)</f>
        <v>0</v>
      </c>
      <c r="P492" s="239"/>
      <c r="Q492" s="239">
        <f>SUM(Q493:Q524)</f>
        <v>0</v>
      </c>
      <c r="R492" s="239"/>
      <c r="S492" s="239"/>
      <c r="T492" s="240"/>
      <c r="U492" s="234"/>
      <c r="V492" s="234">
        <f>SUM(V493:V524)</f>
        <v>4.34</v>
      </c>
      <c r="W492" s="234"/>
      <c r="X492" s="234"/>
      <c r="AG492" t="s">
        <v>171</v>
      </c>
    </row>
    <row r="493" spans="1:60" outlineLevel="1">
      <c r="A493" s="241">
        <v>93</v>
      </c>
      <c r="B493" s="242" t="s">
        <v>565</v>
      </c>
      <c r="C493" s="253" t="s">
        <v>566</v>
      </c>
      <c r="D493" s="243" t="s">
        <v>322</v>
      </c>
      <c r="E493" s="244">
        <v>3.5219</v>
      </c>
      <c r="F493" s="245"/>
      <c r="G493" s="246">
        <f>ROUND(E493*F493,2)</f>
        <v>0</v>
      </c>
      <c r="H493" s="245"/>
      <c r="I493" s="246">
        <f>ROUND(E493*H493,2)</f>
        <v>0</v>
      </c>
      <c r="J493" s="245"/>
      <c r="K493" s="246">
        <f>ROUND(E493*J493,2)</f>
        <v>0</v>
      </c>
      <c r="L493" s="246">
        <v>21</v>
      </c>
      <c r="M493" s="246">
        <f>G493*(1+L493/100)</f>
        <v>0</v>
      </c>
      <c r="N493" s="246">
        <v>0</v>
      </c>
      <c r="O493" s="246">
        <f>ROUND(E493*N493,2)</f>
        <v>0</v>
      </c>
      <c r="P493" s="246">
        <v>0</v>
      </c>
      <c r="Q493" s="246">
        <f>ROUND(E493*P493,2)</f>
        <v>0</v>
      </c>
      <c r="R493" s="246"/>
      <c r="S493" s="246" t="s">
        <v>175</v>
      </c>
      <c r="T493" s="247" t="s">
        <v>175</v>
      </c>
      <c r="U493" s="231">
        <v>0.28000000000000003</v>
      </c>
      <c r="V493" s="231">
        <f>ROUND(E493*U493,2)</f>
        <v>0.99</v>
      </c>
      <c r="W493" s="231"/>
      <c r="X493" s="231" t="s">
        <v>176</v>
      </c>
      <c r="Y493" s="212"/>
      <c r="Z493" s="212"/>
      <c r="AA493" s="212"/>
      <c r="AB493" s="212"/>
      <c r="AC493" s="212"/>
      <c r="AD493" s="212"/>
      <c r="AE493" s="212"/>
      <c r="AF493" s="212"/>
      <c r="AG493" s="212" t="s">
        <v>318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29"/>
      <c r="B494" s="230"/>
      <c r="C494" s="255" t="s">
        <v>567</v>
      </c>
      <c r="D494" s="248"/>
      <c r="E494" s="248"/>
      <c r="F494" s="248"/>
      <c r="G494" s="248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244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29"/>
      <c r="B495" s="230"/>
      <c r="C495" s="256" t="s">
        <v>568</v>
      </c>
      <c r="D495" s="249"/>
      <c r="E495" s="249"/>
      <c r="F495" s="249"/>
      <c r="G495" s="249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244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ht="22.5" outlineLevel="1">
      <c r="A496" s="229"/>
      <c r="B496" s="230"/>
      <c r="C496" s="256" t="s">
        <v>569</v>
      </c>
      <c r="D496" s="249"/>
      <c r="E496" s="249"/>
      <c r="F496" s="249"/>
      <c r="G496" s="249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244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50" t="str">
        <f>C496</f>
        <v>- při vodorovné dopravě po vodě : vyložení na hromady na suchu nebo na přeložení na dopravní prostředek na suchu do 15 m vodorovně a současně do 4 m svisle,</v>
      </c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29"/>
      <c r="B497" s="230"/>
      <c r="C497" s="256" t="s">
        <v>570</v>
      </c>
      <c r="D497" s="249"/>
      <c r="E497" s="249"/>
      <c r="F497" s="249"/>
      <c r="G497" s="249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244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29"/>
      <c r="B498" s="230"/>
      <c r="C498" s="254" t="s">
        <v>571</v>
      </c>
      <c r="D498" s="232"/>
      <c r="E498" s="233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12"/>
      <c r="Z498" s="212"/>
      <c r="AA498" s="212"/>
      <c r="AB498" s="212"/>
      <c r="AC498" s="212"/>
      <c r="AD498" s="212"/>
      <c r="AE498" s="212"/>
      <c r="AF498" s="212"/>
      <c r="AG498" s="212" t="s">
        <v>179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29"/>
      <c r="B499" s="230"/>
      <c r="C499" s="254" t="s">
        <v>792</v>
      </c>
      <c r="D499" s="232"/>
      <c r="E499" s="233">
        <v>3.2759999999999998</v>
      </c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12"/>
      <c r="Z499" s="212"/>
      <c r="AA499" s="212"/>
      <c r="AB499" s="212"/>
      <c r="AC499" s="212"/>
      <c r="AD499" s="212"/>
      <c r="AE499" s="212"/>
      <c r="AF499" s="212"/>
      <c r="AG499" s="212" t="s">
        <v>179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>
      <c r="A500" s="229"/>
      <c r="B500" s="230"/>
      <c r="C500" s="254" t="s">
        <v>573</v>
      </c>
      <c r="D500" s="232"/>
      <c r="E500" s="233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12"/>
      <c r="Z500" s="212"/>
      <c r="AA500" s="212"/>
      <c r="AB500" s="212"/>
      <c r="AC500" s="212"/>
      <c r="AD500" s="212"/>
      <c r="AE500" s="212"/>
      <c r="AF500" s="212"/>
      <c r="AG500" s="212" t="s">
        <v>179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29"/>
      <c r="B501" s="230"/>
      <c r="C501" s="254" t="s">
        <v>793</v>
      </c>
      <c r="D501" s="232"/>
      <c r="E501" s="233">
        <v>3.4200000000000001E-2</v>
      </c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12"/>
      <c r="Z501" s="212"/>
      <c r="AA501" s="212"/>
      <c r="AB501" s="212"/>
      <c r="AC501" s="212"/>
      <c r="AD501" s="212"/>
      <c r="AE501" s="212"/>
      <c r="AF501" s="212"/>
      <c r="AG501" s="212" t="s">
        <v>179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29"/>
      <c r="B502" s="230"/>
      <c r="C502" s="254" t="s">
        <v>575</v>
      </c>
      <c r="D502" s="232"/>
      <c r="E502" s="233"/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179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29"/>
      <c r="B503" s="230"/>
      <c r="C503" s="254" t="s">
        <v>794</v>
      </c>
      <c r="D503" s="232"/>
      <c r="E503" s="233">
        <v>1.95E-2</v>
      </c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12"/>
      <c r="Z503" s="212"/>
      <c r="AA503" s="212"/>
      <c r="AB503" s="212"/>
      <c r="AC503" s="212"/>
      <c r="AD503" s="212"/>
      <c r="AE503" s="212"/>
      <c r="AF503" s="212"/>
      <c r="AG503" s="212" t="s">
        <v>179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29"/>
      <c r="B504" s="230"/>
      <c r="C504" s="254" t="s">
        <v>715</v>
      </c>
      <c r="D504" s="232"/>
      <c r="E504" s="233"/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179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>
      <c r="A505" s="229"/>
      <c r="B505" s="230"/>
      <c r="C505" s="254" t="s">
        <v>795</v>
      </c>
      <c r="D505" s="232"/>
      <c r="E505" s="233">
        <v>3.7699999999999997E-2</v>
      </c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12"/>
      <c r="Z505" s="212"/>
      <c r="AA505" s="212"/>
      <c r="AB505" s="212"/>
      <c r="AC505" s="212"/>
      <c r="AD505" s="212"/>
      <c r="AE505" s="212"/>
      <c r="AF505" s="212"/>
      <c r="AG505" s="212" t="s">
        <v>179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29"/>
      <c r="B506" s="230"/>
      <c r="C506" s="254" t="s">
        <v>579</v>
      </c>
      <c r="D506" s="232"/>
      <c r="E506" s="233"/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179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29"/>
      <c r="B507" s="230"/>
      <c r="C507" s="254" t="s">
        <v>796</v>
      </c>
      <c r="D507" s="232"/>
      <c r="E507" s="233">
        <v>6.1999999999999998E-3</v>
      </c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12"/>
      <c r="Z507" s="212"/>
      <c r="AA507" s="212"/>
      <c r="AB507" s="212"/>
      <c r="AC507" s="212"/>
      <c r="AD507" s="212"/>
      <c r="AE507" s="212"/>
      <c r="AF507" s="212"/>
      <c r="AG507" s="212" t="s">
        <v>179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>
      <c r="A508" s="229"/>
      <c r="B508" s="230"/>
      <c r="C508" s="254" t="s">
        <v>581</v>
      </c>
      <c r="D508" s="232"/>
      <c r="E508" s="233"/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12"/>
      <c r="Z508" s="212"/>
      <c r="AA508" s="212"/>
      <c r="AB508" s="212"/>
      <c r="AC508" s="212"/>
      <c r="AD508" s="212"/>
      <c r="AE508" s="212"/>
      <c r="AF508" s="212"/>
      <c r="AG508" s="212" t="s">
        <v>179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29"/>
      <c r="B509" s="230"/>
      <c r="C509" s="254" t="s">
        <v>797</v>
      </c>
      <c r="D509" s="232"/>
      <c r="E509" s="233">
        <v>4.8300000000000003E-2</v>
      </c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179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29"/>
      <c r="B510" s="230"/>
      <c r="C510" s="254" t="s">
        <v>583</v>
      </c>
      <c r="D510" s="232"/>
      <c r="E510" s="233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12"/>
      <c r="Z510" s="212"/>
      <c r="AA510" s="212"/>
      <c r="AB510" s="212"/>
      <c r="AC510" s="212"/>
      <c r="AD510" s="212"/>
      <c r="AE510" s="212"/>
      <c r="AF510" s="212"/>
      <c r="AG510" s="212" t="s">
        <v>179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29"/>
      <c r="B511" s="230"/>
      <c r="C511" s="254" t="s">
        <v>584</v>
      </c>
      <c r="D511" s="232"/>
      <c r="E511" s="233">
        <v>0.1</v>
      </c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12"/>
      <c r="Z511" s="212"/>
      <c r="AA511" s="212"/>
      <c r="AB511" s="212"/>
      <c r="AC511" s="212"/>
      <c r="AD511" s="212"/>
      <c r="AE511" s="212"/>
      <c r="AF511" s="212"/>
      <c r="AG511" s="212" t="s">
        <v>179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41">
        <v>94</v>
      </c>
      <c r="B512" s="242" t="s">
        <v>585</v>
      </c>
      <c r="C512" s="253" t="s">
        <v>586</v>
      </c>
      <c r="D512" s="243" t="s">
        <v>322</v>
      </c>
      <c r="E512" s="244">
        <v>3.5219</v>
      </c>
      <c r="F512" s="245"/>
      <c r="G512" s="246">
        <f>ROUND(E512*F512,2)</f>
        <v>0</v>
      </c>
      <c r="H512" s="245"/>
      <c r="I512" s="246">
        <f>ROUND(E512*H512,2)</f>
        <v>0</v>
      </c>
      <c r="J512" s="245"/>
      <c r="K512" s="246">
        <f>ROUND(E512*J512,2)</f>
        <v>0</v>
      </c>
      <c r="L512" s="246">
        <v>21</v>
      </c>
      <c r="M512" s="246">
        <f>G512*(1+L512/100)</f>
        <v>0</v>
      </c>
      <c r="N512" s="246">
        <v>0</v>
      </c>
      <c r="O512" s="246">
        <f>ROUND(E512*N512,2)</f>
        <v>0</v>
      </c>
      <c r="P512" s="246">
        <v>0</v>
      </c>
      <c r="Q512" s="246">
        <f>ROUND(E512*P512,2)</f>
        <v>0</v>
      </c>
      <c r="R512" s="246"/>
      <c r="S512" s="246" t="s">
        <v>175</v>
      </c>
      <c r="T512" s="247" t="s">
        <v>175</v>
      </c>
      <c r="U512" s="231">
        <v>0.01</v>
      </c>
      <c r="V512" s="231">
        <f>ROUND(E512*U512,2)</f>
        <v>0.04</v>
      </c>
      <c r="W512" s="231"/>
      <c r="X512" s="231" t="s">
        <v>176</v>
      </c>
      <c r="Y512" s="212"/>
      <c r="Z512" s="212"/>
      <c r="AA512" s="212"/>
      <c r="AB512" s="212"/>
      <c r="AC512" s="212"/>
      <c r="AD512" s="212"/>
      <c r="AE512" s="212"/>
      <c r="AF512" s="212"/>
      <c r="AG512" s="212" t="s">
        <v>318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29"/>
      <c r="B513" s="230"/>
      <c r="C513" s="254" t="s">
        <v>587</v>
      </c>
      <c r="D513" s="232"/>
      <c r="E513" s="233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179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29"/>
      <c r="B514" s="230"/>
      <c r="C514" s="254" t="s">
        <v>798</v>
      </c>
      <c r="D514" s="232"/>
      <c r="E514" s="233">
        <v>3.5219</v>
      </c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179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41">
        <v>95</v>
      </c>
      <c r="B515" s="242" t="s">
        <v>589</v>
      </c>
      <c r="C515" s="253" t="s">
        <v>590</v>
      </c>
      <c r="D515" s="243" t="s">
        <v>322</v>
      </c>
      <c r="E515" s="244">
        <v>49.306600000000003</v>
      </c>
      <c r="F515" s="245"/>
      <c r="G515" s="246">
        <f>ROUND(E515*F515,2)</f>
        <v>0</v>
      </c>
      <c r="H515" s="245"/>
      <c r="I515" s="246">
        <f>ROUND(E515*H515,2)</f>
        <v>0</v>
      </c>
      <c r="J515" s="245"/>
      <c r="K515" s="246">
        <f>ROUND(E515*J515,2)</f>
        <v>0</v>
      </c>
      <c r="L515" s="246">
        <v>21</v>
      </c>
      <c r="M515" s="246">
        <f>G515*(1+L515/100)</f>
        <v>0</v>
      </c>
      <c r="N515" s="246">
        <v>0</v>
      </c>
      <c r="O515" s="246">
        <f>ROUND(E515*N515,2)</f>
        <v>0</v>
      </c>
      <c r="P515" s="246">
        <v>0</v>
      </c>
      <c r="Q515" s="246">
        <f>ROUND(E515*P515,2)</f>
        <v>0</v>
      </c>
      <c r="R515" s="246"/>
      <c r="S515" s="246" t="s">
        <v>175</v>
      </c>
      <c r="T515" s="247" t="s">
        <v>175</v>
      </c>
      <c r="U515" s="231">
        <v>0</v>
      </c>
      <c r="V515" s="231">
        <f>ROUND(E515*U515,2)</f>
        <v>0</v>
      </c>
      <c r="W515" s="231"/>
      <c r="X515" s="231" t="s">
        <v>176</v>
      </c>
      <c r="Y515" s="212"/>
      <c r="Z515" s="212"/>
      <c r="AA515" s="212"/>
      <c r="AB515" s="212"/>
      <c r="AC515" s="212"/>
      <c r="AD515" s="212"/>
      <c r="AE515" s="212"/>
      <c r="AF515" s="212"/>
      <c r="AG515" s="212" t="s">
        <v>318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>
      <c r="A516" s="229"/>
      <c r="B516" s="230"/>
      <c r="C516" s="254" t="s">
        <v>591</v>
      </c>
      <c r="D516" s="232"/>
      <c r="E516" s="233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12"/>
      <c r="Z516" s="212"/>
      <c r="AA516" s="212"/>
      <c r="AB516" s="212"/>
      <c r="AC516" s="212"/>
      <c r="AD516" s="212"/>
      <c r="AE516" s="212"/>
      <c r="AF516" s="212"/>
      <c r="AG516" s="212" t="s">
        <v>179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29"/>
      <c r="B517" s="230"/>
      <c r="C517" s="254" t="s">
        <v>799</v>
      </c>
      <c r="D517" s="232"/>
      <c r="E517" s="233">
        <v>49.306600000000003</v>
      </c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179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41">
        <v>96</v>
      </c>
      <c r="B518" s="242" t="s">
        <v>593</v>
      </c>
      <c r="C518" s="253" t="s">
        <v>594</v>
      </c>
      <c r="D518" s="243" t="s">
        <v>322</v>
      </c>
      <c r="E518" s="244">
        <v>3.5219</v>
      </c>
      <c r="F518" s="245"/>
      <c r="G518" s="246">
        <f>ROUND(E518*F518,2)</f>
        <v>0</v>
      </c>
      <c r="H518" s="245"/>
      <c r="I518" s="246">
        <f>ROUND(E518*H518,2)</f>
        <v>0</v>
      </c>
      <c r="J518" s="245"/>
      <c r="K518" s="246">
        <f>ROUND(E518*J518,2)</f>
        <v>0</v>
      </c>
      <c r="L518" s="246">
        <v>21</v>
      </c>
      <c r="M518" s="246">
        <f>G518*(1+L518/100)</f>
        <v>0</v>
      </c>
      <c r="N518" s="246">
        <v>0</v>
      </c>
      <c r="O518" s="246">
        <f>ROUND(E518*N518,2)</f>
        <v>0</v>
      </c>
      <c r="P518" s="246">
        <v>0</v>
      </c>
      <c r="Q518" s="246">
        <f>ROUND(E518*P518,2)</f>
        <v>0</v>
      </c>
      <c r="R518" s="246"/>
      <c r="S518" s="246" t="s">
        <v>175</v>
      </c>
      <c r="T518" s="247" t="s">
        <v>175</v>
      </c>
      <c r="U518" s="231">
        <v>0.94</v>
      </c>
      <c r="V518" s="231">
        <f>ROUND(E518*U518,2)</f>
        <v>3.31</v>
      </c>
      <c r="W518" s="231"/>
      <c r="X518" s="231" t="s">
        <v>176</v>
      </c>
      <c r="Y518" s="212"/>
      <c r="Z518" s="212"/>
      <c r="AA518" s="212"/>
      <c r="AB518" s="212"/>
      <c r="AC518" s="212"/>
      <c r="AD518" s="212"/>
      <c r="AE518" s="212"/>
      <c r="AF518" s="212"/>
      <c r="AG518" s="212" t="s">
        <v>177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29"/>
      <c r="B519" s="230"/>
      <c r="C519" s="254" t="s">
        <v>595</v>
      </c>
      <c r="D519" s="232"/>
      <c r="E519" s="233"/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12"/>
      <c r="Z519" s="212"/>
      <c r="AA519" s="212"/>
      <c r="AB519" s="212"/>
      <c r="AC519" s="212"/>
      <c r="AD519" s="212"/>
      <c r="AE519" s="212"/>
      <c r="AF519" s="212"/>
      <c r="AG519" s="212" t="s">
        <v>179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29"/>
      <c r="B520" s="230"/>
      <c r="C520" s="254" t="s">
        <v>587</v>
      </c>
      <c r="D520" s="232"/>
      <c r="E520" s="233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179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>
      <c r="A521" s="229"/>
      <c r="B521" s="230"/>
      <c r="C521" s="254" t="s">
        <v>798</v>
      </c>
      <c r="D521" s="232"/>
      <c r="E521" s="233">
        <v>3.5219</v>
      </c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12"/>
      <c r="Z521" s="212"/>
      <c r="AA521" s="212"/>
      <c r="AB521" s="212"/>
      <c r="AC521" s="212"/>
      <c r="AD521" s="212"/>
      <c r="AE521" s="212"/>
      <c r="AF521" s="212"/>
      <c r="AG521" s="212" t="s">
        <v>179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41">
        <v>97</v>
      </c>
      <c r="B522" s="242" t="s">
        <v>596</v>
      </c>
      <c r="C522" s="253" t="s">
        <v>597</v>
      </c>
      <c r="D522" s="243" t="s">
        <v>322</v>
      </c>
      <c r="E522" s="244">
        <v>3.5219</v>
      </c>
      <c r="F522" s="245"/>
      <c r="G522" s="246">
        <f>ROUND(E522*F522,2)</f>
        <v>0</v>
      </c>
      <c r="H522" s="245"/>
      <c r="I522" s="246">
        <f>ROUND(E522*H522,2)</f>
        <v>0</v>
      </c>
      <c r="J522" s="245"/>
      <c r="K522" s="246">
        <f>ROUND(E522*J522,2)</f>
        <v>0</v>
      </c>
      <c r="L522" s="246">
        <v>21</v>
      </c>
      <c r="M522" s="246">
        <f>G522*(1+L522/100)</f>
        <v>0</v>
      </c>
      <c r="N522" s="246">
        <v>0</v>
      </c>
      <c r="O522" s="246">
        <f>ROUND(E522*N522,2)</f>
        <v>0</v>
      </c>
      <c r="P522" s="246">
        <v>0</v>
      </c>
      <c r="Q522" s="246">
        <f>ROUND(E522*P522,2)</f>
        <v>0</v>
      </c>
      <c r="R522" s="246"/>
      <c r="S522" s="246" t="s">
        <v>175</v>
      </c>
      <c r="T522" s="247" t="s">
        <v>175</v>
      </c>
      <c r="U522" s="231">
        <v>0</v>
      </c>
      <c r="V522" s="231">
        <f>ROUND(E522*U522,2)</f>
        <v>0</v>
      </c>
      <c r="W522" s="231"/>
      <c r="X522" s="231" t="s">
        <v>176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318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29"/>
      <c r="B523" s="230"/>
      <c r="C523" s="254" t="s">
        <v>587</v>
      </c>
      <c r="D523" s="232"/>
      <c r="E523" s="233"/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179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>
      <c r="A524" s="229"/>
      <c r="B524" s="230"/>
      <c r="C524" s="254" t="s">
        <v>798</v>
      </c>
      <c r="D524" s="232"/>
      <c r="E524" s="233">
        <v>3.5219</v>
      </c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12"/>
      <c r="Z524" s="212"/>
      <c r="AA524" s="212"/>
      <c r="AB524" s="212"/>
      <c r="AC524" s="212"/>
      <c r="AD524" s="212"/>
      <c r="AE524" s="212"/>
      <c r="AF524" s="212"/>
      <c r="AG524" s="212" t="s">
        <v>179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>
      <c r="A525" s="235" t="s">
        <v>170</v>
      </c>
      <c r="B525" s="236" t="s">
        <v>141</v>
      </c>
      <c r="C525" s="252" t="s">
        <v>29</v>
      </c>
      <c r="D525" s="237"/>
      <c r="E525" s="238"/>
      <c r="F525" s="239"/>
      <c r="G525" s="239">
        <f>SUMIF(AG526:AG529,"&lt;&gt;NOR",G526:G529)</f>
        <v>0</v>
      </c>
      <c r="H525" s="239"/>
      <c r="I525" s="239">
        <f>SUM(I526:I529)</f>
        <v>0</v>
      </c>
      <c r="J525" s="239"/>
      <c r="K525" s="239">
        <f>SUM(K526:K529)</f>
        <v>0</v>
      </c>
      <c r="L525" s="239"/>
      <c r="M525" s="239">
        <f>SUM(M526:M529)</f>
        <v>0</v>
      </c>
      <c r="N525" s="239"/>
      <c r="O525" s="239">
        <f>SUM(O526:O529)</f>
        <v>0</v>
      </c>
      <c r="P525" s="239"/>
      <c r="Q525" s="239">
        <f>SUM(Q526:Q529)</f>
        <v>0</v>
      </c>
      <c r="R525" s="239"/>
      <c r="S525" s="239"/>
      <c r="T525" s="240"/>
      <c r="U525" s="234"/>
      <c r="V525" s="234">
        <f>SUM(V526:V529)</f>
        <v>0</v>
      </c>
      <c r="W525" s="234"/>
      <c r="X525" s="234"/>
      <c r="AG525" t="s">
        <v>171</v>
      </c>
    </row>
    <row r="526" spans="1:60" outlineLevel="1">
      <c r="A526" s="241">
        <v>98</v>
      </c>
      <c r="B526" s="242" t="s">
        <v>598</v>
      </c>
      <c r="C526" s="253" t="s">
        <v>599</v>
      </c>
      <c r="D526" s="243" t="s">
        <v>0</v>
      </c>
      <c r="E526" s="244">
        <v>1</v>
      </c>
      <c r="F526" s="245"/>
      <c r="G526" s="246">
        <f>ROUND(E526*F526,2)</f>
        <v>0</v>
      </c>
      <c r="H526" s="245"/>
      <c r="I526" s="246">
        <f>ROUND(E526*H526,2)</f>
        <v>0</v>
      </c>
      <c r="J526" s="245"/>
      <c r="K526" s="246">
        <f>ROUND(E526*J526,2)</f>
        <v>0</v>
      </c>
      <c r="L526" s="246">
        <v>21</v>
      </c>
      <c r="M526" s="246">
        <f>G526*(1+L526/100)</f>
        <v>0</v>
      </c>
      <c r="N526" s="246">
        <v>0</v>
      </c>
      <c r="O526" s="246">
        <f>ROUND(E526*N526,2)</f>
        <v>0</v>
      </c>
      <c r="P526" s="246">
        <v>0</v>
      </c>
      <c r="Q526" s="246">
        <f>ROUND(E526*P526,2)</f>
        <v>0</v>
      </c>
      <c r="R526" s="246"/>
      <c r="S526" s="246" t="s">
        <v>175</v>
      </c>
      <c r="T526" s="247" t="s">
        <v>251</v>
      </c>
      <c r="U526" s="231">
        <v>0</v>
      </c>
      <c r="V526" s="231">
        <f>ROUND(E526*U526,2)</f>
        <v>0</v>
      </c>
      <c r="W526" s="231"/>
      <c r="X526" s="231" t="s">
        <v>142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600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29"/>
      <c r="B527" s="230"/>
      <c r="C527" s="254" t="s">
        <v>56</v>
      </c>
      <c r="D527" s="232"/>
      <c r="E527" s="233">
        <v>1</v>
      </c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179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41">
        <v>99</v>
      </c>
      <c r="B528" s="242" t="s">
        <v>601</v>
      </c>
      <c r="C528" s="253" t="s">
        <v>602</v>
      </c>
      <c r="D528" s="243" t="s">
        <v>0</v>
      </c>
      <c r="E528" s="244">
        <v>1</v>
      </c>
      <c r="F528" s="245"/>
      <c r="G528" s="246">
        <f>ROUND(E528*F528,2)</f>
        <v>0</v>
      </c>
      <c r="H528" s="245"/>
      <c r="I528" s="246">
        <f>ROUND(E528*H528,2)</f>
        <v>0</v>
      </c>
      <c r="J528" s="245"/>
      <c r="K528" s="246">
        <f>ROUND(E528*J528,2)</f>
        <v>0</v>
      </c>
      <c r="L528" s="246">
        <v>21</v>
      </c>
      <c r="M528" s="246">
        <f>G528*(1+L528/100)</f>
        <v>0</v>
      </c>
      <c r="N528" s="246">
        <v>0</v>
      </c>
      <c r="O528" s="246">
        <f>ROUND(E528*N528,2)</f>
        <v>0</v>
      </c>
      <c r="P528" s="246">
        <v>0</v>
      </c>
      <c r="Q528" s="246">
        <f>ROUND(E528*P528,2)</f>
        <v>0</v>
      </c>
      <c r="R528" s="246"/>
      <c r="S528" s="246" t="s">
        <v>250</v>
      </c>
      <c r="T528" s="247" t="s">
        <v>251</v>
      </c>
      <c r="U528" s="231">
        <v>0</v>
      </c>
      <c r="V528" s="231">
        <f>ROUND(E528*U528,2)</f>
        <v>0</v>
      </c>
      <c r="W528" s="231"/>
      <c r="X528" s="231" t="s">
        <v>142</v>
      </c>
      <c r="Y528" s="212"/>
      <c r="Z528" s="212"/>
      <c r="AA528" s="212"/>
      <c r="AB528" s="212"/>
      <c r="AC528" s="212"/>
      <c r="AD528" s="212"/>
      <c r="AE528" s="212"/>
      <c r="AF528" s="212"/>
      <c r="AG528" s="212" t="s">
        <v>600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29"/>
      <c r="B529" s="230"/>
      <c r="C529" s="254" t="s">
        <v>56</v>
      </c>
      <c r="D529" s="232"/>
      <c r="E529" s="233">
        <v>1</v>
      </c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12"/>
      <c r="Z529" s="212"/>
      <c r="AA529" s="212"/>
      <c r="AB529" s="212"/>
      <c r="AC529" s="212"/>
      <c r="AD529" s="212"/>
      <c r="AE529" s="212"/>
      <c r="AF529" s="212"/>
      <c r="AG529" s="212" t="s">
        <v>179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>
      <c r="A530" s="3"/>
      <c r="B530" s="4"/>
      <c r="C530" s="257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AE530">
        <v>15</v>
      </c>
      <c r="AF530">
        <v>21</v>
      </c>
      <c r="AG530" t="s">
        <v>157</v>
      </c>
    </row>
    <row r="531" spans="1:60">
      <c r="A531" s="215"/>
      <c r="B531" s="216" t="s">
        <v>31</v>
      </c>
      <c r="C531" s="258"/>
      <c r="D531" s="217"/>
      <c r="E531" s="218"/>
      <c r="F531" s="218"/>
      <c r="G531" s="251">
        <f>G8+G19+G30+G73+G81+G86+G97+G101+G112+G170+G176+G183+G225+G293+G341+G365+G412+G431+G475+G487+G492+G525</f>
        <v>0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AE531">
        <f>SUMIF(L7:L529,AE530,G7:G529)</f>
        <v>0</v>
      </c>
      <c r="AF531">
        <f>SUMIF(L7:L529,AF530,G7:G529)</f>
        <v>0</v>
      </c>
      <c r="AG531" t="s">
        <v>603</v>
      </c>
    </row>
    <row r="532" spans="1:60">
      <c r="A532" s="3"/>
      <c r="B532" s="4"/>
      <c r="C532" s="257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60">
      <c r="A533" s="3"/>
      <c r="B533" s="4"/>
      <c r="C533" s="257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60">
      <c r="A534" s="219" t="s">
        <v>604</v>
      </c>
      <c r="B534" s="219"/>
      <c r="C534" s="259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60">
      <c r="A535" s="220"/>
      <c r="B535" s="221"/>
      <c r="C535" s="260"/>
      <c r="D535" s="221"/>
      <c r="E535" s="221"/>
      <c r="F535" s="221"/>
      <c r="G535" s="2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AG535" t="s">
        <v>605</v>
      </c>
    </row>
    <row r="536" spans="1:60">
      <c r="A536" s="223"/>
      <c r="B536" s="224"/>
      <c r="C536" s="261"/>
      <c r="D536" s="224"/>
      <c r="E536" s="224"/>
      <c r="F536" s="224"/>
      <c r="G536" s="22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60">
      <c r="A537" s="223"/>
      <c r="B537" s="224"/>
      <c r="C537" s="261"/>
      <c r="D537" s="224"/>
      <c r="E537" s="224"/>
      <c r="F537" s="224"/>
      <c r="G537" s="22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60">
      <c r="A538" s="223"/>
      <c r="B538" s="224"/>
      <c r="C538" s="261"/>
      <c r="D538" s="224"/>
      <c r="E538" s="224"/>
      <c r="F538" s="224"/>
      <c r="G538" s="22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>
      <c r="A539" s="226"/>
      <c r="B539" s="227"/>
      <c r="C539" s="262"/>
      <c r="D539" s="227"/>
      <c r="E539" s="227"/>
      <c r="F539" s="227"/>
      <c r="G539" s="22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>
      <c r="A540" s="3"/>
      <c r="B540" s="4"/>
      <c r="C540" s="257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>
      <c r="C541" s="263"/>
      <c r="D541" s="10"/>
      <c r="AG541" t="s">
        <v>607</v>
      </c>
    </row>
    <row r="542" spans="1:60">
      <c r="D542" s="10"/>
    </row>
    <row r="543" spans="1:60">
      <c r="D543" s="10"/>
    </row>
    <row r="544" spans="1:60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4">
    <mergeCell ref="C496:G496"/>
    <mergeCell ref="C497:G497"/>
    <mergeCell ref="C203:G203"/>
    <mergeCell ref="C215:G215"/>
    <mergeCell ref="C218:G218"/>
    <mergeCell ref="C276:G276"/>
    <mergeCell ref="C494:G494"/>
    <mergeCell ref="C495:G495"/>
    <mergeCell ref="C109:G109"/>
    <mergeCell ref="C185:G185"/>
    <mergeCell ref="C186:G186"/>
    <mergeCell ref="C191:G191"/>
    <mergeCell ref="C192:G192"/>
    <mergeCell ref="C198:G198"/>
    <mergeCell ref="A1:G1"/>
    <mergeCell ref="C2:G2"/>
    <mergeCell ref="C3:G3"/>
    <mergeCell ref="C4:G4"/>
    <mergeCell ref="A534:C534"/>
    <mergeCell ref="A535:G539"/>
    <mergeCell ref="C21:G21"/>
    <mergeCell ref="C106:G106"/>
    <mergeCell ref="C107:G107"/>
    <mergeCell ref="C108:G10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64</v>
      </c>
      <c r="C3" s="201" t="s">
        <v>65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60</v>
      </c>
      <c r="C4" s="204" t="s">
        <v>68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9"/>
      <c r="O8" s="239">
        <f>SUM(O9:O18)</f>
        <v>1.1599999999999999</v>
      </c>
      <c r="P8" s="239"/>
      <c r="Q8" s="239">
        <f>SUM(Q9:Q18)</f>
        <v>0</v>
      </c>
      <c r="R8" s="239"/>
      <c r="S8" s="239"/>
      <c r="T8" s="240"/>
      <c r="U8" s="234"/>
      <c r="V8" s="234">
        <f>SUM(V9:V18)</f>
        <v>4.95</v>
      </c>
      <c r="W8" s="234"/>
      <c r="X8" s="234"/>
      <c r="AG8" t="s">
        <v>171</v>
      </c>
    </row>
    <row r="9" spans="1:60" outlineLevel="1">
      <c r="A9" s="241">
        <v>1</v>
      </c>
      <c r="B9" s="242" t="s">
        <v>187</v>
      </c>
      <c r="C9" s="253" t="s">
        <v>188</v>
      </c>
      <c r="D9" s="243" t="s">
        <v>174</v>
      </c>
      <c r="E9" s="244">
        <v>5.4667500000000002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0.15931000000000001</v>
      </c>
      <c r="O9" s="246">
        <f>ROUND(E9*N9,2)</f>
        <v>0.87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0.7</v>
      </c>
      <c r="V9" s="231">
        <f>ROUND(E9*U9,2)</f>
        <v>3.83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631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632</v>
      </c>
      <c r="D11" s="232"/>
      <c r="E11" s="233">
        <v>2.9550000000000001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633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179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634</v>
      </c>
      <c r="D13" s="232"/>
      <c r="E13" s="233">
        <v>2.5117500000000001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1">
        <v>2</v>
      </c>
      <c r="B14" s="242" t="s">
        <v>195</v>
      </c>
      <c r="C14" s="253" t="s">
        <v>196</v>
      </c>
      <c r="D14" s="243" t="s">
        <v>174</v>
      </c>
      <c r="E14" s="244">
        <v>1.4775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0.19575000000000001</v>
      </c>
      <c r="O14" s="246">
        <f>ROUND(E14*N14,2)</f>
        <v>0.28999999999999998</v>
      </c>
      <c r="P14" s="246">
        <v>0</v>
      </c>
      <c r="Q14" s="246">
        <f>ROUND(E14*P14,2)</f>
        <v>0</v>
      </c>
      <c r="R14" s="246"/>
      <c r="S14" s="246" t="s">
        <v>175</v>
      </c>
      <c r="T14" s="247" t="s">
        <v>175</v>
      </c>
      <c r="U14" s="231">
        <v>0.76</v>
      </c>
      <c r="V14" s="231">
        <f>ROUND(E14*U14,2)</f>
        <v>1.1200000000000001</v>
      </c>
      <c r="W14" s="231"/>
      <c r="X14" s="231" t="s">
        <v>176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635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636</v>
      </c>
      <c r="D16" s="232"/>
      <c r="E16" s="233">
        <v>0.88649999999999995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637</v>
      </c>
      <c r="D17" s="232"/>
      <c r="E17" s="233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179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638</v>
      </c>
      <c r="D18" s="232"/>
      <c r="E18" s="233">
        <v>0.59099999999999997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>
      <c r="A19" s="235" t="s">
        <v>170</v>
      </c>
      <c r="B19" s="236" t="s">
        <v>62</v>
      </c>
      <c r="C19" s="252" t="s">
        <v>86</v>
      </c>
      <c r="D19" s="237"/>
      <c r="E19" s="238"/>
      <c r="F19" s="239"/>
      <c r="G19" s="239">
        <f>SUMIF(AG20:AG29,"&lt;&gt;NOR",G20:G29)</f>
        <v>0</v>
      </c>
      <c r="H19" s="239"/>
      <c r="I19" s="239">
        <f>SUM(I20:I29)</f>
        <v>0</v>
      </c>
      <c r="J19" s="239"/>
      <c r="K19" s="239">
        <f>SUM(K20:K29)</f>
        <v>0</v>
      </c>
      <c r="L19" s="239"/>
      <c r="M19" s="239">
        <f>SUM(M20:M29)</f>
        <v>0</v>
      </c>
      <c r="N19" s="239"/>
      <c r="O19" s="239">
        <f>SUM(O20:O29)</f>
        <v>0.09</v>
      </c>
      <c r="P19" s="239"/>
      <c r="Q19" s="239">
        <f>SUM(Q20:Q29)</f>
        <v>0</v>
      </c>
      <c r="R19" s="239"/>
      <c r="S19" s="239"/>
      <c r="T19" s="240"/>
      <c r="U19" s="234"/>
      <c r="V19" s="234">
        <f>SUM(V20:V29)</f>
        <v>7.32</v>
      </c>
      <c r="W19" s="234"/>
      <c r="X19" s="234"/>
      <c r="AG19" t="s">
        <v>171</v>
      </c>
    </row>
    <row r="20" spans="1:60" ht="22.5" outlineLevel="1">
      <c r="A20" s="241">
        <v>3</v>
      </c>
      <c r="B20" s="242" t="s">
        <v>639</v>
      </c>
      <c r="C20" s="253" t="s">
        <v>640</v>
      </c>
      <c r="D20" s="243" t="s">
        <v>174</v>
      </c>
      <c r="E20" s="244">
        <v>7.7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1.201E-2</v>
      </c>
      <c r="O20" s="246">
        <f>ROUND(E20*N20,2)</f>
        <v>0.09</v>
      </c>
      <c r="P20" s="246">
        <v>0</v>
      </c>
      <c r="Q20" s="246">
        <f>ROUND(E20*P20,2)</f>
        <v>0</v>
      </c>
      <c r="R20" s="246"/>
      <c r="S20" s="246" t="s">
        <v>175</v>
      </c>
      <c r="T20" s="247" t="s">
        <v>175</v>
      </c>
      <c r="U20" s="231">
        <v>0.95</v>
      </c>
      <c r="V20" s="231">
        <f>ROUND(E20*U20,2)</f>
        <v>7.32</v>
      </c>
      <c r="W20" s="231"/>
      <c r="X20" s="231" t="s">
        <v>176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5" t="s">
        <v>641</v>
      </c>
      <c r="D21" s="248"/>
      <c r="E21" s="248"/>
      <c r="F21" s="248"/>
      <c r="G21" s="248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244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642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643</v>
      </c>
      <c r="D23" s="232"/>
      <c r="E23" s="233">
        <v>3.6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644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645</v>
      </c>
      <c r="D25" s="232"/>
      <c r="E25" s="233">
        <v>1.3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646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647</v>
      </c>
      <c r="D27" s="232"/>
      <c r="E27" s="233">
        <v>1.1000000000000001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648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649</v>
      </c>
      <c r="D29" s="232"/>
      <c r="E29" s="233">
        <v>1.7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>
      <c r="A30" s="235" t="s">
        <v>170</v>
      </c>
      <c r="B30" s="236" t="s">
        <v>87</v>
      </c>
      <c r="C30" s="252" t="s">
        <v>88</v>
      </c>
      <c r="D30" s="237"/>
      <c r="E30" s="238"/>
      <c r="F30" s="239"/>
      <c r="G30" s="239">
        <f>SUMIF(AG31:AG72,"&lt;&gt;NOR",G31:G72)</f>
        <v>0</v>
      </c>
      <c r="H30" s="239"/>
      <c r="I30" s="239">
        <f>SUM(I31:I72)</f>
        <v>0</v>
      </c>
      <c r="J30" s="239"/>
      <c r="K30" s="239">
        <f>SUM(K31:K72)</f>
        <v>0</v>
      </c>
      <c r="L30" s="239"/>
      <c r="M30" s="239">
        <f>SUM(M31:M72)</f>
        <v>0</v>
      </c>
      <c r="N30" s="239"/>
      <c r="O30" s="239">
        <f>SUM(O31:O72)</f>
        <v>0.78</v>
      </c>
      <c r="P30" s="239"/>
      <c r="Q30" s="239">
        <f>SUM(Q31:Q72)</f>
        <v>0</v>
      </c>
      <c r="R30" s="239"/>
      <c r="S30" s="239"/>
      <c r="T30" s="240"/>
      <c r="U30" s="234"/>
      <c r="V30" s="234">
        <f>SUM(V31:V72)</f>
        <v>45.2</v>
      </c>
      <c r="W30" s="234"/>
      <c r="X30" s="234"/>
      <c r="AG30" t="s">
        <v>171</v>
      </c>
    </row>
    <row r="31" spans="1:60" outlineLevel="1">
      <c r="A31" s="241">
        <v>4</v>
      </c>
      <c r="B31" s="242" t="s">
        <v>201</v>
      </c>
      <c r="C31" s="253" t="s">
        <v>202</v>
      </c>
      <c r="D31" s="243" t="s">
        <v>174</v>
      </c>
      <c r="E31" s="244">
        <v>26.7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7.6800000000000002E-3</v>
      </c>
      <c r="O31" s="246">
        <f>ROUND(E31*N31,2)</f>
        <v>0.21</v>
      </c>
      <c r="P31" s="246">
        <v>0</v>
      </c>
      <c r="Q31" s="246">
        <f>ROUND(E31*P31,2)</f>
        <v>0</v>
      </c>
      <c r="R31" s="246"/>
      <c r="S31" s="246" t="s">
        <v>175</v>
      </c>
      <c r="T31" s="247" t="s">
        <v>175</v>
      </c>
      <c r="U31" s="231">
        <v>0.38</v>
      </c>
      <c r="V31" s="231">
        <f>ROUND(E31*U31,2)</f>
        <v>10.15</v>
      </c>
      <c r="W31" s="231"/>
      <c r="X31" s="231" t="s">
        <v>176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203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204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650</v>
      </c>
      <c r="D34" s="232"/>
      <c r="E34" s="233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651</v>
      </c>
      <c r="D35" s="232"/>
      <c r="E35" s="233">
        <v>26.7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1">
        <v>5</v>
      </c>
      <c r="B36" s="242" t="s">
        <v>206</v>
      </c>
      <c r="C36" s="253" t="s">
        <v>207</v>
      </c>
      <c r="D36" s="243" t="s">
        <v>174</v>
      </c>
      <c r="E36" s="244">
        <v>67.603759999999994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6.3499999999999997E-3</v>
      </c>
      <c r="O36" s="246">
        <f>ROUND(E36*N36,2)</f>
        <v>0.43</v>
      </c>
      <c r="P36" s="246">
        <v>0</v>
      </c>
      <c r="Q36" s="246">
        <f>ROUND(E36*P36,2)</f>
        <v>0</v>
      </c>
      <c r="R36" s="246"/>
      <c r="S36" s="246" t="s">
        <v>175</v>
      </c>
      <c r="T36" s="247" t="s">
        <v>175</v>
      </c>
      <c r="U36" s="231">
        <v>0.32</v>
      </c>
      <c r="V36" s="231">
        <f>ROUND(E36*U36,2)</f>
        <v>21.63</v>
      </c>
      <c r="W36" s="231"/>
      <c r="X36" s="231" t="s">
        <v>176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208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>
      <c r="A38" s="229"/>
      <c r="B38" s="230"/>
      <c r="C38" s="254" t="s">
        <v>652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653</v>
      </c>
      <c r="D39" s="232"/>
      <c r="E39" s="233">
        <v>61.144860000000001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654</v>
      </c>
      <c r="D40" s="232"/>
      <c r="E40" s="233">
        <v>-6.4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655</v>
      </c>
      <c r="D41" s="232"/>
      <c r="E41" s="233">
        <v>-1.2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656</v>
      </c>
      <c r="D42" s="232"/>
      <c r="E42" s="233">
        <v>-4.0250000000000004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657</v>
      </c>
      <c r="D43" s="232"/>
      <c r="E43" s="233">
        <v>0.57999999999999996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658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642</v>
      </c>
      <c r="D45" s="232"/>
      <c r="E45" s="233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659</v>
      </c>
      <c r="D46" s="232"/>
      <c r="E46" s="233">
        <v>6.3888999999999996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644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660</v>
      </c>
      <c r="D48" s="232"/>
      <c r="E48" s="233">
        <v>1.9664999999999999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661</v>
      </c>
      <c r="D49" s="232"/>
      <c r="E49" s="233">
        <v>0.85499999999999998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646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662</v>
      </c>
      <c r="D51" s="232"/>
      <c r="E51" s="233">
        <v>3.42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648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179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663</v>
      </c>
      <c r="D53" s="232"/>
      <c r="E53" s="233">
        <v>4.8734999999999999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>
      <c r="A54" s="241">
        <v>6</v>
      </c>
      <c r="B54" s="242" t="s">
        <v>224</v>
      </c>
      <c r="C54" s="253" t="s">
        <v>225</v>
      </c>
      <c r="D54" s="243" t="s">
        <v>174</v>
      </c>
      <c r="E54" s="244">
        <v>37.283499999999997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3.6700000000000001E-3</v>
      </c>
      <c r="O54" s="246">
        <f>ROUND(E54*N54,2)</f>
        <v>0.14000000000000001</v>
      </c>
      <c r="P54" s="246">
        <v>0</v>
      </c>
      <c r="Q54" s="246">
        <f>ROUND(E54*P54,2)</f>
        <v>0</v>
      </c>
      <c r="R54" s="246"/>
      <c r="S54" s="246" t="s">
        <v>175</v>
      </c>
      <c r="T54" s="247" t="s">
        <v>175</v>
      </c>
      <c r="U54" s="231">
        <v>0.36</v>
      </c>
      <c r="V54" s="231">
        <f>ROUND(E54*U54,2)</f>
        <v>13.42</v>
      </c>
      <c r="W54" s="231"/>
      <c r="X54" s="231" t="s">
        <v>176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177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664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642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665</v>
      </c>
      <c r="D57" s="232"/>
      <c r="E57" s="233">
        <v>15.464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273</v>
      </c>
      <c r="D58" s="232"/>
      <c r="E58" s="233">
        <v>-1.6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655</v>
      </c>
      <c r="D59" s="232"/>
      <c r="E59" s="233">
        <v>-1.2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666</v>
      </c>
      <c r="D60" s="232"/>
      <c r="E60" s="233">
        <v>-2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644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667</v>
      </c>
      <c r="D62" s="232"/>
      <c r="E62" s="233">
        <v>7.2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646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668</v>
      </c>
      <c r="D64" s="232"/>
      <c r="E64" s="233">
        <v>8.6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655</v>
      </c>
      <c r="D65" s="232"/>
      <c r="E65" s="233">
        <v>-1.2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648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669</v>
      </c>
      <c r="D67" s="232"/>
      <c r="E67" s="233">
        <v>11.4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655</v>
      </c>
      <c r="D68" s="232"/>
      <c r="E68" s="233">
        <v>-1.2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670</v>
      </c>
      <c r="D69" s="232"/>
      <c r="E69" s="233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671</v>
      </c>
      <c r="D70" s="232"/>
      <c r="E70" s="233">
        <v>1.4775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179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672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179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673</v>
      </c>
      <c r="D72" s="232"/>
      <c r="E72" s="233">
        <v>0.34200000000000003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35" t="s">
        <v>170</v>
      </c>
      <c r="B73" s="236" t="s">
        <v>89</v>
      </c>
      <c r="C73" s="252" t="s">
        <v>90</v>
      </c>
      <c r="D73" s="237"/>
      <c r="E73" s="238"/>
      <c r="F73" s="239"/>
      <c r="G73" s="239">
        <f>SUMIF(AG74:AG80,"&lt;&gt;NOR",G74:G80)</f>
        <v>0</v>
      </c>
      <c r="H73" s="239"/>
      <c r="I73" s="239">
        <f>SUM(I74:I80)</f>
        <v>0</v>
      </c>
      <c r="J73" s="239"/>
      <c r="K73" s="239">
        <f>SUM(K74:K80)</f>
        <v>0</v>
      </c>
      <c r="L73" s="239"/>
      <c r="M73" s="239">
        <f>SUM(M74:M80)</f>
        <v>0</v>
      </c>
      <c r="N73" s="239"/>
      <c r="O73" s="239">
        <f>SUM(O74:O80)</f>
        <v>0.02</v>
      </c>
      <c r="P73" s="239"/>
      <c r="Q73" s="239">
        <f>SUM(Q74:Q80)</f>
        <v>0</v>
      </c>
      <c r="R73" s="239"/>
      <c r="S73" s="239"/>
      <c r="T73" s="240"/>
      <c r="U73" s="234"/>
      <c r="V73" s="234">
        <f>SUM(V74:V80)</f>
        <v>3.51</v>
      </c>
      <c r="W73" s="234"/>
      <c r="X73" s="234"/>
      <c r="AG73" t="s">
        <v>171</v>
      </c>
    </row>
    <row r="74" spans="1:60" outlineLevel="1">
      <c r="A74" s="241">
        <v>7</v>
      </c>
      <c r="B74" s="242" t="s">
        <v>674</v>
      </c>
      <c r="C74" s="253" t="s">
        <v>675</v>
      </c>
      <c r="D74" s="243" t="s">
        <v>174</v>
      </c>
      <c r="E74" s="244">
        <v>50.09986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3.5E-4</v>
      </c>
      <c r="O74" s="246">
        <f>ROUND(E74*N74,2)</f>
        <v>0.02</v>
      </c>
      <c r="P74" s="246">
        <v>0</v>
      </c>
      <c r="Q74" s="246">
        <f>ROUND(E74*P74,2)</f>
        <v>0</v>
      </c>
      <c r="R74" s="246"/>
      <c r="S74" s="246" t="s">
        <v>175</v>
      </c>
      <c r="T74" s="247" t="s">
        <v>175</v>
      </c>
      <c r="U74" s="231">
        <v>7.0000000000000007E-2</v>
      </c>
      <c r="V74" s="231">
        <f>ROUND(E74*U74,2)</f>
        <v>3.51</v>
      </c>
      <c r="W74" s="231"/>
      <c r="X74" s="231" t="s">
        <v>176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177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29"/>
      <c r="B75" s="230"/>
      <c r="C75" s="254" t="s">
        <v>676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179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653</v>
      </c>
      <c r="D76" s="232"/>
      <c r="E76" s="233">
        <v>61.144860000000001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654</v>
      </c>
      <c r="D77" s="232"/>
      <c r="E77" s="233">
        <v>-6.4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655</v>
      </c>
      <c r="D78" s="232"/>
      <c r="E78" s="233">
        <v>-1.2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656</v>
      </c>
      <c r="D79" s="232"/>
      <c r="E79" s="233">
        <v>-4.0250000000000004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657</v>
      </c>
      <c r="D80" s="232"/>
      <c r="E80" s="233">
        <v>0.57999999999999996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91</v>
      </c>
      <c r="C81" s="252" t="s">
        <v>92</v>
      </c>
      <c r="D81" s="237"/>
      <c r="E81" s="238"/>
      <c r="F81" s="239"/>
      <c r="G81" s="239">
        <f>SUMIF(AG82:AG85,"&lt;&gt;NOR",G82:G85)</f>
        <v>0</v>
      </c>
      <c r="H81" s="239"/>
      <c r="I81" s="239">
        <f>SUM(I82:I85)</f>
        <v>0</v>
      </c>
      <c r="J81" s="239"/>
      <c r="K81" s="239">
        <f>SUM(K82:K85)</f>
        <v>0</v>
      </c>
      <c r="L81" s="239"/>
      <c r="M81" s="239">
        <f>SUM(M82:M85)</f>
        <v>0</v>
      </c>
      <c r="N81" s="239"/>
      <c r="O81" s="239">
        <f>SUM(O82:O85)</f>
        <v>0.48</v>
      </c>
      <c r="P81" s="239"/>
      <c r="Q81" s="239">
        <f>SUM(Q82:Q85)</f>
        <v>0</v>
      </c>
      <c r="R81" s="239"/>
      <c r="S81" s="239"/>
      <c r="T81" s="240"/>
      <c r="U81" s="234"/>
      <c r="V81" s="234">
        <f>SUM(V82:V85)</f>
        <v>7.48</v>
      </c>
      <c r="W81" s="234"/>
      <c r="X81" s="234"/>
      <c r="AG81" t="s">
        <v>171</v>
      </c>
    </row>
    <row r="82" spans="1:60" outlineLevel="1">
      <c r="A82" s="241">
        <v>8</v>
      </c>
      <c r="B82" s="242" t="s">
        <v>236</v>
      </c>
      <c r="C82" s="253" t="s">
        <v>237</v>
      </c>
      <c r="D82" s="243" t="s">
        <v>174</v>
      </c>
      <c r="E82" s="244">
        <v>26.7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1.7850000000000001E-2</v>
      </c>
      <c r="O82" s="246">
        <f>ROUND(E82*N82,2)</f>
        <v>0.48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0.28000000000000003</v>
      </c>
      <c r="V82" s="231">
        <f>ROUND(E82*U82,2)</f>
        <v>7.48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238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677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651</v>
      </c>
      <c r="D85" s="232"/>
      <c r="E85" s="233">
        <v>26.7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>
      <c r="A86" s="235" t="s">
        <v>170</v>
      </c>
      <c r="B86" s="236" t="s">
        <v>95</v>
      </c>
      <c r="C86" s="252" t="s">
        <v>96</v>
      </c>
      <c r="D86" s="237"/>
      <c r="E86" s="238"/>
      <c r="F86" s="239"/>
      <c r="G86" s="239">
        <f>SUMIF(AG87:AG96,"&lt;&gt;NOR",G87:G96)</f>
        <v>0</v>
      </c>
      <c r="H86" s="239"/>
      <c r="I86" s="239">
        <f>SUM(I87:I96)</f>
        <v>0</v>
      </c>
      <c r="J86" s="239"/>
      <c r="K86" s="239">
        <f>SUM(K87:K96)</f>
        <v>0</v>
      </c>
      <c r="L86" s="239"/>
      <c r="M86" s="239">
        <f>SUM(M87:M96)</f>
        <v>0</v>
      </c>
      <c r="N86" s="239"/>
      <c r="O86" s="239">
        <f>SUM(O87:O96)</f>
        <v>0</v>
      </c>
      <c r="P86" s="239"/>
      <c r="Q86" s="239">
        <f>SUM(Q87:Q96)</f>
        <v>0</v>
      </c>
      <c r="R86" s="239"/>
      <c r="S86" s="239"/>
      <c r="T86" s="240"/>
      <c r="U86" s="234"/>
      <c r="V86" s="234">
        <f>SUM(V87:V96)</f>
        <v>7.61</v>
      </c>
      <c r="W86" s="234"/>
      <c r="X86" s="234"/>
      <c r="AG86" t="s">
        <v>171</v>
      </c>
    </row>
    <row r="87" spans="1:60" outlineLevel="1">
      <c r="A87" s="241">
        <v>9</v>
      </c>
      <c r="B87" s="242" t="s">
        <v>252</v>
      </c>
      <c r="C87" s="253" t="s">
        <v>253</v>
      </c>
      <c r="D87" s="243" t="s">
        <v>174</v>
      </c>
      <c r="E87" s="244">
        <v>26.7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175</v>
      </c>
      <c r="T87" s="247" t="s">
        <v>175</v>
      </c>
      <c r="U87" s="231">
        <v>0.21</v>
      </c>
      <c r="V87" s="231">
        <f>ROUND(E87*U87,2)</f>
        <v>5.61</v>
      </c>
      <c r="W87" s="231"/>
      <c r="X87" s="231" t="s">
        <v>176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>
      <c r="A88" s="229"/>
      <c r="B88" s="230"/>
      <c r="C88" s="254" t="s">
        <v>678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651</v>
      </c>
      <c r="D89" s="232"/>
      <c r="E89" s="233">
        <v>26.7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179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1">
        <v>10</v>
      </c>
      <c r="B90" s="242" t="s">
        <v>679</v>
      </c>
      <c r="C90" s="253" t="s">
        <v>680</v>
      </c>
      <c r="D90" s="243" t="s">
        <v>174</v>
      </c>
      <c r="E90" s="244">
        <v>50.09986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175</v>
      </c>
      <c r="T90" s="247" t="s">
        <v>175</v>
      </c>
      <c r="U90" s="231">
        <v>0.04</v>
      </c>
      <c r="V90" s="231">
        <f>ROUND(E90*U90,2)</f>
        <v>2</v>
      </c>
      <c r="W90" s="231"/>
      <c r="X90" s="231" t="s">
        <v>176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177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29"/>
      <c r="B91" s="230"/>
      <c r="C91" s="254" t="s">
        <v>681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653</v>
      </c>
      <c r="D92" s="232"/>
      <c r="E92" s="233">
        <v>61.144860000000001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654</v>
      </c>
      <c r="D93" s="232"/>
      <c r="E93" s="233">
        <v>-6.4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179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655</v>
      </c>
      <c r="D94" s="232"/>
      <c r="E94" s="233">
        <v>-1.2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179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656</v>
      </c>
      <c r="D95" s="232"/>
      <c r="E95" s="233">
        <v>-4.0250000000000004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657</v>
      </c>
      <c r="D96" s="232"/>
      <c r="E96" s="233">
        <v>0.57999999999999996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>
      <c r="A97" s="235" t="s">
        <v>170</v>
      </c>
      <c r="B97" s="236" t="s">
        <v>97</v>
      </c>
      <c r="C97" s="252" t="s">
        <v>98</v>
      </c>
      <c r="D97" s="237"/>
      <c r="E97" s="238"/>
      <c r="F97" s="239"/>
      <c r="G97" s="239">
        <f>SUMIF(AG98:AG100,"&lt;&gt;NOR",G98:G100)</f>
        <v>0</v>
      </c>
      <c r="H97" s="239"/>
      <c r="I97" s="239">
        <f>SUM(I98:I100)</f>
        <v>0</v>
      </c>
      <c r="J97" s="239"/>
      <c r="K97" s="239">
        <f>SUM(K98:K100)</f>
        <v>0</v>
      </c>
      <c r="L97" s="239"/>
      <c r="M97" s="239">
        <f>SUM(M98:M100)</f>
        <v>0</v>
      </c>
      <c r="N97" s="239"/>
      <c r="O97" s="239">
        <f>SUM(O98:O100)</f>
        <v>0.02</v>
      </c>
      <c r="P97" s="239"/>
      <c r="Q97" s="239">
        <f>SUM(Q98:Q100)</f>
        <v>0</v>
      </c>
      <c r="R97" s="239"/>
      <c r="S97" s="239"/>
      <c r="T97" s="240"/>
      <c r="U97" s="234"/>
      <c r="V97" s="234">
        <f>SUM(V98:V100)</f>
        <v>2.7</v>
      </c>
      <c r="W97" s="234"/>
      <c r="X97" s="234"/>
      <c r="AG97" t="s">
        <v>171</v>
      </c>
    </row>
    <row r="98" spans="1:60" outlineLevel="1">
      <c r="A98" s="241">
        <v>11</v>
      </c>
      <c r="B98" s="242" t="s">
        <v>255</v>
      </c>
      <c r="C98" s="253" t="s">
        <v>256</v>
      </c>
      <c r="D98" s="243" t="s">
        <v>174</v>
      </c>
      <c r="E98" s="244">
        <v>15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1.2099999999999999E-3</v>
      </c>
      <c r="O98" s="246">
        <f>ROUND(E98*N98,2)</f>
        <v>0.02</v>
      </c>
      <c r="P98" s="246">
        <v>0</v>
      </c>
      <c r="Q98" s="246">
        <f>ROUND(E98*P98,2)</f>
        <v>0</v>
      </c>
      <c r="R98" s="246"/>
      <c r="S98" s="246" t="s">
        <v>175</v>
      </c>
      <c r="T98" s="247" t="s">
        <v>175</v>
      </c>
      <c r="U98" s="231">
        <v>0.18</v>
      </c>
      <c r="V98" s="231">
        <f>ROUND(E98*U98,2)</f>
        <v>2.7</v>
      </c>
      <c r="W98" s="231"/>
      <c r="X98" s="231" t="s">
        <v>176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177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257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258</v>
      </c>
      <c r="D100" s="232"/>
      <c r="E100" s="233">
        <v>15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5.5">
      <c r="A101" s="235" t="s">
        <v>170</v>
      </c>
      <c r="B101" s="236" t="s">
        <v>99</v>
      </c>
      <c r="C101" s="252" t="s">
        <v>100</v>
      </c>
      <c r="D101" s="237"/>
      <c r="E101" s="238"/>
      <c r="F101" s="239"/>
      <c r="G101" s="239">
        <f>SUMIF(AG102:AG111,"&lt;&gt;NOR",G102:G111)</f>
        <v>0</v>
      </c>
      <c r="H101" s="239"/>
      <c r="I101" s="239">
        <f>SUM(I102:I111)</f>
        <v>0</v>
      </c>
      <c r="J101" s="239"/>
      <c r="K101" s="239">
        <f>SUM(K102:K111)</f>
        <v>0</v>
      </c>
      <c r="L101" s="239"/>
      <c r="M101" s="239">
        <f>SUM(M102:M111)</f>
        <v>0</v>
      </c>
      <c r="N101" s="239"/>
      <c r="O101" s="239">
        <f>SUM(O102:O111)</f>
        <v>0.02</v>
      </c>
      <c r="P101" s="239"/>
      <c r="Q101" s="239">
        <f>SUM(Q102:Q111)</f>
        <v>0</v>
      </c>
      <c r="R101" s="239"/>
      <c r="S101" s="239"/>
      <c r="T101" s="240"/>
      <c r="U101" s="234"/>
      <c r="V101" s="234">
        <f>SUM(V102:V111)</f>
        <v>9.3999999999999986</v>
      </c>
      <c r="W101" s="234"/>
      <c r="X101" s="234"/>
      <c r="AG101" t="s">
        <v>171</v>
      </c>
    </row>
    <row r="102" spans="1:60" outlineLevel="1">
      <c r="A102" s="241">
        <v>12</v>
      </c>
      <c r="B102" s="242" t="s">
        <v>259</v>
      </c>
      <c r="C102" s="253" t="s">
        <v>260</v>
      </c>
      <c r="D102" s="243" t="s">
        <v>174</v>
      </c>
      <c r="E102" s="244">
        <v>26.7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4.0000000000000003E-5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175</v>
      </c>
      <c r="T102" s="247" t="s">
        <v>175</v>
      </c>
      <c r="U102" s="231">
        <v>0.31</v>
      </c>
      <c r="V102" s="231">
        <f>ROUND(E102*U102,2)</f>
        <v>8.2799999999999994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650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651</v>
      </c>
      <c r="D104" s="232"/>
      <c r="E104" s="233">
        <v>26.7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1">
        <v>13</v>
      </c>
      <c r="B105" s="242" t="s">
        <v>262</v>
      </c>
      <c r="C105" s="253" t="s">
        <v>263</v>
      </c>
      <c r="D105" s="243" t="s">
        <v>241</v>
      </c>
      <c r="E105" s="244">
        <v>2.6659999999999999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5.9199999999999999E-3</v>
      </c>
      <c r="O105" s="246">
        <f>ROUND(E105*N105,2)</f>
        <v>0.02</v>
      </c>
      <c r="P105" s="246">
        <v>0</v>
      </c>
      <c r="Q105" s="246">
        <f>ROUND(E105*P105,2)</f>
        <v>0</v>
      </c>
      <c r="R105" s="246"/>
      <c r="S105" s="246" t="s">
        <v>175</v>
      </c>
      <c r="T105" s="247" t="s">
        <v>175</v>
      </c>
      <c r="U105" s="231">
        <v>0.42</v>
      </c>
      <c r="V105" s="231">
        <f>ROUND(E105*U105,2)</f>
        <v>1.1200000000000001</v>
      </c>
      <c r="W105" s="231"/>
      <c r="X105" s="231" t="s">
        <v>176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177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5" t="s">
        <v>606</v>
      </c>
      <c r="D106" s="248"/>
      <c r="E106" s="248"/>
      <c r="F106" s="248"/>
      <c r="G106" s="248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244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6" t="s">
        <v>264</v>
      </c>
      <c r="D107" s="249"/>
      <c r="E107" s="249"/>
      <c r="F107" s="249"/>
      <c r="G107" s="249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244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6" t="s">
        <v>265</v>
      </c>
      <c r="D108" s="249"/>
      <c r="E108" s="249"/>
      <c r="F108" s="249"/>
      <c r="G108" s="249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244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>
      <c r="A109" s="229"/>
      <c r="B109" s="230"/>
      <c r="C109" s="256" t="s">
        <v>266</v>
      </c>
      <c r="D109" s="249"/>
      <c r="E109" s="249"/>
      <c r="F109" s="249"/>
      <c r="G109" s="249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244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50" t="str">
        <f>C109</f>
        <v>- standardního tmelení Q2, to je: základní tmelení Q1+ dodatečné tmelení (tmelení najemno) a případné přebroušení.</v>
      </c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29"/>
      <c r="B110" s="230"/>
      <c r="C110" s="254" t="s">
        <v>682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683</v>
      </c>
      <c r="D111" s="232"/>
      <c r="E111" s="233">
        <v>2.6659999999999999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>
      <c r="A112" s="235" t="s">
        <v>170</v>
      </c>
      <c r="B112" s="236" t="s">
        <v>101</v>
      </c>
      <c r="C112" s="252" t="s">
        <v>102</v>
      </c>
      <c r="D112" s="237"/>
      <c r="E112" s="238"/>
      <c r="F112" s="239"/>
      <c r="G112" s="239">
        <f>SUMIF(AG113:AG169,"&lt;&gt;NOR",G113:G169)</f>
        <v>0</v>
      </c>
      <c r="H112" s="239"/>
      <c r="I112" s="239">
        <f>SUM(I113:I169)</f>
        <v>0</v>
      </c>
      <c r="J112" s="239"/>
      <c r="K112" s="239">
        <f>SUM(K113:K169)</f>
        <v>0</v>
      </c>
      <c r="L112" s="239"/>
      <c r="M112" s="239">
        <f>SUM(M113:M169)</f>
        <v>0</v>
      </c>
      <c r="N112" s="239"/>
      <c r="O112" s="239">
        <f>SUM(O113:O169)</f>
        <v>0</v>
      </c>
      <c r="P112" s="239"/>
      <c r="Q112" s="239">
        <f>SUM(Q113:Q169)</f>
        <v>3.1300000000000003</v>
      </c>
      <c r="R112" s="239"/>
      <c r="S112" s="239"/>
      <c r="T112" s="240"/>
      <c r="U112" s="234"/>
      <c r="V112" s="234">
        <f>SUM(V113:V169)</f>
        <v>30.979999999999997</v>
      </c>
      <c r="W112" s="234"/>
      <c r="X112" s="234"/>
      <c r="AG112" t="s">
        <v>171</v>
      </c>
    </row>
    <row r="113" spans="1:60" outlineLevel="1">
      <c r="A113" s="241">
        <v>14</v>
      </c>
      <c r="B113" s="242" t="s">
        <v>276</v>
      </c>
      <c r="C113" s="253" t="s">
        <v>277</v>
      </c>
      <c r="D113" s="243" t="s">
        <v>174</v>
      </c>
      <c r="E113" s="244">
        <v>26.7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1.75E-3</v>
      </c>
      <c r="Q113" s="246">
        <f>ROUND(E113*P113,2)</f>
        <v>0.05</v>
      </c>
      <c r="R113" s="246"/>
      <c r="S113" s="246" t="s">
        <v>175</v>
      </c>
      <c r="T113" s="247" t="s">
        <v>175</v>
      </c>
      <c r="U113" s="231">
        <v>0.17</v>
      </c>
      <c r="V113" s="231">
        <f>ROUND(E113*U113,2)</f>
        <v>4.54</v>
      </c>
      <c r="W113" s="231"/>
      <c r="X113" s="231" t="s">
        <v>176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278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684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685</v>
      </c>
      <c r="D116" s="232"/>
      <c r="E116" s="233">
        <v>19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642</v>
      </c>
      <c r="D117" s="232"/>
      <c r="E117" s="233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643</v>
      </c>
      <c r="D118" s="232"/>
      <c r="E118" s="233">
        <v>3.6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644</v>
      </c>
      <c r="D119" s="232"/>
      <c r="E119" s="233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645</v>
      </c>
      <c r="D120" s="232"/>
      <c r="E120" s="233">
        <v>1.3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646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647</v>
      </c>
      <c r="D122" s="232"/>
      <c r="E122" s="233">
        <v>1.1000000000000001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648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649</v>
      </c>
      <c r="D124" s="232"/>
      <c r="E124" s="233">
        <v>1.7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1">
        <v>15</v>
      </c>
      <c r="B125" s="242" t="s">
        <v>282</v>
      </c>
      <c r="C125" s="253" t="s">
        <v>283</v>
      </c>
      <c r="D125" s="243" t="s">
        <v>174</v>
      </c>
      <c r="E125" s="244">
        <v>26.7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0.02</v>
      </c>
      <c r="Q125" s="246">
        <f>ROUND(E125*P125,2)</f>
        <v>0.53</v>
      </c>
      <c r="R125" s="246"/>
      <c r="S125" s="246" t="s">
        <v>175</v>
      </c>
      <c r="T125" s="247" t="s">
        <v>175</v>
      </c>
      <c r="U125" s="231">
        <v>0.15</v>
      </c>
      <c r="V125" s="231">
        <f>ROUND(E125*U125,2)</f>
        <v>4.01</v>
      </c>
      <c r="W125" s="231"/>
      <c r="X125" s="231" t="s">
        <v>176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>
      <c r="A126" s="229"/>
      <c r="B126" s="230"/>
      <c r="C126" s="254" t="s">
        <v>284</v>
      </c>
      <c r="D126" s="232"/>
      <c r="E126" s="233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179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684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685</v>
      </c>
      <c r="D128" s="232"/>
      <c r="E128" s="233">
        <v>19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642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643</v>
      </c>
      <c r="D130" s="232"/>
      <c r="E130" s="233">
        <v>3.6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644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645</v>
      </c>
      <c r="D132" s="232"/>
      <c r="E132" s="233">
        <v>1.3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646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647</v>
      </c>
      <c r="D134" s="232"/>
      <c r="E134" s="233">
        <v>1.1000000000000001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648</v>
      </c>
      <c r="D135" s="232"/>
      <c r="E135" s="233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649</v>
      </c>
      <c r="D136" s="232"/>
      <c r="E136" s="233">
        <v>1.7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1">
        <v>16</v>
      </c>
      <c r="B137" s="242" t="s">
        <v>290</v>
      </c>
      <c r="C137" s="253" t="s">
        <v>291</v>
      </c>
      <c r="D137" s="243" t="s">
        <v>249</v>
      </c>
      <c r="E137" s="244">
        <v>4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175</v>
      </c>
      <c r="T137" s="247" t="s">
        <v>175</v>
      </c>
      <c r="U137" s="231">
        <v>0.05</v>
      </c>
      <c r="V137" s="231">
        <f>ROUND(E137*U137,2)</f>
        <v>0.2</v>
      </c>
      <c r="W137" s="231"/>
      <c r="X137" s="231" t="s">
        <v>176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177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686</v>
      </c>
      <c r="D138" s="232"/>
      <c r="E138" s="233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56</v>
      </c>
      <c r="D139" s="232"/>
      <c r="E139" s="233">
        <v>1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687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688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56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689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56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17</v>
      </c>
      <c r="B146" s="242" t="s">
        <v>301</v>
      </c>
      <c r="C146" s="253" t="s">
        <v>302</v>
      </c>
      <c r="D146" s="243" t="s">
        <v>174</v>
      </c>
      <c r="E146" s="244">
        <v>35.463999999999999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6.8000000000000005E-2</v>
      </c>
      <c r="Q146" s="246">
        <f>ROUND(E146*P146,2)</f>
        <v>2.41</v>
      </c>
      <c r="R146" s="246"/>
      <c r="S146" s="246" t="s">
        <v>175</v>
      </c>
      <c r="T146" s="247" t="s">
        <v>175</v>
      </c>
      <c r="U146" s="231">
        <v>0.3</v>
      </c>
      <c r="V146" s="231">
        <f>ROUND(E146*U146,2)</f>
        <v>10.64</v>
      </c>
      <c r="W146" s="231"/>
      <c r="X146" s="231" t="s">
        <v>176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690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642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665</v>
      </c>
      <c r="D149" s="232"/>
      <c r="E149" s="233">
        <v>15.464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273</v>
      </c>
      <c r="D150" s="232"/>
      <c r="E150" s="233">
        <v>-1.6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655</v>
      </c>
      <c r="D151" s="232"/>
      <c r="E151" s="233">
        <v>-1.2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666</v>
      </c>
      <c r="D152" s="232"/>
      <c r="E152" s="233">
        <v>-2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644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667</v>
      </c>
      <c r="D154" s="232"/>
      <c r="E154" s="233">
        <v>7.2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646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668</v>
      </c>
      <c r="D156" s="232"/>
      <c r="E156" s="233">
        <v>8.6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655</v>
      </c>
      <c r="D157" s="232"/>
      <c r="E157" s="233">
        <v>-1.2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648</v>
      </c>
      <c r="D158" s="232"/>
      <c r="E158" s="233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669</v>
      </c>
      <c r="D159" s="232"/>
      <c r="E159" s="233">
        <v>11.4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655</v>
      </c>
      <c r="D160" s="232"/>
      <c r="E160" s="233">
        <v>-1.2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1">
        <v>18</v>
      </c>
      <c r="B161" s="242" t="s">
        <v>691</v>
      </c>
      <c r="C161" s="253" t="s">
        <v>692</v>
      </c>
      <c r="D161" s="243" t="s">
        <v>174</v>
      </c>
      <c r="E161" s="244">
        <v>19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5.0000000000000001E-3</v>
      </c>
      <c r="Q161" s="246">
        <f>ROUND(E161*P161,2)</f>
        <v>0.1</v>
      </c>
      <c r="R161" s="246"/>
      <c r="S161" s="246" t="s">
        <v>175</v>
      </c>
      <c r="T161" s="247" t="s">
        <v>175</v>
      </c>
      <c r="U161" s="231">
        <v>0.51</v>
      </c>
      <c r="V161" s="231">
        <f>ROUND(E161*U161,2)</f>
        <v>9.69</v>
      </c>
      <c r="W161" s="231"/>
      <c r="X161" s="231" t="s">
        <v>176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177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693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685</v>
      </c>
      <c r="D163" s="232"/>
      <c r="E163" s="233">
        <v>19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19</v>
      </c>
      <c r="B164" s="242" t="s">
        <v>694</v>
      </c>
      <c r="C164" s="253" t="s">
        <v>695</v>
      </c>
      <c r="D164" s="243" t="s">
        <v>174</v>
      </c>
      <c r="E164" s="244">
        <v>19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2E-3</v>
      </c>
      <c r="Q164" s="246">
        <f>ROUND(E164*P164,2)</f>
        <v>0.04</v>
      </c>
      <c r="R164" s="246"/>
      <c r="S164" s="246" t="s">
        <v>175</v>
      </c>
      <c r="T164" s="247" t="s">
        <v>175</v>
      </c>
      <c r="U164" s="231">
        <v>0.1</v>
      </c>
      <c r="V164" s="231">
        <f>ROUND(E164*U164,2)</f>
        <v>1.9</v>
      </c>
      <c r="W164" s="231"/>
      <c r="X164" s="231" t="s">
        <v>176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693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685</v>
      </c>
      <c r="D166" s="232"/>
      <c r="E166" s="233">
        <v>19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41">
        <v>20</v>
      </c>
      <c r="B167" s="242" t="s">
        <v>696</v>
      </c>
      <c r="C167" s="253" t="s">
        <v>697</v>
      </c>
      <c r="D167" s="243" t="s">
        <v>404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250</v>
      </c>
      <c r="T167" s="247" t="s">
        <v>251</v>
      </c>
      <c r="U167" s="231">
        <v>0</v>
      </c>
      <c r="V167" s="231">
        <f>ROUND(E167*U167,2)</f>
        <v>0</v>
      </c>
      <c r="W167" s="231"/>
      <c r="X167" s="231" t="s">
        <v>176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177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698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56</v>
      </c>
      <c r="D169" s="232"/>
      <c r="E169" s="233">
        <v>1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>
      <c r="A170" s="235" t="s">
        <v>170</v>
      </c>
      <c r="B170" s="236" t="s">
        <v>103</v>
      </c>
      <c r="C170" s="252" t="s">
        <v>104</v>
      </c>
      <c r="D170" s="237"/>
      <c r="E170" s="238"/>
      <c r="F170" s="239"/>
      <c r="G170" s="239">
        <f>SUMIF(AG171:AG175,"&lt;&gt;NOR",G171:G175)</f>
        <v>0</v>
      </c>
      <c r="H170" s="239"/>
      <c r="I170" s="239">
        <f>SUM(I171:I175)</f>
        <v>0</v>
      </c>
      <c r="J170" s="239"/>
      <c r="K170" s="239">
        <f>SUM(K171:K175)</f>
        <v>0</v>
      </c>
      <c r="L170" s="239"/>
      <c r="M170" s="239">
        <f>SUM(M171:M175)</f>
        <v>0</v>
      </c>
      <c r="N170" s="239"/>
      <c r="O170" s="239">
        <f>SUM(O171:O175)</f>
        <v>0</v>
      </c>
      <c r="P170" s="239"/>
      <c r="Q170" s="239">
        <f>SUM(Q171:Q175)</f>
        <v>0</v>
      </c>
      <c r="R170" s="239"/>
      <c r="S170" s="239"/>
      <c r="T170" s="240"/>
      <c r="U170" s="234"/>
      <c r="V170" s="234">
        <f>SUM(V171:V175)</f>
        <v>7.3</v>
      </c>
      <c r="W170" s="234"/>
      <c r="X170" s="234"/>
      <c r="AG170" t="s">
        <v>171</v>
      </c>
    </row>
    <row r="171" spans="1:60" outlineLevel="1">
      <c r="A171" s="241">
        <v>21</v>
      </c>
      <c r="B171" s="242" t="s">
        <v>315</v>
      </c>
      <c r="C171" s="253" t="s">
        <v>316</v>
      </c>
      <c r="D171" s="243" t="s">
        <v>317</v>
      </c>
      <c r="E171" s="244">
        <v>5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 t="s">
        <v>175</v>
      </c>
      <c r="T171" s="247" t="s">
        <v>175</v>
      </c>
      <c r="U171" s="231">
        <v>1</v>
      </c>
      <c r="V171" s="231">
        <f>ROUND(E171*U171,2)</f>
        <v>5</v>
      </c>
      <c r="W171" s="231"/>
      <c r="X171" s="231" t="s">
        <v>176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318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319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76</v>
      </c>
      <c r="D173" s="232"/>
      <c r="E173" s="233">
        <v>5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1">
        <v>22</v>
      </c>
      <c r="B174" s="242" t="s">
        <v>320</v>
      </c>
      <c r="C174" s="253" t="s">
        <v>321</v>
      </c>
      <c r="D174" s="243" t="s">
        <v>322</v>
      </c>
      <c r="E174" s="244">
        <v>2.71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175</v>
      </c>
      <c r="T174" s="247" t="s">
        <v>175</v>
      </c>
      <c r="U174" s="231">
        <v>0.85</v>
      </c>
      <c r="V174" s="231">
        <f>ROUND(E174*U174,2)</f>
        <v>2.2999999999999998</v>
      </c>
      <c r="W174" s="231"/>
      <c r="X174" s="231" t="s">
        <v>176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177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699</v>
      </c>
      <c r="D175" s="232"/>
      <c r="E175" s="233">
        <v>2.71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>
      <c r="A176" s="235" t="s">
        <v>170</v>
      </c>
      <c r="B176" s="236" t="s">
        <v>105</v>
      </c>
      <c r="C176" s="252" t="s">
        <v>106</v>
      </c>
      <c r="D176" s="237"/>
      <c r="E176" s="238"/>
      <c r="F176" s="239"/>
      <c r="G176" s="239">
        <f>SUMIF(AG177:AG182,"&lt;&gt;NOR",G177:G182)</f>
        <v>0</v>
      </c>
      <c r="H176" s="239"/>
      <c r="I176" s="239">
        <f>SUM(I177:I182)</f>
        <v>0</v>
      </c>
      <c r="J176" s="239"/>
      <c r="K176" s="239">
        <f>SUM(K177:K182)</f>
        <v>0</v>
      </c>
      <c r="L176" s="239"/>
      <c r="M176" s="239">
        <f>SUM(M177:M182)</f>
        <v>0</v>
      </c>
      <c r="N176" s="239"/>
      <c r="O176" s="239">
        <f>SUM(O177:O182)</f>
        <v>0.04</v>
      </c>
      <c r="P176" s="239"/>
      <c r="Q176" s="239">
        <f>SUM(Q177:Q182)</f>
        <v>0</v>
      </c>
      <c r="R176" s="239"/>
      <c r="S176" s="239"/>
      <c r="T176" s="240"/>
      <c r="U176" s="234"/>
      <c r="V176" s="234">
        <f>SUM(V177:V182)</f>
        <v>8.07</v>
      </c>
      <c r="W176" s="234"/>
      <c r="X176" s="234"/>
      <c r="AG176" t="s">
        <v>171</v>
      </c>
    </row>
    <row r="177" spans="1:60" ht="22.5" outlineLevel="1">
      <c r="A177" s="241">
        <v>23</v>
      </c>
      <c r="B177" s="242" t="s">
        <v>324</v>
      </c>
      <c r="C177" s="253" t="s">
        <v>325</v>
      </c>
      <c r="D177" s="243" t="s">
        <v>174</v>
      </c>
      <c r="E177" s="244">
        <v>33.630000000000003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1.2600000000000001E-3</v>
      </c>
      <c r="O177" s="246">
        <f>ROUND(E177*N177,2)</f>
        <v>0.04</v>
      </c>
      <c r="P177" s="246">
        <v>0</v>
      </c>
      <c r="Q177" s="246">
        <f>ROUND(E177*P177,2)</f>
        <v>0</v>
      </c>
      <c r="R177" s="246"/>
      <c r="S177" s="246" t="s">
        <v>175</v>
      </c>
      <c r="T177" s="247" t="s">
        <v>175</v>
      </c>
      <c r="U177" s="231">
        <v>0.24</v>
      </c>
      <c r="V177" s="231">
        <f>ROUND(E177*U177,2)</f>
        <v>8.07</v>
      </c>
      <c r="W177" s="231"/>
      <c r="X177" s="231" t="s">
        <v>176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326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700</v>
      </c>
      <c r="D179" s="232"/>
      <c r="E179" s="233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651</v>
      </c>
      <c r="D180" s="232"/>
      <c r="E180" s="233">
        <v>26.7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179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328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701</v>
      </c>
      <c r="D182" s="232"/>
      <c r="E182" s="233">
        <v>6.93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>
      <c r="A183" s="235" t="s">
        <v>170</v>
      </c>
      <c r="B183" s="236" t="s">
        <v>109</v>
      </c>
      <c r="C183" s="252" t="s">
        <v>110</v>
      </c>
      <c r="D183" s="237"/>
      <c r="E183" s="238"/>
      <c r="F183" s="239"/>
      <c r="G183" s="239">
        <f>SUMIF(AG184:AG224,"&lt;&gt;NOR",G184:G224)</f>
        <v>0</v>
      </c>
      <c r="H183" s="239"/>
      <c r="I183" s="239">
        <f>SUM(I184:I224)</f>
        <v>0</v>
      </c>
      <c r="J183" s="239"/>
      <c r="K183" s="239">
        <f>SUM(K184:K224)</f>
        <v>0</v>
      </c>
      <c r="L183" s="239"/>
      <c r="M183" s="239">
        <f>SUM(M184:M224)</f>
        <v>0</v>
      </c>
      <c r="N183" s="239"/>
      <c r="O183" s="239">
        <f>SUM(O184:O224)</f>
        <v>0.06</v>
      </c>
      <c r="P183" s="239"/>
      <c r="Q183" s="239">
        <f>SUM(Q184:Q224)</f>
        <v>0</v>
      </c>
      <c r="R183" s="239"/>
      <c r="S183" s="239"/>
      <c r="T183" s="240"/>
      <c r="U183" s="234"/>
      <c r="V183" s="234">
        <f>SUM(V184:V224)</f>
        <v>13.12</v>
      </c>
      <c r="W183" s="234"/>
      <c r="X183" s="234"/>
      <c r="AG183" t="s">
        <v>171</v>
      </c>
    </row>
    <row r="184" spans="1:60" outlineLevel="1">
      <c r="A184" s="241">
        <v>24</v>
      </c>
      <c r="B184" s="242" t="s">
        <v>365</v>
      </c>
      <c r="C184" s="253" t="s">
        <v>366</v>
      </c>
      <c r="D184" s="243" t="s">
        <v>241</v>
      </c>
      <c r="E184" s="244">
        <v>6.1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3.9899999999999996E-3</v>
      </c>
      <c r="O184" s="246">
        <f>ROUND(E184*N184,2)</f>
        <v>0.02</v>
      </c>
      <c r="P184" s="246">
        <v>0</v>
      </c>
      <c r="Q184" s="246">
        <f>ROUND(E184*P184,2)</f>
        <v>0</v>
      </c>
      <c r="R184" s="246"/>
      <c r="S184" s="246" t="s">
        <v>175</v>
      </c>
      <c r="T184" s="247" t="s">
        <v>175</v>
      </c>
      <c r="U184" s="231">
        <v>0.54</v>
      </c>
      <c r="V184" s="231">
        <f>ROUND(E184*U184,2)</f>
        <v>3.29</v>
      </c>
      <c r="W184" s="231"/>
      <c r="X184" s="231" t="s">
        <v>176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177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5" t="s">
        <v>367</v>
      </c>
      <c r="D185" s="248"/>
      <c r="E185" s="248"/>
      <c r="F185" s="248"/>
      <c r="G185" s="248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244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6" t="s">
        <v>368</v>
      </c>
      <c r="D186" s="249"/>
      <c r="E186" s="249"/>
      <c r="F186" s="249"/>
      <c r="G186" s="249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702</v>
      </c>
      <c r="D187" s="232"/>
      <c r="E187" s="233">
        <v>4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179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703</v>
      </c>
      <c r="D188" s="232"/>
      <c r="E188" s="233">
        <v>1.5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704</v>
      </c>
      <c r="D189" s="232"/>
      <c r="E189" s="233">
        <v>0.6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1">
        <v>25</v>
      </c>
      <c r="B190" s="242" t="s">
        <v>372</v>
      </c>
      <c r="C190" s="253" t="s">
        <v>373</v>
      </c>
      <c r="D190" s="243" t="s">
        <v>241</v>
      </c>
      <c r="E190" s="244">
        <v>8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5.1799999999999997E-3</v>
      </c>
      <c r="O190" s="246">
        <f>ROUND(E190*N190,2)</f>
        <v>0.04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0.63</v>
      </c>
      <c r="V190" s="231">
        <f>ROUND(E190*U190,2)</f>
        <v>5.04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177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5" t="s">
        <v>367</v>
      </c>
      <c r="D191" s="248"/>
      <c r="E191" s="248"/>
      <c r="F191" s="248"/>
      <c r="G191" s="248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6" t="s">
        <v>368</v>
      </c>
      <c r="D192" s="249"/>
      <c r="E192" s="249"/>
      <c r="F192" s="249"/>
      <c r="G192" s="249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244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374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62</v>
      </c>
      <c r="D194" s="232"/>
      <c r="E194" s="233">
        <v>4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376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62</v>
      </c>
      <c r="D196" s="232"/>
      <c r="E196" s="233">
        <v>4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26</v>
      </c>
      <c r="B197" s="242" t="s">
        <v>379</v>
      </c>
      <c r="C197" s="253" t="s">
        <v>380</v>
      </c>
      <c r="D197" s="243" t="s">
        <v>241</v>
      </c>
      <c r="E197" s="244">
        <v>6.1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3.0000000000000001E-5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175</v>
      </c>
      <c r="T197" s="247" t="s">
        <v>175</v>
      </c>
      <c r="U197" s="231">
        <v>0.13</v>
      </c>
      <c r="V197" s="231">
        <f>ROUND(E197*U197,2)</f>
        <v>0.79</v>
      </c>
      <c r="W197" s="231"/>
      <c r="X197" s="231" t="s">
        <v>176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177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5" t="s">
        <v>381</v>
      </c>
      <c r="D198" s="248"/>
      <c r="E198" s="248"/>
      <c r="F198" s="248"/>
      <c r="G198" s="248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244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702</v>
      </c>
      <c r="D199" s="232"/>
      <c r="E199" s="233">
        <v>4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703</v>
      </c>
      <c r="D200" s="232"/>
      <c r="E200" s="233">
        <v>1.5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704</v>
      </c>
      <c r="D201" s="232"/>
      <c r="E201" s="233">
        <v>0.6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>
      <c r="A202" s="241">
        <v>27</v>
      </c>
      <c r="B202" s="242" t="s">
        <v>382</v>
      </c>
      <c r="C202" s="253" t="s">
        <v>383</v>
      </c>
      <c r="D202" s="243" t="s">
        <v>241</v>
      </c>
      <c r="E202" s="244">
        <v>8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6.0000000000000002E-5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175</v>
      </c>
      <c r="T202" s="247" t="s">
        <v>175</v>
      </c>
      <c r="U202" s="231">
        <v>0.13</v>
      </c>
      <c r="V202" s="231">
        <f>ROUND(E202*U202,2)</f>
        <v>1.04</v>
      </c>
      <c r="W202" s="231"/>
      <c r="X202" s="231" t="s">
        <v>176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177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5" t="s">
        <v>381</v>
      </c>
      <c r="D203" s="248"/>
      <c r="E203" s="248"/>
      <c r="F203" s="248"/>
      <c r="G203" s="248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244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374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62</v>
      </c>
      <c r="D205" s="232"/>
      <c r="E205" s="233">
        <v>4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376</v>
      </c>
      <c r="D206" s="232"/>
      <c r="E206" s="233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62</v>
      </c>
      <c r="D207" s="232"/>
      <c r="E207" s="233">
        <v>4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1">
        <v>28</v>
      </c>
      <c r="B208" s="242" t="s">
        <v>384</v>
      </c>
      <c r="C208" s="253" t="s">
        <v>385</v>
      </c>
      <c r="D208" s="243" t="s">
        <v>386</v>
      </c>
      <c r="E208" s="244">
        <v>4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7.5000000000000002E-4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 t="s">
        <v>175</v>
      </c>
      <c r="T208" s="247" t="s">
        <v>175</v>
      </c>
      <c r="U208" s="231">
        <v>0.11</v>
      </c>
      <c r="V208" s="231">
        <f>ROUND(E208*U208,2)</f>
        <v>0.44</v>
      </c>
      <c r="W208" s="231"/>
      <c r="X208" s="231" t="s">
        <v>176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177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705</v>
      </c>
      <c r="D209" s="232"/>
      <c r="E209" s="233">
        <v>4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>
      <c r="A210" s="241">
        <v>29</v>
      </c>
      <c r="B210" s="242" t="s">
        <v>388</v>
      </c>
      <c r="C210" s="253" t="s">
        <v>389</v>
      </c>
      <c r="D210" s="243" t="s">
        <v>249</v>
      </c>
      <c r="E210" s="244">
        <v>4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1.7000000000000001E-4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175</v>
      </c>
      <c r="T210" s="247" t="s">
        <v>175</v>
      </c>
      <c r="U210" s="231">
        <v>0.19</v>
      </c>
      <c r="V210" s="231">
        <f>ROUND(E210*U210,2)</f>
        <v>0.76</v>
      </c>
      <c r="W210" s="231"/>
      <c r="X210" s="231" t="s">
        <v>176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177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705</v>
      </c>
      <c r="D211" s="232"/>
      <c r="E211" s="233">
        <v>4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41">
        <v>30</v>
      </c>
      <c r="B212" s="242" t="s">
        <v>390</v>
      </c>
      <c r="C212" s="253" t="s">
        <v>391</v>
      </c>
      <c r="D212" s="243" t="s">
        <v>249</v>
      </c>
      <c r="E212" s="244">
        <v>2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2.4000000000000001E-4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 t="s">
        <v>175</v>
      </c>
      <c r="T212" s="247" t="s">
        <v>175</v>
      </c>
      <c r="U212" s="231">
        <v>0.2</v>
      </c>
      <c r="V212" s="231">
        <f>ROUND(E212*U212,2)</f>
        <v>0.4</v>
      </c>
      <c r="W212" s="231"/>
      <c r="X212" s="231" t="s">
        <v>176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177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58</v>
      </c>
      <c r="D213" s="232"/>
      <c r="E213" s="233">
        <v>2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179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31</v>
      </c>
      <c r="B214" s="242" t="s">
        <v>392</v>
      </c>
      <c r="C214" s="253" t="s">
        <v>393</v>
      </c>
      <c r="D214" s="243" t="s">
        <v>241</v>
      </c>
      <c r="E214" s="244">
        <v>14.1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175</v>
      </c>
      <c r="T214" s="247" t="s">
        <v>175</v>
      </c>
      <c r="U214" s="231">
        <v>0.03</v>
      </c>
      <c r="V214" s="231">
        <f>ROUND(E214*U214,2)</f>
        <v>0.42</v>
      </c>
      <c r="W214" s="231"/>
      <c r="X214" s="231" t="s">
        <v>176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177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5" t="s">
        <v>394</v>
      </c>
      <c r="D215" s="248"/>
      <c r="E215" s="248"/>
      <c r="F215" s="248"/>
      <c r="G215" s="248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244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706</v>
      </c>
      <c r="D216" s="232"/>
      <c r="E216" s="233">
        <v>14.1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1">
        <v>32</v>
      </c>
      <c r="B217" s="242" t="s">
        <v>396</v>
      </c>
      <c r="C217" s="253" t="s">
        <v>397</v>
      </c>
      <c r="D217" s="243" t="s">
        <v>241</v>
      </c>
      <c r="E217" s="244">
        <v>14.1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1.0000000000000001E-5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175</v>
      </c>
      <c r="T217" s="247" t="s">
        <v>175</v>
      </c>
      <c r="U217" s="231">
        <v>0.06</v>
      </c>
      <c r="V217" s="231">
        <f>ROUND(E217*U217,2)</f>
        <v>0.85</v>
      </c>
      <c r="W217" s="231"/>
      <c r="X217" s="231" t="s">
        <v>176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177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5" t="s">
        <v>398</v>
      </c>
      <c r="D218" s="248"/>
      <c r="E218" s="248"/>
      <c r="F218" s="248"/>
      <c r="G218" s="248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244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706</v>
      </c>
      <c r="D219" s="232"/>
      <c r="E219" s="233">
        <v>14.1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33</v>
      </c>
      <c r="B220" s="242" t="s">
        <v>399</v>
      </c>
      <c r="C220" s="253" t="s">
        <v>400</v>
      </c>
      <c r="D220" s="243" t="s">
        <v>322</v>
      </c>
      <c r="E220" s="244">
        <v>7.0999999999999994E-2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0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175</v>
      </c>
      <c r="T220" s="247" t="s">
        <v>175</v>
      </c>
      <c r="U220" s="231">
        <v>1.33</v>
      </c>
      <c r="V220" s="231">
        <f>ROUND(E220*U220,2)</f>
        <v>0.09</v>
      </c>
      <c r="W220" s="231"/>
      <c r="X220" s="231" t="s">
        <v>176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707</v>
      </c>
      <c r="D221" s="232"/>
      <c r="E221" s="233">
        <v>7.0999999999999994E-2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1">
        <v>34</v>
      </c>
      <c r="B222" s="242" t="s">
        <v>402</v>
      </c>
      <c r="C222" s="253" t="s">
        <v>403</v>
      </c>
      <c r="D222" s="243" t="s">
        <v>404</v>
      </c>
      <c r="E222" s="244">
        <v>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250</v>
      </c>
      <c r="T222" s="247" t="s">
        <v>251</v>
      </c>
      <c r="U222" s="231">
        <v>0</v>
      </c>
      <c r="V222" s="231">
        <f>ROUND(E222*U222,2)</f>
        <v>0</v>
      </c>
      <c r="W222" s="231"/>
      <c r="X222" s="231" t="s">
        <v>176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177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>
      <c r="A223" s="229"/>
      <c r="B223" s="230"/>
      <c r="C223" s="254" t="s">
        <v>405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56</v>
      </c>
      <c r="D224" s="232"/>
      <c r="E224" s="233">
        <v>1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>
      <c r="A225" s="235" t="s">
        <v>170</v>
      </c>
      <c r="B225" s="236" t="s">
        <v>111</v>
      </c>
      <c r="C225" s="252" t="s">
        <v>112</v>
      </c>
      <c r="D225" s="237"/>
      <c r="E225" s="238"/>
      <c r="F225" s="239"/>
      <c r="G225" s="239">
        <f>SUMIF(AG226:AG292,"&lt;&gt;NOR",G226:G292)</f>
        <v>0</v>
      </c>
      <c r="H225" s="239"/>
      <c r="I225" s="239">
        <f>SUM(I226:I292)</f>
        <v>0</v>
      </c>
      <c r="J225" s="239"/>
      <c r="K225" s="239">
        <f>SUM(K226:K292)</f>
        <v>0</v>
      </c>
      <c r="L225" s="239"/>
      <c r="M225" s="239">
        <f>SUM(M226:M292)</f>
        <v>0</v>
      </c>
      <c r="N225" s="239"/>
      <c r="O225" s="239">
        <f>SUM(O226:O292)</f>
        <v>9.9999999999999992E-2</v>
      </c>
      <c r="P225" s="239"/>
      <c r="Q225" s="239">
        <f>SUM(Q226:Q292)</f>
        <v>0.23</v>
      </c>
      <c r="R225" s="239"/>
      <c r="S225" s="239"/>
      <c r="T225" s="240"/>
      <c r="U225" s="234"/>
      <c r="V225" s="234">
        <f>SUM(V226:V292)</f>
        <v>17.21</v>
      </c>
      <c r="W225" s="234"/>
      <c r="X225" s="234"/>
      <c r="AG225" t="s">
        <v>171</v>
      </c>
    </row>
    <row r="226" spans="1:60" outlineLevel="1">
      <c r="A226" s="241">
        <v>35</v>
      </c>
      <c r="B226" s="242" t="s">
        <v>406</v>
      </c>
      <c r="C226" s="253" t="s">
        <v>407</v>
      </c>
      <c r="D226" s="243" t="s">
        <v>386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0</v>
      </c>
      <c r="O226" s="246">
        <f>ROUND(E226*N226,2)</f>
        <v>0</v>
      </c>
      <c r="P226" s="246">
        <v>3.4200000000000001E-2</v>
      </c>
      <c r="Q226" s="246">
        <f>ROUND(E226*P226,2)</f>
        <v>0.03</v>
      </c>
      <c r="R226" s="246"/>
      <c r="S226" s="246" t="s">
        <v>175</v>
      </c>
      <c r="T226" s="247" t="s">
        <v>175</v>
      </c>
      <c r="U226" s="231">
        <v>0.47</v>
      </c>
      <c r="V226" s="231">
        <f>ROUND(E226*U226,2)</f>
        <v>0.47</v>
      </c>
      <c r="W226" s="231"/>
      <c r="X226" s="231" t="s">
        <v>176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177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646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56</v>
      </c>
      <c r="D228" s="232"/>
      <c r="E228" s="233">
        <v>1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>
      <c r="A229" s="241">
        <v>36</v>
      </c>
      <c r="B229" s="242" t="s">
        <v>409</v>
      </c>
      <c r="C229" s="253" t="s">
        <v>410</v>
      </c>
      <c r="D229" s="243" t="s">
        <v>386</v>
      </c>
      <c r="E229" s="244">
        <v>1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1.8890000000000001E-2</v>
      </c>
      <c r="O229" s="246">
        <f>ROUND(E229*N229,2)</f>
        <v>0.02</v>
      </c>
      <c r="P229" s="246">
        <v>0</v>
      </c>
      <c r="Q229" s="246">
        <f>ROUND(E229*P229,2)</f>
        <v>0</v>
      </c>
      <c r="R229" s="246"/>
      <c r="S229" s="246" t="s">
        <v>175</v>
      </c>
      <c r="T229" s="247" t="s">
        <v>175</v>
      </c>
      <c r="U229" s="231">
        <v>0.97</v>
      </c>
      <c r="V229" s="231">
        <f>ROUND(E229*U229,2)</f>
        <v>0.97</v>
      </c>
      <c r="W229" s="231"/>
      <c r="X229" s="231" t="s">
        <v>176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177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56</v>
      </c>
      <c r="D230" s="232"/>
      <c r="E230" s="233">
        <v>1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1">
        <v>37</v>
      </c>
      <c r="B231" s="242" t="s">
        <v>414</v>
      </c>
      <c r="C231" s="253" t="s">
        <v>415</v>
      </c>
      <c r="D231" s="243" t="s">
        <v>386</v>
      </c>
      <c r="E231" s="244">
        <v>2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0</v>
      </c>
      <c r="O231" s="246">
        <f>ROUND(E231*N231,2)</f>
        <v>0</v>
      </c>
      <c r="P231" s="246">
        <v>1.9460000000000002E-2</v>
      </c>
      <c r="Q231" s="246">
        <f>ROUND(E231*P231,2)</f>
        <v>0.04</v>
      </c>
      <c r="R231" s="246"/>
      <c r="S231" s="246" t="s">
        <v>175</v>
      </c>
      <c r="T231" s="247" t="s">
        <v>175</v>
      </c>
      <c r="U231" s="231">
        <v>0.38</v>
      </c>
      <c r="V231" s="231">
        <f>ROUND(E231*U231,2)</f>
        <v>0.76</v>
      </c>
      <c r="W231" s="231"/>
      <c r="X231" s="231" t="s">
        <v>176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177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642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56</v>
      </c>
      <c r="D233" s="232"/>
      <c r="E233" s="233">
        <v>1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684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56</v>
      </c>
      <c r="D235" s="232"/>
      <c r="E235" s="233">
        <v>1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41">
        <v>38</v>
      </c>
      <c r="B236" s="242" t="s">
        <v>417</v>
      </c>
      <c r="C236" s="253" t="s">
        <v>418</v>
      </c>
      <c r="D236" s="243" t="s">
        <v>386</v>
      </c>
      <c r="E236" s="244">
        <v>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1.9009999999999999E-2</v>
      </c>
      <c r="O236" s="246">
        <f>ROUND(E236*N236,2)</f>
        <v>0.04</v>
      </c>
      <c r="P236" s="246">
        <v>0</v>
      </c>
      <c r="Q236" s="246">
        <f>ROUND(E236*P236,2)</f>
        <v>0</v>
      </c>
      <c r="R236" s="246"/>
      <c r="S236" s="246" t="s">
        <v>175</v>
      </c>
      <c r="T236" s="247" t="s">
        <v>175</v>
      </c>
      <c r="U236" s="231">
        <v>1.19</v>
      </c>
      <c r="V236" s="231">
        <f>ROUND(E236*U236,2)</f>
        <v>2.38</v>
      </c>
      <c r="W236" s="231"/>
      <c r="X236" s="231" t="s">
        <v>176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177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58</v>
      </c>
      <c r="D237" s="232"/>
      <c r="E237" s="233">
        <v>2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179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1">
        <v>39</v>
      </c>
      <c r="B238" s="242" t="s">
        <v>423</v>
      </c>
      <c r="C238" s="253" t="s">
        <v>424</v>
      </c>
      <c r="D238" s="243" t="s">
        <v>386</v>
      </c>
      <c r="E238" s="244">
        <v>1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1.7000000000000001E-4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175</v>
      </c>
      <c r="T238" s="247" t="s">
        <v>175</v>
      </c>
      <c r="U238" s="231">
        <v>2.9</v>
      </c>
      <c r="V238" s="231">
        <f>ROUND(E238*U238,2)</f>
        <v>2.9</v>
      </c>
      <c r="W238" s="231"/>
      <c r="X238" s="231" t="s">
        <v>176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177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56</v>
      </c>
      <c r="D239" s="232"/>
      <c r="E239" s="233">
        <v>1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>
      <c r="A240" s="241">
        <v>40</v>
      </c>
      <c r="B240" s="242" t="s">
        <v>425</v>
      </c>
      <c r="C240" s="253" t="s">
        <v>426</v>
      </c>
      <c r="D240" s="243" t="s">
        <v>386</v>
      </c>
      <c r="E240" s="244">
        <v>1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8.7999999999999995E-2</v>
      </c>
      <c r="Q240" s="246">
        <f>ROUND(E240*P240,2)</f>
        <v>0.09</v>
      </c>
      <c r="R240" s="246"/>
      <c r="S240" s="246" t="s">
        <v>175</v>
      </c>
      <c r="T240" s="247" t="s">
        <v>175</v>
      </c>
      <c r="U240" s="231">
        <v>0.69</v>
      </c>
      <c r="V240" s="231">
        <f>ROUND(E240*U240,2)</f>
        <v>0.69</v>
      </c>
      <c r="W240" s="231"/>
      <c r="X240" s="231" t="s">
        <v>176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177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708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56</v>
      </c>
      <c r="D242" s="232"/>
      <c r="E242" s="233">
        <v>1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41">
        <v>41</v>
      </c>
      <c r="B243" s="242" t="s">
        <v>709</v>
      </c>
      <c r="C243" s="253" t="s">
        <v>710</v>
      </c>
      <c r="D243" s="243" t="s">
        <v>386</v>
      </c>
      <c r="E243" s="244">
        <v>1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0</v>
      </c>
      <c r="O243" s="246">
        <f>ROUND(E243*N243,2)</f>
        <v>0</v>
      </c>
      <c r="P243" s="246">
        <v>3.4700000000000002E-2</v>
      </c>
      <c r="Q243" s="246">
        <f>ROUND(E243*P243,2)</f>
        <v>0.03</v>
      </c>
      <c r="R243" s="246"/>
      <c r="S243" s="246" t="s">
        <v>175</v>
      </c>
      <c r="T243" s="247" t="s">
        <v>175</v>
      </c>
      <c r="U243" s="231">
        <v>0.56899999999999995</v>
      </c>
      <c r="V243" s="231">
        <f>ROUND(E243*U243,2)</f>
        <v>0.56999999999999995</v>
      </c>
      <c r="W243" s="231"/>
      <c r="X243" s="231" t="s">
        <v>176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177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648</v>
      </c>
      <c r="D244" s="232"/>
      <c r="E244" s="233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56</v>
      </c>
      <c r="D245" s="232"/>
      <c r="E245" s="233">
        <v>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42</v>
      </c>
      <c r="B246" s="242" t="s">
        <v>711</v>
      </c>
      <c r="C246" s="253" t="s">
        <v>712</v>
      </c>
      <c r="D246" s="243" t="s">
        <v>249</v>
      </c>
      <c r="E246" s="244">
        <v>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3.0899999999999999E-3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175</v>
      </c>
      <c r="T246" s="247" t="s">
        <v>175</v>
      </c>
      <c r="U246" s="231">
        <v>1.25</v>
      </c>
      <c r="V246" s="231">
        <f>ROUND(E246*U246,2)</f>
        <v>1.25</v>
      </c>
      <c r="W246" s="231"/>
      <c r="X246" s="231" t="s">
        <v>176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177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56</v>
      </c>
      <c r="D247" s="232"/>
      <c r="E247" s="233">
        <v>1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1">
        <v>43</v>
      </c>
      <c r="B248" s="242" t="s">
        <v>431</v>
      </c>
      <c r="C248" s="253" t="s">
        <v>432</v>
      </c>
      <c r="D248" s="243" t="s">
        <v>249</v>
      </c>
      <c r="E248" s="244">
        <v>2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8.4999999999999995E-4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175</v>
      </c>
      <c r="T248" s="247" t="s">
        <v>175</v>
      </c>
      <c r="U248" s="231">
        <v>0.49</v>
      </c>
      <c r="V248" s="231">
        <f>ROUND(E248*U248,2)</f>
        <v>0.98</v>
      </c>
      <c r="W248" s="231"/>
      <c r="X248" s="231" t="s">
        <v>176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177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439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58</v>
      </c>
      <c r="D250" s="232"/>
      <c r="E250" s="233">
        <v>2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44</v>
      </c>
      <c r="B251" s="242" t="s">
        <v>713</v>
      </c>
      <c r="C251" s="253" t="s">
        <v>714</v>
      </c>
      <c r="D251" s="243" t="s">
        <v>249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1.0200000000000001E-3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175</v>
      </c>
      <c r="T251" s="247" t="s">
        <v>175</v>
      </c>
      <c r="U251" s="231">
        <v>0.47599999999999998</v>
      </c>
      <c r="V251" s="231">
        <f>ROUND(E251*U251,2)</f>
        <v>0.48</v>
      </c>
      <c r="W251" s="231"/>
      <c r="X251" s="231" t="s">
        <v>176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177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715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179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45</v>
      </c>
      <c r="B254" s="242" t="s">
        <v>437</v>
      </c>
      <c r="C254" s="253" t="s">
        <v>438</v>
      </c>
      <c r="D254" s="243" t="s">
        <v>386</v>
      </c>
      <c r="E254" s="244">
        <v>4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1.56E-3</v>
      </c>
      <c r="Q254" s="246">
        <f>ROUND(E254*P254,2)</f>
        <v>0.01</v>
      </c>
      <c r="R254" s="246"/>
      <c r="S254" s="246" t="s">
        <v>175</v>
      </c>
      <c r="T254" s="247" t="s">
        <v>175</v>
      </c>
      <c r="U254" s="231">
        <v>0.22</v>
      </c>
      <c r="V254" s="231">
        <f>ROUND(E254*U254,2)</f>
        <v>0.88</v>
      </c>
      <c r="W254" s="231"/>
      <c r="X254" s="231" t="s">
        <v>176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440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716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56</v>
      </c>
      <c r="D258" s="232"/>
      <c r="E258" s="233">
        <v>1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717</v>
      </c>
      <c r="D259" s="232"/>
      <c r="E259" s="233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56</v>
      </c>
      <c r="D260" s="232"/>
      <c r="E260" s="233">
        <v>1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718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56</v>
      </c>
      <c r="D262" s="232"/>
      <c r="E262" s="233">
        <v>1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1">
        <v>46</v>
      </c>
      <c r="B263" s="242" t="s">
        <v>441</v>
      </c>
      <c r="C263" s="253" t="s">
        <v>442</v>
      </c>
      <c r="D263" s="243" t="s">
        <v>386</v>
      </c>
      <c r="E263" s="244">
        <v>1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3.32E-3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175</v>
      </c>
      <c r="T263" s="247" t="s">
        <v>175</v>
      </c>
      <c r="U263" s="231">
        <v>0.59</v>
      </c>
      <c r="V263" s="231">
        <f>ROUND(E263*U263,2)</f>
        <v>0.59</v>
      </c>
      <c r="W263" s="231"/>
      <c r="X263" s="231" t="s">
        <v>176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177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443</v>
      </c>
      <c r="D264" s="232"/>
      <c r="E264" s="233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179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56</v>
      </c>
      <c r="D265" s="232"/>
      <c r="E265" s="233">
        <v>1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1">
        <v>47</v>
      </c>
      <c r="B266" s="242" t="s">
        <v>444</v>
      </c>
      <c r="C266" s="253" t="s">
        <v>445</v>
      </c>
      <c r="D266" s="243" t="s">
        <v>249</v>
      </c>
      <c r="E266" s="244">
        <v>2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4.0999999999999999E-4</v>
      </c>
      <c r="O266" s="246">
        <f>ROUND(E266*N266,2)</f>
        <v>0</v>
      </c>
      <c r="P266" s="246">
        <v>0</v>
      </c>
      <c r="Q266" s="246">
        <f>ROUND(E266*P266,2)</f>
        <v>0</v>
      </c>
      <c r="R266" s="246"/>
      <c r="S266" s="246" t="s">
        <v>175</v>
      </c>
      <c r="T266" s="247" t="s">
        <v>175</v>
      </c>
      <c r="U266" s="231">
        <v>0.25</v>
      </c>
      <c r="V266" s="231">
        <f>ROUND(E266*U266,2)</f>
        <v>0.5</v>
      </c>
      <c r="W266" s="231"/>
      <c r="X266" s="231" t="s">
        <v>176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177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58</v>
      </c>
      <c r="D267" s="232"/>
      <c r="E267" s="233">
        <v>2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179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41">
        <v>48</v>
      </c>
      <c r="B268" s="242" t="s">
        <v>447</v>
      </c>
      <c r="C268" s="253" t="s">
        <v>448</v>
      </c>
      <c r="D268" s="243" t="s">
        <v>249</v>
      </c>
      <c r="E268" s="244">
        <v>2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2.0000000000000001E-4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175</v>
      </c>
      <c r="T268" s="247" t="s">
        <v>175</v>
      </c>
      <c r="U268" s="231">
        <v>0.25</v>
      </c>
      <c r="V268" s="231">
        <f>ROUND(E268*U268,2)</f>
        <v>0.5</v>
      </c>
      <c r="W268" s="231"/>
      <c r="X268" s="231" t="s">
        <v>176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177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58</v>
      </c>
      <c r="D269" s="232"/>
      <c r="E269" s="233">
        <v>2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179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1">
        <v>49</v>
      </c>
      <c r="B270" s="242" t="s">
        <v>449</v>
      </c>
      <c r="C270" s="253" t="s">
        <v>450</v>
      </c>
      <c r="D270" s="243" t="s">
        <v>249</v>
      </c>
      <c r="E270" s="244">
        <v>3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6.9999999999999999E-4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175</v>
      </c>
      <c r="T270" s="247" t="s">
        <v>175</v>
      </c>
      <c r="U270" s="231">
        <v>0.37</v>
      </c>
      <c r="V270" s="231">
        <f>ROUND(E270*U270,2)</f>
        <v>1.1100000000000001</v>
      </c>
      <c r="W270" s="231"/>
      <c r="X270" s="231" t="s">
        <v>176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177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451</v>
      </c>
      <c r="D271" s="232"/>
      <c r="E271" s="233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179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58</v>
      </c>
      <c r="D272" s="232"/>
      <c r="E272" s="233">
        <v>2</v>
      </c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179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719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56</v>
      </c>
      <c r="D274" s="232"/>
      <c r="E274" s="233">
        <v>1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41">
        <v>50</v>
      </c>
      <c r="B275" s="242" t="s">
        <v>453</v>
      </c>
      <c r="C275" s="253" t="s">
        <v>454</v>
      </c>
      <c r="D275" s="243" t="s">
        <v>386</v>
      </c>
      <c r="E275" s="244">
        <v>1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1.7999999999999999E-2</v>
      </c>
      <c r="O275" s="246">
        <f>ROUND(E275*N275,2)</f>
        <v>0.02</v>
      </c>
      <c r="P275" s="246">
        <v>0</v>
      </c>
      <c r="Q275" s="246">
        <f>ROUND(E275*P275,2)</f>
        <v>0</v>
      </c>
      <c r="R275" s="246"/>
      <c r="S275" s="246" t="s">
        <v>175</v>
      </c>
      <c r="T275" s="247" t="s">
        <v>175</v>
      </c>
      <c r="U275" s="231">
        <v>1.9</v>
      </c>
      <c r="V275" s="231">
        <f>ROUND(E275*U275,2)</f>
        <v>1.9</v>
      </c>
      <c r="W275" s="231"/>
      <c r="X275" s="231" t="s">
        <v>176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177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5" t="s">
        <v>455</v>
      </c>
      <c r="D276" s="248"/>
      <c r="E276" s="248"/>
      <c r="F276" s="248"/>
      <c r="G276" s="248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244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56</v>
      </c>
      <c r="D277" s="232"/>
      <c r="E277" s="233">
        <v>1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1">
        <v>51</v>
      </c>
      <c r="B278" s="242" t="s">
        <v>456</v>
      </c>
      <c r="C278" s="253" t="s">
        <v>457</v>
      </c>
      <c r="D278" s="243" t="s">
        <v>322</v>
      </c>
      <c r="E278" s="244">
        <v>0.183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0</v>
      </c>
      <c r="O278" s="246">
        <f>ROUND(E278*N278,2)</f>
        <v>0</v>
      </c>
      <c r="P278" s="246">
        <v>0</v>
      </c>
      <c r="Q278" s="246">
        <f>ROUND(E278*P278,2)</f>
        <v>0</v>
      </c>
      <c r="R278" s="246"/>
      <c r="S278" s="246" t="s">
        <v>175</v>
      </c>
      <c r="T278" s="247" t="s">
        <v>175</v>
      </c>
      <c r="U278" s="231">
        <v>1.52</v>
      </c>
      <c r="V278" s="231">
        <f>ROUND(E278*U278,2)</f>
        <v>0.28000000000000003</v>
      </c>
      <c r="W278" s="231"/>
      <c r="X278" s="231" t="s">
        <v>176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177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720</v>
      </c>
      <c r="D279" s="232"/>
      <c r="E279" s="233">
        <v>0.183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1">
        <v>52</v>
      </c>
      <c r="B280" s="242" t="s">
        <v>459</v>
      </c>
      <c r="C280" s="253" t="s">
        <v>460</v>
      </c>
      <c r="D280" s="243" t="s">
        <v>249</v>
      </c>
      <c r="E280" s="244">
        <v>1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0</v>
      </c>
      <c r="O280" s="246">
        <f>ROUND(E280*N280,2)</f>
        <v>0</v>
      </c>
      <c r="P280" s="246">
        <v>5.0000000000000001E-3</v>
      </c>
      <c r="Q280" s="246">
        <f>ROUND(E280*P280,2)</f>
        <v>0.01</v>
      </c>
      <c r="R280" s="246"/>
      <c r="S280" s="246" t="s">
        <v>250</v>
      </c>
      <c r="T280" s="247" t="s">
        <v>251</v>
      </c>
      <c r="U280" s="231">
        <v>0</v>
      </c>
      <c r="V280" s="231">
        <f>ROUND(E280*U280,2)</f>
        <v>0</v>
      </c>
      <c r="W280" s="231"/>
      <c r="X280" s="231" t="s">
        <v>176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177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684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56</v>
      </c>
      <c r="D282" s="232"/>
      <c r="E282" s="233">
        <v>1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53</v>
      </c>
      <c r="B283" s="242" t="s">
        <v>461</v>
      </c>
      <c r="C283" s="253" t="s">
        <v>721</v>
      </c>
      <c r="D283" s="243" t="s">
        <v>404</v>
      </c>
      <c r="E283" s="244">
        <v>1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0.02</v>
      </c>
      <c r="Q283" s="246">
        <f>ROUND(E283*P283,2)</f>
        <v>0.02</v>
      </c>
      <c r="R283" s="246"/>
      <c r="S283" s="246" t="s">
        <v>250</v>
      </c>
      <c r="T283" s="247" t="s">
        <v>251</v>
      </c>
      <c r="U283" s="231">
        <v>0</v>
      </c>
      <c r="V283" s="231">
        <f>ROUND(E283*U283,2)</f>
        <v>0</v>
      </c>
      <c r="W283" s="231"/>
      <c r="X283" s="231" t="s">
        <v>176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177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722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56</v>
      </c>
      <c r="D285" s="232"/>
      <c r="E285" s="233">
        <v>1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41">
        <v>54</v>
      </c>
      <c r="B286" s="242" t="s">
        <v>465</v>
      </c>
      <c r="C286" s="253" t="s">
        <v>723</v>
      </c>
      <c r="D286" s="243" t="s">
        <v>404</v>
      </c>
      <c r="E286" s="244">
        <v>1</v>
      </c>
      <c r="F286" s="245"/>
      <c r="G286" s="246">
        <f>ROUND(E286*F286,2)</f>
        <v>0</v>
      </c>
      <c r="H286" s="245"/>
      <c r="I286" s="246">
        <f>ROUND(E286*H286,2)</f>
        <v>0</v>
      </c>
      <c r="J286" s="245"/>
      <c r="K286" s="246">
        <f>ROUND(E286*J286,2)</f>
        <v>0</v>
      </c>
      <c r="L286" s="246">
        <v>21</v>
      </c>
      <c r="M286" s="246">
        <f>G286*(1+L286/100)</f>
        <v>0</v>
      </c>
      <c r="N286" s="246">
        <v>0</v>
      </c>
      <c r="O286" s="246">
        <f>ROUND(E286*N286,2)</f>
        <v>0</v>
      </c>
      <c r="P286" s="246">
        <v>0</v>
      </c>
      <c r="Q286" s="246">
        <f>ROUND(E286*P286,2)</f>
        <v>0</v>
      </c>
      <c r="R286" s="246"/>
      <c r="S286" s="246" t="s">
        <v>250</v>
      </c>
      <c r="T286" s="247" t="s">
        <v>251</v>
      </c>
      <c r="U286" s="231">
        <v>0</v>
      </c>
      <c r="V286" s="231">
        <f>ROUND(E286*U286,2)</f>
        <v>0</v>
      </c>
      <c r="W286" s="231"/>
      <c r="X286" s="231" t="s">
        <v>176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177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684</v>
      </c>
      <c r="D287" s="232"/>
      <c r="E287" s="233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56</v>
      </c>
      <c r="D288" s="232"/>
      <c r="E288" s="233">
        <v>1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ht="22.5" outlineLevel="1">
      <c r="A289" s="241">
        <v>55</v>
      </c>
      <c r="B289" s="242" t="s">
        <v>467</v>
      </c>
      <c r="C289" s="253" t="s">
        <v>468</v>
      </c>
      <c r="D289" s="243" t="s">
        <v>249</v>
      </c>
      <c r="E289" s="244">
        <v>1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1.0999999999999999E-2</v>
      </c>
      <c r="O289" s="246">
        <f>ROUND(E289*N289,2)</f>
        <v>0.01</v>
      </c>
      <c r="P289" s="246">
        <v>0</v>
      </c>
      <c r="Q289" s="246">
        <f>ROUND(E289*P289,2)</f>
        <v>0</v>
      </c>
      <c r="R289" s="246" t="s">
        <v>469</v>
      </c>
      <c r="S289" s="246" t="s">
        <v>175</v>
      </c>
      <c r="T289" s="247" t="s">
        <v>175</v>
      </c>
      <c r="U289" s="231">
        <v>0</v>
      </c>
      <c r="V289" s="231">
        <f>ROUND(E289*U289,2)</f>
        <v>0</v>
      </c>
      <c r="W289" s="231"/>
      <c r="X289" s="231" t="s">
        <v>470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471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56</v>
      </c>
      <c r="D290" s="232"/>
      <c r="E290" s="233">
        <v>1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56</v>
      </c>
      <c r="B291" s="242" t="s">
        <v>724</v>
      </c>
      <c r="C291" s="253" t="s">
        <v>725</v>
      </c>
      <c r="D291" s="243" t="s">
        <v>249</v>
      </c>
      <c r="E291" s="244">
        <v>1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1.4E-2</v>
      </c>
      <c r="O291" s="246">
        <f>ROUND(E291*N291,2)</f>
        <v>0.01</v>
      </c>
      <c r="P291" s="246">
        <v>0</v>
      </c>
      <c r="Q291" s="246">
        <f>ROUND(E291*P291,2)</f>
        <v>0</v>
      </c>
      <c r="R291" s="246" t="s">
        <v>469</v>
      </c>
      <c r="S291" s="246" t="s">
        <v>175</v>
      </c>
      <c r="T291" s="247" t="s">
        <v>175</v>
      </c>
      <c r="U291" s="231">
        <v>0</v>
      </c>
      <c r="V291" s="231">
        <f>ROUND(E291*U291,2)</f>
        <v>0</v>
      </c>
      <c r="W291" s="231"/>
      <c r="X291" s="231" t="s">
        <v>470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471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56</v>
      </c>
      <c r="D292" s="232"/>
      <c r="E292" s="233">
        <v>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>
      <c r="A293" s="235" t="s">
        <v>170</v>
      </c>
      <c r="B293" s="236" t="s">
        <v>121</v>
      </c>
      <c r="C293" s="252" t="s">
        <v>122</v>
      </c>
      <c r="D293" s="237"/>
      <c r="E293" s="238"/>
      <c r="F293" s="239"/>
      <c r="G293" s="239">
        <f>SUMIF(AG294:AG340,"&lt;&gt;NOR",G294:G340)</f>
        <v>0</v>
      </c>
      <c r="H293" s="239"/>
      <c r="I293" s="239">
        <f>SUM(I294:I340)</f>
        <v>0</v>
      </c>
      <c r="J293" s="239"/>
      <c r="K293" s="239">
        <f>SUM(K294:K340)</f>
        <v>0</v>
      </c>
      <c r="L293" s="239"/>
      <c r="M293" s="239">
        <f>SUM(M294:M340)</f>
        <v>0</v>
      </c>
      <c r="N293" s="239"/>
      <c r="O293" s="239">
        <f>SUM(O294:O340)</f>
        <v>7.0000000000000007E-2</v>
      </c>
      <c r="P293" s="239"/>
      <c r="Q293" s="239">
        <f>SUM(Q294:Q340)</f>
        <v>0.94000000000000006</v>
      </c>
      <c r="R293" s="239"/>
      <c r="S293" s="239"/>
      <c r="T293" s="240"/>
      <c r="U293" s="234"/>
      <c r="V293" s="234">
        <f>SUM(V294:V340)</f>
        <v>30.69</v>
      </c>
      <c r="W293" s="234"/>
      <c r="X293" s="234"/>
      <c r="AG293" t="s">
        <v>171</v>
      </c>
    </row>
    <row r="294" spans="1:60" outlineLevel="1">
      <c r="A294" s="241">
        <v>57</v>
      </c>
      <c r="B294" s="242" t="s">
        <v>726</v>
      </c>
      <c r="C294" s="253" t="s">
        <v>727</v>
      </c>
      <c r="D294" s="243" t="s">
        <v>174</v>
      </c>
      <c r="E294" s="244">
        <v>49.519860000000001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0</v>
      </c>
      <c r="O294" s="246">
        <f>ROUND(E294*N294,2)</f>
        <v>0</v>
      </c>
      <c r="P294" s="246">
        <v>1.098E-2</v>
      </c>
      <c r="Q294" s="246">
        <f>ROUND(E294*P294,2)</f>
        <v>0.54</v>
      </c>
      <c r="R294" s="246"/>
      <c r="S294" s="246" t="s">
        <v>175</v>
      </c>
      <c r="T294" s="247" t="s">
        <v>175</v>
      </c>
      <c r="U294" s="231">
        <v>0.37</v>
      </c>
      <c r="V294" s="231">
        <f>ROUND(E294*U294,2)</f>
        <v>18.32</v>
      </c>
      <c r="W294" s="231"/>
      <c r="X294" s="231" t="s">
        <v>176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177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728</v>
      </c>
      <c r="D295" s="232"/>
      <c r="E295" s="233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179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653</v>
      </c>
      <c r="D296" s="232"/>
      <c r="E296" s="233">
        <v>61.144860000000001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654</v>
      </c>
      <c r="D297" s="232"/>
      <c r="E297" s="233">
        <v>-6.4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655</v>
      </c>
      <c r="D298" s="232"/>
      <c r="E298" s="233">
        <v>-1.2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656</v>
      </c>
      <c r="D299" s="232"/>
      <c r="E299" s="233">
        <v>-4.0250000000000004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41">
        <v>58</v>
      </c>
      <c r="B300" s="242" t="s">
        <v>729</v>
      </c>
      <c r="C300" s="253" t="s">
        <v>730</v>
      </c>
      <c r="D300" s="243" t="s">
        <v>174</v>
      </c>
      <c r="E300" s="244">
        <v>49.519860000000001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6">
        <v>0</v>
      </c>
      <c r="O300" s="246">
        <f>ROUND(E300*N300,2)</f>
        <v>0</v>
      </c>
      <c r="P300" s="246">
        <v>8.0000000000000002E-3</v>
      </c>
      <c r="Q300" s="246">
        <f>ROUND(E300*P300,2)</f>
        <v>0.4</v>
      </c>
      <c r="R300" s="246"/>
      <c r="S300" s="246" t="s">
        <v>175</v>
      </c>
      <c r="T300" s="247" t="s">
        <v>175</v>
      </c>
      <c r="U300" s="231">
        <v>6.6000000000000003E-2</v>
      </c>
      <c r="V300" s="231">
        <f>ROUND(E300*U300,2)</f>
        <v>3.27</v>
      </c>
      <c r="W300" s="231"/>
      <c r="X300" s="231" t="s">
        <v>176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177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731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179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653</v>
      </c>
      <c r="D302" s="232"/>
      <c r="E302" s="233">
        <v>61.144860000000001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654</v>
      </c>
      <c r="D303" s="232"/>
      <c r="E303" s="233">
        <v>-6.4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655</v>
      </c>
      <c r="D304" s="232"/>
      <c r="E304" s="233">
        <v>-1.2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179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656</v>
      </c>
      <c r="D305" s="232"/>
      <c r="E305" s="233">
        <v>-4.0250000000000004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179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1">
        <v>59</v>
      </c>
      <c r="B306" s="242" t="s">
        <v>732</v>
      </c>
      <c r="C306" s="253" t="s">
        <v>733</v>
      </c>
      <c r="D306" s="243" t="s">
        <v>249</v>
      </c>
      <c r="E306" s="244">
        <v>4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0</v>
      </c>
      <c r="Q306" s="246">
        <f>ROUND(E306*P306,2)</f>
        <v>0</v>
      </c>
      <c r="R306" s="246"/>
      <c r="S306" s="246" t="s">
        <v>175</v>
      </c>
      <c r="T306" s="247" t="s">
        <v>175</v>
      </c>
      <c r="U306" s="231">
        <v>1.45</v>
      </c>
      <c r="V306" s="231">
        <f>ROUND(E306*U306,2)</f>
        <v>5.8</v>
      </c>
      <c r="W306" s="231"/>
      <c r="X306" s="231" t="s">
        <v>176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177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832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179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688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56</v>
      </c>
      <c r="D309" s="232"/>
      <c r="E309" s="233">
        <v>1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689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56</v>
      </c>
      <c r="D311" s="232"/>
      <c r="E311" s="233">
        <v>1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179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736</v>
      </c>
      <c r="D312" s="232"/>
      <c r="E312" s="233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179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687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56</v>
      </c>
      <c r="D314" s="232"/>
      <c r="E314" s="233">
        <v>1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179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735</v>
      </c>
      <c r="D315" s="232"/>
      <c r="E315" s="233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179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686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56</v>
      </c>
      <c r="D317" s="232"/>
      <c r="E317" s="233">
        <v>1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179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41">
        <v>60</v>
      </c>
      <c r="B318" s="242" t="s">
        <v>737</v>
      </c>
      <c r="C318" s="253" t="s">
        <v>738</v>
      </c>
      <c r="D318" s="243" t="s">
        <v>249</v>
      </c>
      <c r="E318" s="244">
        <v>4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0</v>
      </c>
      <c r="O318" s="246">
        <f>ROUND(E318*N318,2)</f>
        <v>0</v>
      </c>
      <c r="P318" s="246">
        <v>0</v>
      </c>
      <c r="Q318" s="246">
        <f>ROUND(E318*P318,2)</f>
        <v>0</v>
      </c>
      <c r="R318" s="246"/>
      <c r="S318" s="246" t="s">
        <v>175</v>
      </c>
      <c r="T318" s="247" t="s">
        <v>175</v>
      </c>
      <c r="U318" s="231">
        <v>0.78</v>
      </c>
      <c r="V318" s="231">
        <f>ROUND(E318*U318,2)</f>
        <v>3.12</v>
      </c>
      <c r="W318" s="231"/>
      <c r="X318" s="231" t="s">
        <v>176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177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62</v>
      </c>
      <c r="D319" s="232"/>
      <c r="E319" s="233">
        <v>4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179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41">
        <v>61</v>
      </c>
      <c r="B320" s="242" t="s">
        <v>739</v>
      </c>
      <c r="C320" s="253" t="s">
        <v>740</v>
      </c>
      <c r="D320" s="243" t="s">
        <v>322</v>
      </c>
      <c r="E320" s="244">
        <v>7.2999999999999995E-2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0</v>
      </c>
      <c r="O320" s="246">
        <f>ROUND(E320*N320,2)</f>
        <v>0</v>
      </c>
      <c r="P320" s="246">
        <v>0</v>
      </c>
      <c r="Q320" s="246">
        <f>ROUND(E320*P320,2)</f>
        <v>0</v>
      </c>
      <c r="R320" s="246"/>
      <c r="S320" s="246" t="s">
        <v>175</v>
      </c>
      <c r="T320" s="247" t="s">
        <v>175</v>
      </c>
      <c r="U320" s="231">
        <v>2.42</v>
      </c>
      <c r="V320" s="231">
        <f>ROUND(E320*U320,2)</f>
        <v>0.18</v>
      </c>
      <c r="W320" s="231"/>
      <c r="X320" s="231" t="s">
        <v>176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177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741</v>
      </c>
      <c r="D321" s="232"/>
      <c r="E321" s="233">
        <v>7.2999999999999995E-2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179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1">
        <v>62</v>
      </c>
      <c r="B322" s="242" t="s">
        <v>742</v>
      </c>
      <c r="C322" s="253" t="s">
        <v>743</v>
      </c>
      <c r="D322" s="243" t="s">
        <v>249</v>
      </c>
      <c r="E322" s="244">
        <v>4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7.5000000000000002E-4</v>
      </c>
      <c r="O322" s="246">
        <f>ROUND(E322*N322,2)</f>
        <v>0</v>
      </c>
      <c r="P322" s="246">
        <v>0</v>
      </c>
      <c r="Q322" s="246">
        <f>ROUND(E322*P322,2)</f>
        <v>0</v>
      </c>
      <c r="R322" s="246" t="s">
        <v>469</v>
      </c>
      <c r="S322" s="246" t="s">
        <v>175</v>
      </c>
      <c r="T322" s="247" t="s">
        <v>175</v>
      </c>
      <c r="U322" s="231">
        <v>0</v>
      </c>
      <c r="V322" s="231">
        <f>ROUND(E322*U322,2)</f>
        <v>0</v>
      </c>
      <c r="W322" s="231"/>
      <c r="X322" s="231" t="s">
        <v>470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471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62</v>
      </c>
      <c r="D323" s="232"/>
      <c r="E323" s="233">
        <v>4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179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>
      <c r="A324" s="241">
        <v>63</v>
      </c>
      <c r="B324" s="242" t="s">
        <v>744</v>
      </c>
      <c r="C324" s="253" t="s">
        <v>745</v>
      </c>
      <c r="D324" s="243" t="s">
        <v>249</v>
      </c>
      <c r="E324" s="244">
        <v>2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1.4999999999999999E-2</v>
      </c>
      <c r="O324" s="246">
        <f>ROUND(E324*N324,2)</f>
        <v>0.03</v>
      </c>
      <c r="P324" s="246">
        <v>0</v>
      </c>
      <c r="Q324" s="246">
        <f>ROUND(E324*P324,2)</f>
        <v>0</v>
      </c>
      <c r="R324" s="246" t="s">
        <v>469</v>
      </c>
      <c r="S324" s="246" t="s">
        <v>175</v>
      </c>
      <c r="T324" s="247" t="s">
        <v>175</v>
      </c>
      <c r="U324" s="231">
        <v>0</v>
      </c>
      <c r="V324" s="231">
        <f>ROUND(E324*U324,2)</f>
        <v>0</v>
      </c>
      <c r="W324" s="231"/>
      <c r="X324" s="231" t="s">
        <v>470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471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746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832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179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688</v>
      </c>
      <c r="D327" s="232"/>
      <c r="E327" s="233"/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179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56</v>
      </c>
      <c r="D328" s="232"/>
      <c r="E328" s="233">
        <v>1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179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689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179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56</v>
      </c>
      <c r="D330" s="232"/>
      <c r="E330" s="233">
        <v>1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2.5" outlineLevel="1">
      <c r="A331" s="241">
        <v>64</v>
      </c>
      <c r="B331" s="242" t="s">
        <v>747</v>
      </c>
      <c r="C331" s="253" t="s">
        <v>748</v>
      </c>
      <c r="D331" s="243" t="s">
        <v>249</v>
      </c>
      <c r="E331" s="244">
        <v>1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0.02</v>
      </c>
      <c r="O331" s="246">
        <f>ROUND(E331*N331,2)</f>
        <v>0.02</v>
      </c>
      <c r="P331" s="246">
        <v>0</v>
      </c>
      <c r="Q331" s="246">
        <f>ROUND(E331*P331,2)</f>
        <v>0</v>
      </c>
      <c r="R331" s="246" t="s">
        <v>469</v>
      </c>
      <c r="S331" s="246" t="s">
        <v>175</v>
      </c>
      <c r="T331" s="247" t="s">
        <v>175</v>
      </c>
      <c r="U331" s="231">
        <v>0</v>
      </c>
      <c r="V331" s="231">
        <f>ROUND(E331*U331,2)</f>
        <v>0</v>
      </c>
      <c r="W331" s="231"/>
      <c r="X331" s="231" t="s">
        <v>470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471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746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179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736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687</v>
      </c>
      <c r="D334" s="232"/>
      <c r="E334" s="233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56</v>
      </c>
      <c r="D335" s="232"/>
      <c r="E335" s="233">
        <v>1</v>
      </c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179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41">
        <v>65</v>
      </c>
      <c r="B336" s="242" t="s">
        <v>749</v>
      </c>
      <c r="C336" s="253" t="s">
        <v>750</v>
      </c>
      <c r="D336" s="243" t="s">
        <v>249</v>
      </c>
      <c r="E336" s="244">
        <v>1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0.02</v>
      </c>
      <c r="O336" s="246">
        <f>ROUND(E336*N336,2)</f>
        <v>0.02</v>
      </c>
      <c r="P336" s="246">
        <v>0</v>
      </c>
      <c r="Q336" s="246">
        <f>ROUND(E336*P336,2)</f>
        <v>0</v>
      </c>
      <c r="R336" s="246" t="s">
        <v>469</v>
      </c>
      <c r="S336" s="246" t="s">
        <v>175</v>
      </c>
      <c r="T336" s="247" t="s">
        <v>175</v>
      </c>
      <c r="U336" s="231">
        <v>0</v>
      </c>
      <c r="V336" s="231">
        <f>ROUND(E336*U336,2)</f>
        <v>0</v>
      </c>
      <c r="W336" s="231"/>
      <c r="X336" s="231" t="s">
        <v>470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471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746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735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686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179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56</v>
      </c>
      <c r="D340" s="232"/>
      <c r="E340" s="233">
        <v>1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179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>
      <c r="A341" s="235" t="s">
        <v>170</v>
      </c>
      <c r="B341" s="236" t="s">
        <v>125</v>
      </c>
      <c r="C341" s="252" t="s">
        <v>126</v>
      </c>
      <c r="D341" s="237"/>
      <c r="E341" s="238"/>
      <c r="F341" s="239"/>
      <c r="G341" s="239">
        <f>SUMIF(AG342:AG364,"&lt;&gt;NOR",G342:G364)</f>
        <v>0</v>
      </c>
      <c r="H341" s="239"/>
      <c r="I341" s="239">
        <f>SUM(I342:I364)</f>
        <v>0</v>
      </c>
      <c r="J341" s="239"/>
      <c r="K341" s="239">
        <f>SUM(K342:K364)</f>
        <v>0</v>
      </c>
      <c r="L341" s="239"/>
      <c r="M341" s="239">
        <f>SUM(M342:M364)</f>
        <v>0</v>
      </c>
      <c r="N341" s="239"/>
      <c r="O341" s="239">
        <f>SUM(O342:O364)</f>
        <v>0.59</v>
      </c>
      <c r="P341" s="239"/>
      <c r="Q341" s="239">
        <f>SUM(Q342:Q364)</f>
        <v>0</v>
      </c>
      <c r="R341" s="239"/>
      <c r="S341" s="239"/>
      <c r="T341" s="240"/>
      <c r="U341" s="234"/>
      <c r="V341" s="234">
        <f>SUM(V342:V364)</f>
        <v>28.169999999999998</v>
      </c>
      <c r="W341" s="234"/>
      <c r="X341" s="234"/>
      <c r="AG341" t="s">
        <v>171</v>
      </c>
    </row>
    <row r="342" spans="1:60" ht="22.5" outlineLevel="1">
      <c r="A342" s="241">
        <v>66</v>
      </c>
      <c r="B342" s="242" t="s">
        <v>472</v>
      </c>
      <c r="C342" s="253" t="s">
        <v>473</v>
      </c>
      <c r="D342" s="243" t="s">
        <v>174</v>
      </c>
      <c r="E342" s="244">
        <v>26.7</v>
      </c>
      <c r="F342" s="245"/>
      <c r="G342" s="246">
        <f>ROUND(E342*F342,2)</f>
        <v>0</v>
      </c>
      <c r="H342" s="245"/>
      <c r="I342" s="246">
        <f>ROUND(E342*H342,2)</f>
        <v>0</v>
      </c>
      <c r="J342" s="245"/>
      <c r="K342" s="246">
        <f>ROUND(E342*J342,2)</f>
        <v>0</v>
      </c>
      <c r="L342" s="246">
        <v>21</v>
      </c>
      <c r="M342" s="246">
        <f>G342*(1+L342/100)</f>
        <v>0</v>
      </c>
      <c r="N342" s="246">
        <v>2.1000000000000001E-4</v>
      </c>
      <c r="O342" s="246">
        <f>ROUND(E342*N342,2)</f>
        <v>0.01</v>
      </c>
      <c r="P342" s="246">
        <v>0</v>
      </c>
      <c r="Q342" s="246">
        <f>ROUND(E342*P342,2)</f>
        <v>0</v>
      </c>
      <c r="R342" s="246"/>
      <c r="S342" s="246" t="s">
        <v>175</v>
      </c>
      <c r="T342" s="247" t="s">
        <v>175</v>
      </c>
      <c r="U342" s="231">
        <v>0.05</v>
      </c>
      <c r="V342" s="231">
        <f>ROUND(E342*U342,2)</f>
        <v>1.34</v>
      </c>
      <c r="W342" s="231"/>
      <c r="X342" s="231" t="s">
        <v>176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177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751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179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651</v>
      </c>
      <c r="D344" s="232"/>
      <c r="E344" s="233">
        <v>26.7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>
      <c r="A345" s="241">
        <v>67</v>
      </c>
      <c r="B345" s="242" t="s">
        <v>475</v>
      </c>
      <c r="C345" s="253" t="s">
        <v>476</v>
      </c>
      <c r="D345" s="243" t="s">
        <v>174</v>
      </c>
      <c r="E345" s="244">
        <v>26.7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6">
        <v>4.8300000000000001E-3</v>
      </c>
      <c r="O345" s="246">
        <f>ROUND(E345*N345,2)</f>
        <v>0.13</v>
      </c>
      <c r="P345" s="246">
        <v>0</v>
      </c>
      <c r="Q345" s="246">
        <f>ROUND(E345*P345,2)</f>
        <v>0</v>
      </c>
      <c r="R345" s="246"/>
      <c r="S345" s="246" t="s">
        <v>175</v>
      </c>
      <c r="T345" s="247" t="s">
        <v>175</v>
      </c>
      <c r="U345" s="231">
        <v>0.97</v>
      </c>
      <c r="V345" s="231">
        <f>ROUND(E345*U345,2)</f>
        <v>25.9</v>
      </c>
      <c r="W345" s="231"/>
      <c r="X345" s="231" t="s">
        <v>176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177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752</v>
      </c>
      <c r="D346" s="232"/>
      <c r="E346" s="233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684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179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685</v>
      </c>
      <c r="D348" s="232"/>
      <c r="E348" s="233">
        <v>19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179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642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643</v>
      </c>
      <c r="D350" s="232"/>
      <c r="E350" s="233">
        <v>3.6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644</v>
      </c>
      <c r="D351" s="232"/>
      <c r="E351" s="233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179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645</v>
      </c>
      <c r="D352" s="232"/>
      <c r="E352" s="233">
        <v>1.3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179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646</v>
      </c>
      <c r="D353" s="232"/>
      <c r="E353" s="233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179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647</v>
      </c>
      <c r="D354" s="232"/>
      <c r="E354" s="233">
        <v>1.1000000000000001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179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648</v>
      </c>
      <c r="D355" s="232"/>
      <c r="E355" s="23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649</v>
      </c>
      <c r="D356" s="232"/>
      <c r="E356" s="233">
        <v>1.7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179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1">
        <v>68</v>
      </c>
      <c r="B357" s="242" t="s">
        <v>477</v>
      </c>
      <c r="C357" s="253" t="s">
        <v>478</v>
      </c>
      <c r="D357" s="243" t="s">
        <v>322</v>
      </c>
      <c r="E357" s="244">
        <v>0.58399999999999996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0</v>
      </c>
      <c r="O357" s="246">
        <f>ROUND(E357*N357,2)</f>
        <v>0</v>
      </c>
      <c r="P357" s="246">
        <v>0</v>
      </c>
      <c r="Q357" s="246">
        <f>ROUND(E357*P357,2)</f>
        <v>0</v>
      </c>
      <c r="R357" s="246"/>
      <c r="S357" s="246" t="s">
        <v>175</v>
      </c>
      <c r="T357" s="247" t="s">
        <v>175</v>
      </c>
      <c r="U357" s="231">
        <v>1.6</v>
      </c>
      <c r="V357" s="231">
        <f>ROUND(E357*U357,2)</f>
        <v>0.93</v>
      </c>
      <c r="W357" s="231"/>
      <c r="X357" s="231" t="s">
        <v>176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177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753</v>
      </c>
      <c r="D358" s="232"/>
      <c r="E358" s="233">
        <v>0.58399999999999996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1">
        <v>69</v>
      </c>
      <c r="B359" s="242" t="s">
        <v>480</v>
      </c>
      <c r="C359" s="253" t="s">
        <v>481</v>
      </c>
      <c r="D359" s="243" t="s">
        <v>174</v>
      </c>
      <c r="E359" s="244">
        <v>26.7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1.1999999999999999E-3</v>
      </c>
      <c r="O359" s="246">
        <f>ROUND(E359*N359,2)</f>
        <v>0.03</v>
      </c>
      <c r="P359" s="246">
        <v>0</v>
      </c>
      <c r="Q359" s="246">
        <f>ROUND(E359*P359,2)</f>
        <v>0</v>
      </c>
      <c r="R359" s="246"/>
      <c r="S359" s="246" t="s">
        <v>250</v>
      </c>
      <c r="T359" s="247" t="s">
        <v>175</v>
      </c>
      <c r="U359" s="231">
        <v>0</v>
      </c>
      <c r="V359" s="231">
        <f>ROUND(E359*U359,2)</f>
        <v>0</v>
      </c>
      <c r="W359" s="231"/>
      <c r="X359" s="231" t="s">
        <v>176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177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751</v>
      </c>
      <c r="D360" s="232"/>
      <c r="E360" s="233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179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651</v>
      </c>
      <c r="D361" s="232"/>
      <c r="E361" s="233">
        <v>26.7</v>
      </c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179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41">
        <v>70</v>
      </c>
      <c r="B362" s="242" t="s">
        <v>482</v>
      </c>
      <c r="C362" s="253" t="s">
        <v>483</v>
      </c>
      <c r="D362" s="243" t="s">
        <v>174</v>
      </c>
      <c r="E362" s="244">
        <v>29.37</v>
      </c>
      <c r="F362" s="245"/>
      <c r="G362" s="246">
        <f>ROUND(E362*F362,2)</f>
        <v>0</v>
      </c>
      <c r="H362" s="245"/>
      <c r="I362" s="246">
        <f>ROUND(E362*H362,2)</f>
        <v>0</v>
      </c>
      <c r="J362" s="245"/>
      <c r="K362" s="246">
        <f>ROUND(E362*J362,2)</f>
        <v>0</v>
      </c>
      <c r="L362" s="246">
        <v>21</v>
      </c>
      <c r="M362" s="246">
        <f>G362*(1+L362/100)</f>
        <v>0</v>
      </c>
      <c r="N362" s="246">
        <v>1.4200000000000001E-2</v>
      </c>
      <c r="O362" s="246">
        <f>ROUND(E362*N362,2)</f>
        <v>0.42</v>
      </c>
      <c r="P362" s="246">
        <v>0</v>
      </c>
      <c r="Q362" s="246">
        <f>ROUND(E362*P362,2)</f>
        <v>0</v>
      </c>
      <c r="R362" s="246" t="s">
        <v>469</v>
      </c>
      <c r="S362" s="246" t="s">
        <v>175</v>
      </c>
      <c r="T362" s="247" t="s">
        <v>175</v>
      </c>
      <c r="U362" s="231">
        <v>0</v>
      </c>
      <c r="V362" s="231">
        <f>ROUND(E362*U362,2)</f>
        <v>0</v>
      </c>
      <c r="W362" s="231"/>
      <c r="X362" s="231" t="s">
        <v>470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471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751</v>
      </c>
      <c r="D363" s="232"/>
      <c r="E363" s="233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754</v>
      </c>
      <c r="D364" s="232"/>
      <c r="E364" s="233">
        <v>29.37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>
      <c r="A365" s="235" t="s">
        <v>170</v>
      </c>
      <c r="B365" s="236" t="s">
        <v>129</v>
      </c>
      <c r="C365" s="252" t="s">
        <v>130</v>
      </c>
      <c r="D365" s="237"/>
      <c r="E365" s="238"/>
      <c r="F365" s="239"/>
      <c r="G365" s="239">
        <f>SUMIF(AG366:AG411,"&lt;&gt;NOR",G366:G411)</f>
        <v>0</v>
      </c>
      <c r="H365" s="239"/>
      <c r="I365" s="239">
        <f>SUM(I366:I411)</f>
        <v>0</v>
      </c>
      <c r="J365" s="239"/>
      <c r="K365" s="239">
        <f>SUM(K366:K411)</f>
        <v>0</v>
      </c>
      <c r="L365" s="239"/>
      <c r="M365" s="239">
        <f>SUM(M366:M411)</f>
        <v>0</v>
      </c>
      <c r="N365" s="239"/>
      <c r="O365" s="239">
        <f>SUM(O366:O411)</f>
        <v>0.71</v>
      </c>
      <c r="P365" s="239"/>
      <c r="Q365" s="239">
        <f>SUM(Q366:Q411)</f>
        <v>0</v>
      </c>
      <c r="R365" s="239"/>
      <c r="S365" s="239"/>
      <c r="T365" s="240"/>
      <c r="U365" s="234"/>
      <c r="V365" s="234">
        <f>SUM(V366:V411)</f>
        <v>50.13</v>
      </c>
      <c r="W365" s="234"/>
      <c r="X365" s="234"/>
      <c r="AG365" t="s">
        <v>171</v>
      </c>
    </row>
    <row r="366" spans="1:60" outlineLevel="1">
      <c r="A366" s="241">
        <v>71</v>
      </c>
      <c r="B366" s="242" t="s">
        <v>485</v>
      </c>
      <c r="C366" s="253" t="s">
        <v>486</v>
      </c>
      <c r="D366" s="243" t="s">
        <v>174</v>
      </c>
      <c r="E366" s="244">
        <v>37.59834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2.1000000000000001E-4</v>
      </c>
      <c r="O366" s="246">
        <f>ROUND(E366*N366,2)</f>
        <v>0.01</v>
      </c>
      <c r="P366" s="246">
        <v>0</v>
      </c>
      <c r="Q366" s="246">
        <f>ROUND(E366*P366,2)</f>
        <v>0</v>
      </c>
      <c r="R366" s="246"/>
      <c r="S366" s="246" t="s">
        <v>175</v>
      </c>
      <c r="T366" s="247" t="s">
        <v>175</v>
      </c>
      <c r="U366" s="231">
        <v>0.05</v>
      </c>
      <c r="V366" s="231">
        <f>ROUND(E366*U366,2)</f>
        <v>1.88</v>
      </c>
      <c r="W366" s="231"/>
      <c r="X366" s="231" t="s">
        <v>176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177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487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488</v>
      </c>
      <c r="D368" s="232"/>
      <c r="E368" s="233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755</v>
      </c>
      <c r="D369" s="232"/>
      <c r="E369" s="233">
        <v>37.59834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41">
        <v>72</v>
      </c>
      <c r="B370" s="242" t="s">
        <v>490</v>
      </c>
      <c r="C370" s="253" t="s">
        <v>491</v>
      </c>
      <c r="D370" s="243" t="s">
        <v>174</v>
      </c>
      <c r="E370" s="244">
        <v>37.59834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2.9999999999999997E-4</v>
      </c>
      <c r="O370" s="246">
        <f>ROUND(E370*N370,2)</f>
        <v>0.01</v>
      </c>
      <c r="P370" s="246">
        <v>0</v>
      </c>
      <c r="Q370" s="246">
        <f>ROUND(E370*P370,2)</f>
        <v>0</v>
      </c>
      <c r="R370" s="246"/>
      <c r="S370" s="246" t="s">
        <v>175</v>
      </c>
      <c r="T370" s="247" t="s">
        <v>175</v>
      </c>
      <c r="U370" s="231">
        <v>0</v>
      </c>
      <c r="V370" s="231">
        <f>ROUND(E370*U370,2)</f>
        <v>0</v>
      </c>
      <c r="W370" s="231"/>
      <c r="X370" s="231" t="s">
        <v>176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242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492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179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755</v>
      </c>
      <c r="D372" s="232"/>
      <c r="E372" s="233">
        <v>37.59834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22.5" outlineLevel="1">
      <c r="A373" s="241">
        <v>73</v>
      </c>
      <c r="B373" s="242" t="s">
        <v>493</v>
      </c>
      <c r="C373" s="253" t="s">
        <v>494</v>
      </c>
      <c r="D373" s="243" t="s">
        <v>174</v>
      </c>
      <c r="E373" s="244">
        <v>37.59834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4.8700000000000002E-3</v>
      </c>
      <c r="O373" s="246">
        <f>ROUND(E373*N373,2)</f>
        <v>0.18</v>
      </c>
      <c r="P373" s="246">
        <v>0</v>
      </c>
      <c r="Q373" s="246">
        <f>ROUND(E373*P373,2)</f>
        <v>0</v>
      </c>
      <c r="R373" s="246"/>
      <c r="S373" s="246" t="s">
        <v>175</v>
      </c>
      <c r="T373" s="247" t="s">
        <v>175</v>
      </c>
      <c r="U373" s="231">
        <v>1.1299999999999999</v>
      </c>
      <c r="V373" s="231">
        <f>ROUND(E373*U373,2)</f>
        <v>42.49</v>
      </c>
      <c r="W373" s="231"/>
      <c r="X373" s="231" t="s">
        <v>176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242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495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756</v>
      </c>
      <c r="D375" s="232"/>
      <c r="E375" s="233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757</v>
      </c>
      <c r="D376" s="232"/>
      <c r="E376" s="233">
        <v>3.6288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179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642</v>
      </c>
      <c r="D377" s="232"/>
      <c r="E377" s="233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179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758</v>
      </c>
      <c r="D378" s="232"/>
      <c r="E378" s="233">
        <v>15.69204</v>
      </c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179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759</v>
      </c>
      <c r="D379" s="232"/>
      <c r="E379" s="233">
        <v>-2.1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655</v>
      </c>
      <c r="D380" s="232"/>
      <c r="E380" s="233">
        <v>-1.2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760</v>
      </c>
      <c r="D381" s="232"/>
      <c r="E381" s="233">
        <v>-3.6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644</v>
      </c>
      <c r="D382" s="232"/>
      <c r="E382" s="233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761</v>
      </c>
      <c r="D383" s="232"/>
      <c r="E383" s="233">
        <v>4.83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179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762</v>
      </c>
      <c r="D384" s="232"/>
      <c r="E384" s="233">
        <v>2.25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646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763</v>
      </c>
      <c r="D386" s="232"/>
      <c r="E386" s="233">
        <v>8.5274999999999999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655</v>
      </c>
      <c r="D387" s="232"/>
      <c r="E387" s="233">
        <v>-1.2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648</v>
      </c>
      <c r="D388" s="232"/>
      <c r="E388" s="233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179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764</v>
      </c>
      <c r="D389" s="232"/>
      <c r="E389" s="233">
        <v>11.97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179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655</v>
      </c>
      <c r="D390" s="232"/>
      <c r="E390" s="233">
        <v>-1.2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ht="22.5" outlineLevel="1">
      <c r="A391" s="241">
        <v>74</v>
      </c>
      <c r="B391" s="242" t="s">
        <v>498</v>
      </c>
      <c r="C391" s="253" t="s">
        <v>499</v>
      </c>
      <c r="D391" s="243" t="s">
        <v>241</v>
      </c>
      <c r="E391" s="244">
        <v>38.378399999999999</v>
      </c>
      <c r="F391" s="245"/>
      <c r="G391" s="246">
        <f>ROUND(E391*F391,2)</f>
        <v>0</v>
      </c>
      <c r="H391" s="245"/>
      <c r="I391" s="246">
        <f>ROUND(E391*H391,2)</f>
        <v>0</v>
      </c>
      <c r="J391" s="245"/>
      <c r="K391" s="246">
        <f>ROUND(E391*J391,2)</f>
        <v>0</v>
      </c>
      <c r="L391" s="246">
        <v>21</v>
      </c>
      <c r="M391" s="246">
        <f>G391*(1+L391/100)</f>
        <v>0</v>
      </c>
      <c r="N391" s="246">
        <v>0</v>
      </c>
      <c r="O391" s="246">
        <f>ROUND(E391*N391,2)</f>
        <v>0</v>
      </c>
      <c r="P391" s="246">
        <v>0</v>
      </c>
      <c r="Q391" s="246">
        <f>ROUND(E391*P391,2)</f>
        <v>0</v>
      </c>
      <c r="R391" s="246"/>
      <c r="S391" s="246" t="s">
        <v>175</v>
      </c>
      <c r="T391" s="247" t="s">
        <v>175</v>
      </c>
      <c r="U391" s="231">
        <v>0.12</v>
      </c>
      <c r="V391" s="231">
        <f>ROUND(E391*U391,2)</f>
        <v>4.6100000000000003</v>
      </c>
      <c r="W391" s="231"/>
      <c r="X391" s="231" t="s">
        <v>176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177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500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756</v>
      </c>
      <c r="D393" s="232"/>
      <c r="E393" s="233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765</v>
      </c>
      <c r="D394" s="232"/>
      <c r="E394" s="233">
        <v>7.6559999999999997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642</v>
      </c>
      <c r="D395" s="232"/>
      <c r="E395" s="233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766</v>
      </c>
      <c r="D396" s="232"/>
      <c r="E396" s="233">
        <v>15.872400000000001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644</v>
      </c>
      <c r="D397" s="232"/>
      <c r="E397" s="233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179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767</v>
      </c>
      <c r="D398" s="232"/>
      <c r="E398" s="233">
        <v>3.3</v>
      </c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179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768</v>
      </c>
      <c r="D399" s="232"/>
      <c r="E399" s="233">
        <v>1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646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769</v>
      </c>
      <c r="D401" s="232"/>
      <c r="E401" s="233">
        <v>4.8499999999999996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179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648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179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770</v>
      </c>
      <c r="D403" s="232"/>
      <c r="E403" s="233">
        <v>5.7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179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41">
        <v>75</v>
      </c>
      <c r="B404" s="242" t="s">
        <v>503</v>
      </c>
      <c r="C404" s="253" t="s">
        <v>504</v>
      </c>
      <c r="D404" s="243" t="s">
        <v>322</v>
      </c>
      <c r="E404" s="244">
        <v>0.71599999999999997</v>
      </c>
      <c r="F404" s="245"/>
      <c r="G404" s="246">
        <f>ROUND(E404*F404,2)</f>
        <v>0</v>
      </c>
      <c r="H404" s="245"/>
      <c r="I404" s="246">
        <f>ROUND(E404*H404,2)</f>
        <v>0</v>
      </c>
      <c r="J404" s="245"/>
      <c r="K404" s="246">
        <f>ROUND(E404*J404,2)</f>
        <v>0</v>
      </c>
      <c r="L404" s="246">
        <v>21</v>
      </c>
      <c r="M404" s="246">
        <f>G404*(1+L404/100)</f>
        <v>0</v>
      </c>
      <c r="N404" s="246">
        <v>0</v>
      </c>
      <c r="O404" s="246">
        <f>ROUND(E404*N404,2)</f>
        <v>0</v>
      </c>
      <c r="P404" s="246">
        <v>0</v>
      </c>
      <c r="Q404" s="246">
        <f>ROUND(E404*P404,2)</f>
        <v>0</v>
      </c>
      <c r="R404" s="246"/>
      <c r="S404" s="246" t="s">
        <v>175</v>
      </c>
      <c r="T404" s="247" t="s">
        <v>175</v>
      </c>
      <c r="U404" s="231">
        <v>1.6</v>
      </c>
      <c r="V404" s="231">
        <f>ROUND(E404*U404,2)</f>
        <v>1.1499999999999999</v>
      </c>
      <c r="W404" s="231"/>
      <c r="X404" s="231" t="s">
        <v>176</v>
      </c>
      <c r="Y404" s="212"/>
      <c r="Z404" s="212"/>
      <c r="AA404" s="212"/>
      <c r="AB404" s="212"/>
      <c r="AC404" s="212"/>
      <c r="AD404" s="212"/>
      <c r="AE404" s="212"/>
      <c r="AF404" s="212"/>
      <c r="AG404" s="212" t="s">
        <v>242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771</v>
      </c>
      <c r="D405" s="232"/>
      <c r="E405" s="233">
        <v>0.71599999999999997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179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76</v>
      </c>
      <c r="B406" s="242" t="s">
        <v>506</v>
      </c>
      <c r="C406" s="253" t="s">
        <v>507</v>
      </c>
      <c r="D406" s="243" t="s">
        <v>241</v>
      </c>
      <c r="E406" s="244">
        <v>42.216239999999999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2.2000000000000001E-4</v>
      </c>
      <c r="O406" s="246">
        <f>ROUND(E406*N406,2)</f>
        <v>0.01</v>
      </c>
      <c r="P406" s="246">
        <v>0</v>
      </c>
      <c r="Q406" s="246">
        <f>ROUND(E406*P406,2)</f>
        <v>0</v>
      </c>
      <c r="R406" s="246" t="s">
        <v>469</v>
      </c>
      <c r="S406" s="246" t="s">
        <v>175</v>
      </c>
      <c r="T406" s="247" t="s">
        <v>175</v>
      </c>
      <c r="U406" s="231">
        <v>0</v>
      </c>
      <c r="V406" s="231">
        <f>ROUND(E406*U406,2)</f>
        <v>0</v>
      </c>
      <c r="W406" s="231"/>
      <c r="X406" s="231" t="s">
        <v>470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471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508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179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772</v>
      </c>
      <c r="D408" s="232"/>
      <c r="E408" s="233">
        <v>42.216239999999999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179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41">
        <v>77</v>
      </c>
      <c r="B409" s="242" t="s">
        <v>510</v>
      </c>
      <c r="C409" s="253" t="s">
        <v>511</v>
      </c>
      <c r="D409" s="243" t="s">
        <v>174</v>
      </c>
      <c r="E409" s="244">
        <v>41.358170000000001</v>
      </c>
      <c r="F409" s="245"/>
      <c r="G409" s="246">
        <f>ROUND(E409*F409,2)</f>
        <v>0</v>
      </c>
      <c r="H409" s="245"/>
      <c r="I409" s="246">
        <f>ROUND(E409*H409,2)</f>
        <v>0</v>
      </c>
      <c r="J409" s="245"/>
      <c r="K409" s="246">
        <f>ROUND(E409*J409,2)</f>
        <v>0</v>
      </c>
      <c r="L409" s="246">
        <v>21</v>
      </c>
      <c r="M409" s="246">
        <f>G409*(1+L409/100)</f>
        <v>0</v>
      </c>
      <c r="N409" s="246">
        <v>1.2200000000000001E-2</v>
      </c>
      <c r="O409" s="246">
        <f>ROUND(E409*N409,2)</f>
        <v>0.5</v>
      </c>
      <c r="P409" s="246">
        <v>0</v>
      </c>
      <c r="Q409" s="246">
        <f>ROUND(E409*P409,2)</f>
        <v>0</v>
      </c>
      <c r="R409" s="246" t="s">
        <v>469</v>
      </c>
      <c r="S409" s="246" t="s">
        <v>175</v>
      </c>
      <c r="T409" s="247" t="s">
        <v>175</v>
      </c>
      <c r="U409" s="231">
        <v>0</v>
      </c>
      <c r="V409" s="231">
        <f>ROUND(E409*U409,2)</f>
        <v>0</v>
      </c>
      <c r="W409" s="231"/>
      <c r="X409" s="231" t="s">
        <v>470</v>
      </c>
      <c r="Y409" s="212"/>
      <c r="Z409" s="212"/>
      <c r="AA409" s="212"/>
      <c r="AB409" s="212"/>
      <c r="AC409" s="212"/>
      <c r="AD409" s="212"/>
      <c r="AE409" s="212"/>
      <c r="AF409" s="212"/>
      <c r="AG409" s="212" t="s">
        <v>512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492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773</v>
      </c>
      <c r="D411" s="232"/>
      <c r="E411" s="233">
        <v>41.358170000000001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179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>
      <c r="A412" s="235" t="s">
        <v>170</v>
      </c>
      <c r="B412" s="236" t="s">
        <v>131</v>
      </c>
      <c r="C412" s="252" t="s">
        <v>132</v>
      </c>
      <c r="D412" s="237"/>
      <c r="E412" s="238"/>
      <c r="F412" s="239"/>
      <c r="G412" s="239">
        <f>SUMIF(AG413:AG430,"&lt;&gt;NOR",G413:G430)</f>
        <v>0</v>
      </c>
      <c r="H412" s="239"/>
      <c r="I412" s="239">
        <f>SUM(I413:I430)</f>
        <v>0</v>
      </c>
      <c r="J412" s="239"/>
      <c r="K412" s="239">
        <f>SUM(K413:K430)</f>
        <v>0</v>
      </c>
      <c r="L412" s="239"/>
      <c r="M412" s="239">
        <f>SUM(M413:M430)</f>
        <v>0</v>
      </c>
      <c r="N412" s="239"/>
      <c r="O412" s="239">
        <f>SUM(O413:O430)</f>
        <v>0</v>
      </c>
      <c r="P412" s="239"/>
      <c r="Q412" s="239">
        <f>SUM(Q413:Q430)</f>
        <v>0</v>
      </c>
      <c r="R412" s="239"/>
      <c r="S412" s="239"/>
      <c r="T412" s="240"/>
      <c r="U412" s="234"/>
      <c r="V412" s="234">
        <f>SUM(V413:V430)</f>
        <v>1.74</v>
      </c>
      <c r="W412" s="234"/>
      <c r="X412" s="234"/>
      <c r="AG412" t="s">
        <v>171</v>
      </c>
    </row>
    <row r="413" spans="1:60" outlineLevel="1">
      <c r="A413" s="241">
        <v>78</v>
      </c>
      <c r="B413" s="242" t="s">
        <v>514</v>
      </c>
      <c r="C413" s="253" t="s">
        <v>515</v>
      </c>
      <c r="D413" s="243" t="s">
        <v>174</v>
      </c>
      <c r="E413" s="244">
        <v>7.82</v>
      </c>
      <c r="F413" s="245"/>
      <c r="G413" s="246">
        <f>ROUND(E413*F413,2)</f>
        <v>0</v>
      </c>
      <c r="H413" s="245"/>
      <c r="I413" s="246">
        <f>ROUND(E413*H413,2)</f>
        <v>0</v>
      </c>
      <c r="J413" s="245"/>
      <c r="K413" s="246">
        <f>ROUND(E413*J413,2)</f>
        <v>0</v>
      </c>
      <c r="L413" s="246">
        <v>21</v>
      </c>
      <c r="M413" s="246">
        <f>G413*(1+L413/100)</f>
        <v>0</v>
      </c>
      <c r="N413" s="246">
        <v>2.5000000000000001E-4</v>
      </c>
      <c r="O413" s="246">
        <f>ROUND(E413*N413,2)</f>
        <v>0</v>
      </c>
      <c r="P413" s="246">
        <v>0</v>
      </c>
      <c r="Q413" s="246">
        <f>ROUND(E413*P413,2)</f>
        <v>0</v>
      </c>
      <c r="R413" s="246"/>
      <c r="S413" s="246" t="s">
        <v>175</v>
      </c>
      <c r="T413" s="247" t="s">
        <v>175</v>
      </c>
      <c r="U413" s="231">
        <v>0.13</v>
      </c>
      <c r="V413" s="231">
        <f>ROUND(E413*U413,2)</f>
        <v>1.02</v>
      </c>
      <c r="W413" s="231"/>
      <c r="X413" s="231" t="s">
        <v>176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177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>
      <c r="A414" s="229"/>
      <c r="B414" s="230"/>
      <c r="C414" s="254" t="s">
        <v>774</v>
      </c>
      <c r="D414" s="232"/>
      <c r="E414" s="233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179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517</v>
      </c>
      <c r="D415" s="232"/>
      <c r="E415" s="233">
        <v>5</v>
      </c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179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775</v>
      </c>
      <c r="D416" s="232"/>
      <c r="E416" s="233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179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776</v>
      </c>
      <c r="D417" s="232"/>
      <c r="E417" s="233">
        <v>1.44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777</v>
      </c>
      <c r="D418" s="232"/>
      <c r="E418" s="233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179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778</v>
      </c>
      <c r="D419" s="232"/>
      <c r="E419" s="233">
        <v>1.38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179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79</v>
      </c>
      <c r="B420" s="242" t="s">
        <v>520</v>
      </c>
      <c r="C420" s="253" t="s">
        <v>521</v>
      </c>
      <c r="D420" s="243" t="s">
        <v>174</v>
      </c>
      <c r="E420" s="244">
        <v>7.82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5.0000000000000002E-5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175</v>
      </c>
      <c r="T420" s="247" t="s">
        <v>175</v>
      </c>
      <c r="U420" s="231">
        <v>0.06</v>
      </c>
      <c r="V420" s="231">
        <f>ROUND(E420*U420,2)</f>
        <v>0.47</v>
      </c>
      <c r="W420" s="231"/>
      <c r="X420" s="231" t="s">
        <v>176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177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ht="22.5" outlineLevel="1">
      <c r="A421" s="229"/>
      <c r="B421" s="230"/>
      <c r="C421" s="254" t="s">
        <v>774</v>
      </c>
      <c r="D421" s="232"/>
      <c r="E421" s="233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179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517</v>
      </c>
      <c r="D422" s="232"/>
      <c r="E422" s="233">
        <v>5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179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775</v>
      </c>
      <c r="D423" s="232"/>
      <c r="E423" s="233"/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179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776</v>
      </c>
      <c r="D424" s="232"/>
      <c r="E424" s="233">
        <v>1.44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179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777</v>
      </c>
      <c r="D425" s="232"/>
      <c r="E425" s="233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179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778</v>
      </c>
      <c r="D426" s="232"/>
      <c r="E426" s="233">
        <v>1.38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179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41">
        <v>80</v>
      </c>
      <c r="B427" s="242" t="s">
        <v>523</v>
      </c>
      <c r="C427" s="253" t="s">
        <v>524</v>
      </c>
      <c r="D427" s="243" t="s">
        <v>174</v>
      </c>
      <c r="E427" s="244">
        <v>5</v>
      </c>
      <c r="F427" s="245"/>
      <c r="G427" s="246">
        <f>ROUND(E427*F427,2)</f>
        <v>0</v>
      </c>
      <c r="H427" s="245"/>
      <c r="I427" s="246">
        <f>ROUND(E427*H427,2)</f>
        <v>0</v>
      </c>
      <c r="J427" s="245"/>
      <c r="K427" s="246">
        <f>ROUND(E427*J427,2)</f>
        <v>0</v>
      </c>
      <c r="L427" s="246">
        <v>21</v>
      </c>
      <c r="M427" s="246">
        <f>G427*(1+L427/100)</f>
        <v>0</v>
      </c>
      <c r="N427" s="246">
        <v>1.0000000000000001E-5</v>
      </c>
      <c r="O427" s="246">
        <f>ROUND(E427*N427,2)</f>
        <v>0</v>
      </c>
      <c r="P427" s="246">
        <v>0</v>
      </c>
      <c r="Q427" s="246">
        <f>ROUND(E427*P427,2)</f>
        <v>0</v>
      </c>
      <c r="R427" s="246"/>
      <c r="S427" s="246" t="s">
        <v>175</v>
      </c>
      <c r="T427" s="247" t="s">
        <v>175</v>
      </c>
      <c r="U427" s="231">
        <v>0.05</v>
      </c>
      <c r="V427" s="231">
        <f>ROUND(E427*U427,2)</f>
        <v>0.25</v>
      </c>
      <c r="W427" s="231"/>
      <c r="X427" s="231" t="s">
        <v>176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177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525</v>
      </c>
      <c r="D428" s="232"/>
      <c r="E428" s="233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179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684</v>
      </c>
      <c r="D429" s="232"/>
      <c r="E429" s="233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179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779</v>
      </c>
      <c r="D430" s="232"/>
      <c r="E430" s="233">
        <v>5</v>
      </c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179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>
      <c r="A431" s="235" t="s">
        <v>170</v>
      </c>
      <c r="B431" s="236" t="s">
        <v>133</v>
      </c>
      <c r="C431" s="252" t="s">
        <v>134</v>
      </c>
      <c r="D431" s="237"/>
      <c r="E431" s="238"/>
      <c r="F431" s="239"/>
      <c r="G431" s="239">
        <f>SUMIF(AG432:AG474,"&lt;&gt;NOR",G432:G474)</f>
        <v>0</v>
      </c>
      <c r="H431" s="239"/>
      <c r="I431" s="239">
        <f>SUM(I432:I474)</f>
        <v>0</v>
      </c>
      <c r="J431" s="239"/>
      <c r="K431" s="239">
        <f>SUM(K432:K474)</f>
        <v>0</v>
      </c>
      <c r="L431" s="239"/>
      <c r="M431" s="239">
        <f>SUM(M432:M474)</f>
        <v>0</v>
      </c>
      <c r="N431" s="239"/>
      <c r="O431" s="239">
        <f>SUM(O432:O474)</f>
        <v>0.05</v>
      </c>
      <c r="P431" s="239"/>
      <c r="Q431" s="239">
        <f>SUM(Q432:Q474)</f>
        <v>0.05</v>
      </c>
      <c r="R431" s="239"/>
      <c r="S431" s="239"/>
      <c r="T431" s="240"/>
      <c r="U431" s="234"/>
      <c r="V431" s="234">
        <f>SUM(V432:V474)</f>
        <v>23.15</v>
      </c>
      <c r="W431" s="234"/>
      <c r="X431" s="234"/>
      <c r="AG431" t="s">
        <v>171</v>
      </c>
    </row>
    <row r="432" spans="1:60" outlineLevel="1">
      <c r="A432" s="241">
        <v>81</v>
      </c>
      <c r="B432" s="242" t="s">
        <v>527</v>
      </c>
      <c r="C432" s="253" t="s">
        <v>528</v>
      </c>
      <c r="D432" s="243" t="s">
        <v>174</v>
      </c>
      <c r="E432" s="244">
        <v>96.591920000000002</v>
      </c>
      <c r="F432" s="245"/>
      <c r="G432" s="246">
        <f>ROUND(E432*F432,2)</f>
        <v>0</v>
      </c>
      <c r="H432" s="245"/>
      <c r="I432" s="246">
        <f>ROUND(E432*H432,2)</f>
        <v>0</v>
      </c>
      <c r="J432" s="245"/>
      <c r="K432" s="246">
        <f>ROUND(E432*J432,2)</f>
        <v>0</v>
      </c>
      <c r="L432" s="246">
        <v>21</v>
      </c>
      <c r="M432" s="246">
        <f>G432*(1+L432/100)</f>
        <v>0</v>
      </c>
      <c r="N432" s="246">
        <v>0</v>
      </c>
      <c r="O432" s="246">
        <f>ROUND(E432*N432,2)</f>
        <v>0</v>
      </c>
      <c r="P432" s="246">
        <v>5.0000000000000001E-4</v>
      </c>
      <c r="Q432" s="246">
        <f>ROUND(E432*P432,2)</f>
        <v>0.05</v>
      </c>
      <c r="R432" s="246"/>
      <c r="S432" s="246" t="s">
        <v>175</v>
      </c>
      <c r="T432" s="247" t="s">
        <v>175</v>
      </c>
      <c r="U432" s="231">
        <v>7.0000000000000007E-2</v>
      </c>
      <c r="V432" s="231">
        <f>ROUND(E432*U432,2)</f>
        <v>6.76</v>
      </c>
      <c r="W432" s="231"/>
      <c r="X432" s="231" t="s">
        <v>176</v>
      </c>
      <c r="Y432" s="212"/>
      <c r="Z432" s="212"/>
      <c r="AA432" s="212"/>
      <c r="AB432" s="212"/>
      <c r="AC432" s="212"/>
      <c r="AD432" s="212"/>
      <c r="AE432" s="212"/>
      <c r="AF432" s="212"/>
      <c r="AG432" s="212" t="s">
        <v>177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529</v>
      </c>
      <c r="D433" s="232"/>
      <c r="E433" s="233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179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684</v>
      </c>
      <c r="D434" s="232"/>
      <c r="E434" s="233"/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179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685</v>
      </c>
      <c r="D435" s="232"/>
      <c r="E435" s="233">
        <v>19</v>
      </c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179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642</v>
      </c>
      <c r="D436" s="232"/>
      <c r="E436" s="233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643</v>
      </c>
      <c r="D437" s="232"/>
      <c r="E437" s="233">
        <v>3.6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179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644</v>
      </c>
      <c r="D438" s="232"/>
      <c r="E438" s="233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645</v>
      </c>
      <c r="D439" s="232"/>
      <c r="E439" s="233">
        <v>1.3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646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179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647</v>
      </c>
      <c r="D441" s="232"/>
      <c r="E441" s="233">
        <v>1.1000000000000001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648</v>
      </c>
      <c r="D442" s="232"/>
      <c r="E442" s="233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649</v>
      </c>
      <c r="D443" s="232"/>
      <c r="E443" s="233">
        <v>1.7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ht="22.5" outlineLevel="1">
      <c r="A444" s="229"/>
      <c r="B444" s="230"/>
      <c r="C444" s="254" t="s">
        <v>780</v>
      </c>
      <c r="D444" s="232"/>
      <c r="E444" s="233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684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179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653</v>
      </c>
      <c r="D446" s="232"/>
      <c r="E446" s="233">
        <v>61.144860000000001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179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654</v>
      </c>
      <c r="D447" s="232"/>
      <c r="E447" s="233">
        <v>-6.4</v>
      </c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655</v>
      </c>
      <c r="D448" s="232"/>
      <c r="E448" s="233">
        <v>-1.2</v>
      </c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179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656</v>
      </c>
      <c r="D449" s="232"/>
      <c r="E449" s="233">
        <v>-4.0250000000000004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179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642</v>
      </c>
      <c r="D450" s="232"/>
      <c r="E450" s="233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179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781</v>
      </c>
      <c r="D451" s="232"/>
      <c r="E451" s="233">
        <v>7.3840599999999998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179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644</v>
      </c>
      <c r="D452" s="232"/>
      <c r="E452" s="233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179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782</v>
      </c>
      <c r="D453" s="232"/>
      <c r="E453" s="233">
        <v>3.4380000000000002</v>
      </c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179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646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179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783</v>
      </c>
      <c r="D455" s="232"/>
      <c r="E455" s="233">
        <v>4.1064999999999996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179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648</v>
      </c>
      <c r="D456" s="232"/>
      <c r="E456" s="233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179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784</v>
      </c>
      <c r="D457" s="232"/>
      <c r="E457" s="233">
        <v>5.4435000000000002</v>
      </c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179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41">
        <v>82</v>
      </c>
      <c r="B458" s="242" t="s">
        <v>541</v>
      </c>
      <c r="C458" s="253" t="s">
        <v>542</v>
      </c>
      <c r="D458" s="243" t="s">
        <v>174</v>
      </c>
      <c r="E458" s="244">
        <v>96.591920000000002</v>
      </c>
      <c r="F458" s="245"/>
      <c r="G458" s="246">
        <f>ROUND(E458*F458,2)</f>
        <v>0</v>
      </c>
      <c r="H458" s="245"/>
      <c r="I458" s="246">
        <f>ROUND(E458*H458,2)</f>
        <v>0</v>
      </c>
      <c r="J458" s="245"/>
      <c r="K458" s="246">
        <f>ROUND(E458*J458,2)</f>
        <v>0</v>
      </c>
      <c r="L458" s="246">
        <v>21</v>
      </c>
      <c r="M458" s="246">
        <f>G458*(1+L458/100)</f>
        <v>0</v>
      </c>
      <c r="N458" s="246">
        <v>0</v>
      </c>
      <c r="O458" s="246">
        <f>ROUND(E458*N458,2)</f>
        <v>0</v>
      </c>
      <c r="P458" s="246">
        <v>0</v>
      </c>
      <c r="Q458" s="246">
        <f>ROUND(E458*P458,2)</f>
        <v>0</v>
      </c>
      <c r="R458" s="246"/>
      <c r="S458" s="246" t="s">
        <v>175</v>
      </c>
      <c r="T458" s="247" t="s">
        <v>175</v>
      </c>
      <c r="U458" s="231">
        <v>0.04</v>
      </c>
      <c r="V458" s="231">
        <f>ROUND(E458*U458,2)</f>
        <v>3.86</v>
      </c>
      <c r="W458" s="231"/>
      <c r="X458" s="231" t="s">
        <v>176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177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543</v>
      </c>
      <c r="D459" s="232"/>
      <c r="E459" s="233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179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544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179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785</v>
      </c>
      <c r="D461" s="232"/>
      <c r="E461" s="233">
        <v>96.591920000000002</v>
      </c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179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41">
        <v>83</v>
      </c>
      <c r="B462" s="242" t="s">
        <v>546</v>
      </c>
      <c r="C462" s="253" t="s">
        <v>547</v>
      </c>
      <c r="D462" s="243" t="s">
        <v>174</v>
      </c>
      <c r="E462" s="244">
        <v>94.302999999999997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6">
        <v>1.7000000000000001E-4</v>
      </c>
      <c r="O462" s="246">
        <f>ROUND(E462*N462,2)</f>
        <v>0.02</v>
      </c>
      <c r="P462" s="246">
        <v>0</v>
      </c>
      <c r="Q462" s="246">
        <f>ROUND(E462*P462,2)</f>
        <v>0</v>
      </c>
      <c r="R462" s="246"/>
      <c r="S462" s="246" t="s">
        <v>175</v>
      </c>
      <c r="T462" s="247" t="s">
        <v>175</v>
      </c>
      <c r="U462" s="231">
        <v>0.03</v>
      </c>
      <c r="V462" s="231">
        <f>ROUND(E462*U462,2)</f>
        <v>2.83</v>
      </c>
      <c r="W462" s="231"/>
      <c r="X462" s="231" t="s">
        <v>176</v>
      </c>
      <c r="Y462" s="212"/>
      <c r="Z462" s="212"/>
      <c r="AA462" s="212"/>
      <c r="AB462" s="212"/>
      <c r="AC462" s="212"/>
      <c r="AD462" s="212"/>
      <c r="AE462" s="212"/>
      <c r="AF462" s="212"/>
      <c r="AG462" s="212" t="s">
        <v>177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29"/>
      <c r="B463" s="230"/>
      <c r="C463" s="254" t="s">
        <v>548</v>
      </c>
      <c r="D463" s="232"/>
      <c r="E463" s="233"/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179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786</v>
      </c>
      <c r="D464" s="232"/>
      <c r="E464" s="233">
        <v>67.602999999999994</v>
      </c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179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550</v>
      </c>
      <c r="D465" s="232"/>
      <c r="E465" s="233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179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651</v>
      </c>
      <c r="D466" s="232"/>
      <c r="E466" s="233">
        <v>26.7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179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41">
        <v>84</v>
      </c>
      <c r="B467" s="242" t="s">
        <v>551</v>
      </c>
      <c r="C467" s="253" t="s">
        <v>552</v>
      </c>
      <c r="D467" s="243" t="s">
        <v>174</v>
      </c>
      <c r="E467" s="244">
        <v>94.302999999999997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2.1000000000000001E-4</v>
      </c>
      <c r="O467" s="246">
        <f>ROUND(E467*N467,2)</f>
        <v>0.02</v>
      </c>
      <c r="P467" s="246">
        <v>0</v>
      </c>
      <c r="Q467" s="246">
        <f>ROUND(E467*P467,2)</f>
        <v>0</v>
      </c>
      <c r="R467" s="246"/>
      <c r="S467" s="246" t="s">
        <v>175</v>
      </c>
      <c r="T467" s="247" t="s">
        <v>175</v>
      </c>
      <c r="U467" s="231">
        <v>0.1</v>
      </c>
      <c r="V467" s="231">
        <f>ROUND(E467*U467,2)</f>
        <v>9.43</v>
      </c>
      <c r="W467" s="231"/>
      <c r="X467" s="231" t="s">
        <v>176</v>
      </c>
      <c r="Y467" s="212"/>
      <c r="Z467" s="212"/>
      <c r="AA467" s="212"/>
      <c r="AB467" s="212"/>
      <c r="AC467" s="212"/>
      <c r="AD467" s="212"/>
      <c r="AE467" s="212"/>
      <c r="AF467" s="212"/>
      <c r="AG467" s="212" t="s">
        <v>177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548</v>
      </c>
      <c r="D468" s="232"/>
      <c r="E468" s="233"/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179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>
      <c r="A469" s="229"/>
      <c r="B469" s="230"/>
      <c r="C469" s="254" t="s">
        <v>786</v>
      </c>
      <c r="D469" s="232"/>
      <c r="E469" s="233">
        <v>67.602999999999994</v>
      </c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179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29"/>
      <c r="B470" s="230"/>
      <c r="C470" s="254" t="s">
        <v>550</v>
      </c>
      <c r="D470" s="232"/>
      <c r="E470" s="233"/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179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29"/>
      <c r="B471" s="230"/>
      <c r="C471" s="254" t="s">
        <v>651</v>
      </c>
      <c r="D471" s="232"/>
      <c r="E471" s="233">
        <v>26.7</v>
      </c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179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41">
        <v>85</v>
      </c>
      <c r="B472" s="242" t="s">
        <v>553</v>
      </c>
      <c r="C472" s="253" t="s">
        <v>554</v>
      </c>
      <c r="D472" s="243" t="s">
        <v>174</v>
      </c>
      <c r="E472" s="244">
        <v>26.7</v>
      </c>
      <c r="F472" s="245"/>
      <c r="G472" s="246">
        <f>ROUND(E472*F472,2)</f>
        <v>0</v>
      </c>
      <c r="H472" s="245"/>
      <c r="I472" s="246">
        <f>ROUND(E472*H472,2)</f>
        <v>0</v>
      </c>
      <c r="J472" s="245"/>
      <c r="K472" s="246">
        <f>ROUND(E472*J472,2)</f>
        <v>0</v>
      </c>
      <c r="L472" s="246">
        <v>21</v>
      </c>
      <c r="M472" s="246">
        <f>G472*(1+L472/100)</f>
        <v>0</v>
      </c>
      <c r="N472" s="246">
        <v>3.5E-4</v>
      </c>
      <c r="O472" s="246">
        <f>ROUND(E472*N472,2)</f>
        <v>0.01</v>
      </c>
      <c r="P472" s="246">
        <v>0</v>
      </c>
      <c r="Q472" s="246">
        <f>ROUND(E472*P472,2)</f>
        <v>0</v>
      </c>
      <c r="R472" s="246"/>
      <c r="S472" s="246" t="s">
        <v>175</v>
      </c>
      <c r="T472" s="247" t="s">
        <v>175</v>
      </c>
      <c r="U472" s="231">
        <v>0.01</v>
      </c>
      <c r="V472" s="231">
        <f>ROUND(E472*U472,2)</f>
        <v>0.27</v>
      </c>
      <c r="W472" s="231"/>
      <c r="X472" s="231" t="s">
        <v>176</v>
      </c>
      <c r="Y472" s="212"/>
      <c r="Z472" s="212"/>
      <c r="AA472" s="212"/>
      <c r="AB472" s="212"/>
      <c r="AC472" s="212"/>
      <c r="AD472" s="212"/>
      <c r="AE472" s="212"/>
      <c r="AF472" s="212"/>
      <c r="AG472" s="212" t="s">
        <v>177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29"/>
      <c r="B473" s="230"/>
      <c r="C473" s="254" t="s">
        <v>555</v>
      </c>
      <c r="D473" s="232"/>
      <c r="E473" s="233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179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29"/>
      <c r="B474" s="230"/>
      <c r="C474" s="254" t="s">
        <v>651</v>
      </c>
      <c r="D474" s="232"/>
      <c r="E474" s="233">
        <v>26.7</v>
      </c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179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>
      <c r="A475" s="235" t="s">
        <v>170</v>
      </c>
      <c r="B475" s="236" t="s">
        <v>135</v>
      </c>
      <c r="C475" s="252" t="s">
        <v>120</v>
      </c>
      <c r="D475" s="237"/>
      <c r="E475" s="238"/>
      <c r="F475" s="239"/>
      <c r="G475" s="239">
        <f>SUMIF(AG476:AG486,"&lt;&gt;NOR",G476:G486)</f>
        <v>0</v>
      </c>
      <c r="H475" s="239"/>
      <c r="I475" s="239">
        <f>SUM(I476:I486)</f>
        <v>0</v>
      </c>
      <c r="J475" s="239"/>
      <c r="K475" s="239">
        <f>SUM(K476:K486)</f>
        <v>0</v>
      </c>
      <c r="L475" s="239"/>
      <c r="M475" s="239">
        <f>SUM(M476:M486)</f>
        <v>0</v>
      </c>
      <c r="N475" s="239"/>
      <c r="O475" s="239">
        <f>SUM(O476:O486)</f>
        <v>0</v>
      </c>
      <c r="P475" s="239"/>
      <c r="Q475" s="239">
        <f>SUM(Q476:Q486)</f>
        <v>0</v>
      </c>
      <c r="R475" s="239"/>
      <c r="S475" s="239"/>
      <c r="T475" s="240"/>
      <c r="U475" s="234"/>
      <c r="V475" s="234">
        <f>SUM(V476:V486)</f>
        <v>0</v>
      </c>
      <c r="W475" s="234"/>
      <c r="X475" s="234"/>
      <c r="AG475" t="s">
        <v>171</v>
      </c>
    </row>
    <row r="476" spans="1:60" outlineLevel="1">
      <c r="A476" s="241">
        <v>86</v>
      </c>
      <c r="B476" s="242" t="s">
        <v>56</v>
      </c>
      <c r="C476" s="253" t="s">
        <v>556</v>
      </c>
      <c r="D476" s="243" t="s">
        <v>404</v>
      </c>
      <c r="E476" s="244">
        <v>1</v>
      </c>
      <c r="F476" s="245"/>
      <c r="G476" s="246">
        <f>ROUND(E476*F476,2)</f>
        <v>0</v>
      </c>
      <c r="H476" s="245"/>
      <c r="I476" s="246">
        <f>ROUND(E476*H476,2)</f>
        <v>0</v>
      </c>
      <c r="J476" s="245"/>
      <c r="K476" s="246">
        <f>ROUND(E476*J476,2)</f>
        <v>0</v>
      </c>
      <c r="L476" s="246">
        <v>21</v>
      </c>
      <c r="M476" s="246">
        <f>G476*(1+L476/100)</f>
        <v>0</v>
      </c>
      <c r="N476" s="246">
        <v>0</v>
      </c>
      <c r="O476" s="246">
        <f>ROUND(E476*N476,2)</f>
        <v>0</v>
      </c>
      <c r="P476" s="246">
        <v>0</v>
      </c>
      <c r="Q476" s="246">
        <f>ROUND(E476*P476,2)</f>
        <v>0</v>
      </c>
      <c r="R476" s="246"/>
      <c r="S476" s="246" t="s">
        <v>250</v>
      </c>
      <c r="T476" s="247" t="s">
        <v>251</v>
      </c>
      <c r="U476" s="231">
        <v>0</v>
      </c>
      <c r="V476" s="231">
        <f>ROUND(E476*U476,2)</f>
        <v>0</v>
      </c>
      <c r="W476" s="231"/>
      <c r="X476" s="231" t="s">
        <v>176</v>
      </c>
      <c r="Y476" s="212"/>
      <c r="Z476" s="212"/>
      <c r="AA476" s="212"/>
      <c r="AB476" s="212"/>
      <c r="AC476" s="212"/>
      <c r="AD476" s="212"/>
      <c r="AE476" s="212"/>
      <c r="AF476" s="212"/>
      <c r="AG476" s="212" t="s">
        <v>177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29"/>
      <c r="B477" s="230"/>
      <c r="C477" s="254" t="s">
        <v>557</v>
      </c>
      <c r="D477" s="232"/>
      <c r="E477" s="233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12"/>
      <c r="Z477" s="212"/>
      <c r="AA477" s="212"/>
      <c r="AB477" s="212"/>
      <c r="AC477" s="212"/>
      <c r="AD477" s="212"/>
      <c r="AE477" s="212"/>
      <c r="AF477" s="212"/>
      <c r="AG477" s="212" t="s">
        <v>179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29"/>
      <c r="B478" s="230"/>
      <c r="C478" s="254" t="s">
        <v>56</v>
      </c>
      <c r="D478" s="232"/>
      <c r="E478" s="233">
        <v>1</v>
      </c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179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ht="22.5" outlineLevel="1">
      <c r="A479" s="241">
        <v>87</v>
      </c>
      <c r="B479" s="242" t="s">
        <v>58</v>
      </c>
      <c r="C479" s="253" t="s">
        <v>787</v>
      </c>
      <c r="D479" s="243" t="s">
        <v>404</v>
      </c>
      <c r="E479" s="244">
        <v>1</v>
      </c>
      <c r="F479" s="245"/>
      <c r="G479" s="246">
        <f>ROUND(E479*F479,2)</f>
        <v>0</v>
      </c>
      <c r="H479" s="245"/>
      <c r="I479" s="246">
        <f>ROUND(E479*H479,2)</f>
        <v>0</v>
      </c>
      <c r="J479" s="245"/>
      <c r="K479" s="246">
        <f>ROUND(E479*J479,2)</f>
        <v>0</v>
      </c>
      <c r="L479" s="246">
        <v>21</v>
      </c>
      <c r="M479" s="246">
        <f>G479*(1+L479/100)</f>
        <v>0</v>
      </c>
      <c r="N479" s="246">
        <v>0</v>
      </c>
      <c r="O479" s="246">
        <f>ROUND(E479*N479,2)</f>
        <v>0</v>
      </c>
      <c r="P479" s="246">
        <v>0</v>
      </c>
      <c r="Q479" s="246">
        <f>ROUND(E479*P479,2)</f>
        <v>0</v>
      </c>
      <c r="R479" s="246"/>
      <c r="S479" s="246" t="s">
        <v>250</v>
      </c>
      <c r="T479" s="247" t="s">
        <v>251</v>
      </c>
      <c r="U479" s="231">
        <v>0</v>
      </c>
      <c r="V479" s="231">
        <f>ROUND(E479*U479,2)</f>
        <v>0</v>
      </c>
      <c r="W479" s="231"/>
      <c r="X479" s="231" t="s">
        <v>176</v>
      </c>
      <c r="Y479" s="212"/>
      <c r="Z479" s="212"/>
      <c r="AA479" s="212"/>
      <c r="AB479" s="212"/>
      <c r="AC479" s="212"/>
      <c r="AD479" s="212"/>
      <c r="AE479" s="212"/>
      <c r="AF479" s="212"/>
      <c r="AG479" s="212" t="s">
        <v>177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29"/>
      <c r="B480" s="230"/>
      <c r="C480" s="254" t="s">
        <v>56</v>
      </c>
      <c r="D480" s="232"/>
      <c r="E480" s="233">
        <v>1</v>
      </c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179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41">
        <v>88</v>
      </c>
      <c r="B481" s="242" t="s">
        <v>60</v>
      </c>
      <c r="C481" s="253" t="s">
        <v>788</v>
      </c>
      <c r="D481" s="243" t="s">
        <v>404</v>
      </c>
      <c r="E481" s="244">
        <v>1</v>
      </c>
      <c r="F481" s="245"/>
      <c r="G481" s="246">
        <f>ROUND(E481*F481,2)</f>
        <v>0</v>
      </c>
      <c r="H481" s="245"/>
      <c r="I481" s="246">
        <f>ROUND(E481*H481,2)</f>
        <v>0</v>
      </c>
      <c r="J481" s="245"/>
      <c r="K481" s="246">
        <f>ROUND(E481*J481,2)</f>
        <v>0</v>
      </c>
      <c r="L481" s="246">
        <v>21</v>
      </c>
      <c r="M481" s="246">
        <f>G481*(1+L481/100)</f>
        <v>0</v>
      </c>
      <c r="N481" s="246">
        <v>0</v>
      </c>
      <c r="O481" s="246">
        <f>ROUND(E481*N481,2)</f>
        <v>0</v>
      </c>
      <c r="P481" s="246">
        <v>0</v>
      </c>
      <c r="Q481" s="246">
        <f>ROUND(E481*P481,2)</f>
        <v>0</v>
      </c>
      <c r="R481" s="246"/>
      <c r="S481" s="246" t="s">
        <v>250</v>
      </c>
      <c r="T481" s="247" t="s">
        <v>251</v>
      </c>
      <c r="U481" s="231">
        <v>0</v>
      </c>
      <c r="V481" s="231">
        <f>ROUND(E481*U481,2)</f>
        <v>0</v>
      </c>
      <c r="W481" s="231"/>
      <c r="X481" s="231" t="s">
        <v>176</v>
      </c>
      <c r="Y481" s="212"/>
      <c r="Z481" s="212"/>
      <c r="AA481" s="212"/>
      <c r="AB481" s="212"/>
      <c r="AC481" s="212"/>
      <c r="AD481" s="212"/>
      <c r="AE481" s="212"/>
      <c r="AF481" s="212"/>
      <c r="AG481" s="212" t="s">
        <v>177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29"/>
      <c r="B482" s="230"/>
      <c r="C482" s="254" t="s">
        <v>56</v>
      </c>
      <c r="D482" s="232"/>
      <c r="E482" s="233">
        <v>1</v>
      </c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12"/>
      <c r="Z482" s="212"/>
      <c r="AA482" s="212"/>
      <c r="AB482" s="212"/>
      <c r="AC482" s="212"/>
      <c r="AD482" s="212"/>
      <c r="AE482" s="212"/>
      <c r="AF482" s="212"/>
      <c r="AG482" s="212" t="s">
        <v>179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41">
        <v>89</v>
      </c>
      <c r="B483" s="242" t="s">
        <v>62</v>
      </c>
      <c r="C483" s="253" t="s">
        <v>559</v>
      </c>
      <c r="D483" s="243" t="s">
        <v>249</v>
      </c>
      <c r="E483" s="244">
        <v>1</v>
      </c>
      <c r="F483" s="245"/>
      <c r="G483" s="246">
        <f>ROUND(E483*F483,2)</f>
        <v>0</v>
      </c>
      <c r="H483" s="245"/>
      <c r="I483" s="246">
        <f>ROUND(E483*H483,2)</f>
        <v>0</v>
      </c>
      <c r="J483" s="245"/>
      <c r="K483" s="246">
        <f>ROUND(E483*J483,2)</f>
        <v>0</v>
      </c>
      <c r="L483" s="246">
        <v>21</v>
      </c>
      <c r="M483" s="246">
        <f>G483*(1+L483/100)</f>
        <v>0</v>
      </c>
      <c r="N483" s="246">
        <v>0</v>
      </c>
      <c r="O483" s="246">
        <f>ROUND(E483*N483,2)</f>
        <v>0</v>
      </c>
      <c r="P483" s="246">
        <v>0</v>
      </c>
      <c r="Q483" s="246">
        <f>ROUND(E483*P483,2)</f>
        <v>0</v>
      </c>
      <c r="R483" s="246"/>
      <c r="S483" s="246" t="s">
        <v>250</v>
      </c>
      <c r="T483" s="247" t="s">
        <v>251</v>
      </c>
      <c r="U483" s="231">
        <v>0</v>
      </c>
      <c r="V483" s="231">
        <f>ROUND(E483*U483,2)</f>
        <v>0</v>
      </c>
      <c r="W483" s="231"/>
      <c r="X483" s="231" t="s">
        <v>176</v>
      </c>
      <c r="Y483" s="212"/>
      <c r="Z483" s="212"/>
      <c r="AA483" s="212"/>
      <c r="AB483" s="212"/>
      <c r="AC483" s="212"/>
      <c r="AD483" s="212"/>
      <c r="AE483" s="212"/>
      <c r="AF483" s="212"/>
      <c r="AG483" s="212" t="s">
        <v>177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29"/>
      <c r="B484" s="230"/>
      <c r="C484" s="254" t="s">
        <v>56</v>
      </c>
      <c r="D484" s="232"/>
      <c r="E484" s="233">
        <v>1</v>
      </c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12"/>
      <c r="Z484" s="212"/>
      <c r="AA484" s="212"/>
      <c r="AB484" s="212"/>
      <c r="AC484" s="212"/>
      <c r="AD484" s="212"/>
      <c r="AE484" s="212"/>
      <c r="AF484" s="212"/>
      <c r="AG484" s="212" t="s">
        <v>179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41">
        <v>90</v>
      </c>
      <c r="B485" s="242" t="s">
        <v>76</v>
      </c>
      <c r="C485" s="253" t="s">
        <v>789</v>
      </c>
      <c r="D485" s="243" t="s">
        <v>249</v>
      </c>
      <c r="E485" s="244">
        <v>1</v>
      </c>
      <c r="F485" s="245"/>
      <c r="G485" s="246">
        <f>ROUND(E485*F485,2)</f>
        <v>0</v>
      </c>
      <c r="H485" s="245"/>
      <c r="I485" s="246">
        <f>ROUND(E485*H485,2)</f>
        <v>0</v>
      </c>
      <c r="J485" s="245"/>
      <c r="K485" s="246">
        <f>ROUND(E485*J485,2)</f>
        <v>0</v>
      </c>
      <c r="L485" s="246">
        <v>21</v>
      </c>
      <c r="M485" s="246">
        <f>G485*(1+L485/100)</f>
        <v>0</v>
      </c>
      <c r="N485" s="246">
        <v>0</v>
      </c>
      <c r="O485" s="246">
        <f>ROUND(E485*N485,2)</f>
        <v>0</v>
      </c>
      <c r="P485" s="246">
        <v>0</v>
      </c>
      <c r="Q485" s="246">
        <f>ROUND(E485*P485,2)</f>
        <v>0</v>
      </c>
      <c r="R485" s="246"/>
      <c r="S485" s="246" t="s">
        <v>250</v>
      </c>
      <c r="T485" s="247" t="s">
        <v>251</v>
      </c>
      <c r="U485" s="231">
        <v>0</v>
      </c>
      <c r="V485" s="231">
        <f>ROUND(E485*U485,2)</f>
        <v>0</v>
      </c>
      <c r="W485" s="231"/>
      <c r="X485" s="231" t="s">
        <v>176</v>
      </c>
      <c r="Y485" s="212"/>
      <c r="Z485" s="212"/>
      <c r="AA485" s="212"/>
      <c r="AB485" s="212"/>
      <c r="AC485" s="212"/>
      <c r="AD485" s="212"/>
      <c r="AE485" s="212"/>
      <c r="AF485" s="212"/>
      <c r="AG485" s="212" t="s">
        <v>177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29"/>
      <c r="B486" s="230"/>
      <c r="C486" s="254" t="s">
        <v>56</v>
      </c>
      <c r="D486" s="232"/>
      <c r="E486" s="233">
        <v>1</v>
      </c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179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>
      <c r="A487" s="235" t="s">
        <v>170</v>
      </c>
      <c r="B487" s="236" t="s">
        <v>136</v>
      </c>
      <c r="C487" s="252" t="s">
        <v>137</v>
      </c>
      <c r="D487" s="237"/>
      <c r="E487" s="238"/>
      <c r="F487" s="239"/>
      <c r="G487" s="239">
        <f>SUMIF(AG488:AG491,"&lt;&gt;NOR",G488:G491)</f>
        <v>0</v>
      </c>
      <c r="H487" s="239"/>
      <c r="I487" s="239">
        <f>SUM(I488:I491)</f>
        <v>0</v>
      </c>
      <c r="J487" s="239"/>
      <c r="K487" s="239">
        <f>SUM(K488:K491)</f>
        <v>0</v>
      </c>
      <c r="L487" s="239"/>
      <c r="M487" s="239">
        <f>SUM(M488:M491)</f>
        <v>0</v>
      </c>
      <c r="N487" s="239"/>
      <c r="O487" s="239">
        <f>SUM(O488:O491)</f>
        <v>0</v>
      </c>
      <c r="P487" s="239"/>
      <c r="Q487" s="239">
        <f>SUM(Q488:Q491)</f>
        <v>0</v>
      </c>
      <c r="R487" s="239"/>
      <c r="S487" s="239"/>
      <c r="T487" s="240"/>
      <c r="U487" s="234"/>
      <c r="V487" s="234">
        <f>SUM(V488:V491)</f>
        <v>0</v>
      </c>
      <c r="W487" s="234"/>
      <c r="X487" s="234"/>
      <c r="AG487" t="s">
        <v>171</v>
      </c>
    </row>
    <row r="488" spans="1:60" outlineLevel="1">
      <c r="A488" s="241">
        <v>91</v>
      </c>
      <c r="B488" s="242" t="s">
        <v>561</v>
      </c>
      <c r="C488" s="253" t="s">
        <v>790</v>
      </c>
      <c r="D488" s="243" t="s">
        <v>404</v>
      </c>
      <c r="E488" s="244">
        <v>1</v>
      </c>
      <c r="F488" s="245"/>
      <c r="G488" s="246">
        <f>ROUND(E488*F488,2)</f>
        <v>0</v>
      </c>
      <c r="H488" s="245"/>
      <c r="I488" s="246">
        <f>ROUND(E488*H488,2)</f>
        <v>0</v>
      </c>
      <c r="J488" s="245"/>
      <c r="K488" s="246">
        <f>ROUND(E488*J488,2)</f>
        <v>0</v>
      </c>
      <c r="L488" s="246">
        <v>21</v>
      </c>
      <c r="M488" s="246">
        <f>G488*(1+L488/100)</f>
        <v>0</v>
      </c>
      <c r="N488" s="246">
        <v>0</v>
      </c>
      <c r="O488" s="246">
        <f>ROUND(E488*N488,2)</f>
        <v>0</v>
      </c>
      <c r="P488" s="246">
        <v>0</v>
      </c>
      <c r="Q488" s="246">
        <f>ROUND(E488*P488,2)</f>
        <v>0</v>
      </c>
      <c r="R488" s="246"/>
      <c r="S488" s="246" t="s">
        <v>250</v>
      </c>
      <c r="T488" s="247" t="s">
        <v>251</v>
      </c>
      <c r="U488" s="231">
        <v>0</v>
      </c>
      <c r="V488" s="231">
        <f>ROUND(E488*U488,2)</f>
        <v>0</v>
      </c>
      <c r="W488" s="231"/>
      <c r="X488" s="231" t="s">
        <v>176</v>
      </c>
      <c r="Y488" s="212"/>
      <c r="Z488" s="212"/>
      <c r="AA488" s="212"/>
      <c r="AB488" s="212"/>
      <c r="AC488" s="212"/>
      <c r="AD488" s="212"/>
      <c r="AE488" s="212"/>
      <c r="AF488" s="212"/>
      <c r="AG488" s="212" t="s">
        <v>177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29"/>
      <c r="B489" s="230"/>
      <c r="C489" s="254" t="s">
        <v>56</v>
      </c>
      <c r="D489" s="232"/>
      <c r="E489" s="233">
        <v>1</v>
      </c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179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2.5" outlineLevel="1">
      <c r="A490" s="241">
        <v>92</v>
      </c>
      <c r="B490" s="242" t="s">
        <v>563</v>
      </c>
      <c r="C490" s="253" t="s">
        <v>791</v>
      </c>
      <c r="D490" s="243" t="s">
        <v>404</v>
      </c>
      <c r="E490" s="244">
        <v>1</v>
      </c>
      <c r="F490" s="245"/>
      <c r="G490" s="246">
        <f>ROUND(E490*F490,2)</f>
        <v>0</v>
      </c>
      <c r="H490" s="245"/>
      <c r="I490" s="246">
        <f>ROUND(E490*H490,2)</f>
        <v>0</v>
      </c>
      <c r="J490" s="245"/>
      <c r="K490" s="246">
        <f>ROUND(E490*J490,2)</f>
        <v>0</v>
      </c>
      <c r="L490" s="246">
        <v>21</v>
      </c>
      <c r="M490" s="246">
        <f>G490*(1+L490/100)</f>
        <v>0</v>
      </c>
      <c r="N490" s="246">
        <v>0</v>
      </c>
      <c r="O490" s="246">
        <f>ROUND(E490*N490,2)</f>
        <v>0</v>
      </c>
      <c r="P490" s="246">
        <v>0</v>
      </c>
      <c r="Q490" s="246">
        <f>ROUND(E490*P490,2)</f>
        <v>0</v>
      </c>
      <c r="R490" s="246"/>
      <c r="S490" s="246" t="s">
        <v>250</v>
      </c>
      <c r="T490" s="247" t="s">
        <v>251</v>
      </c>
      <c r="U490" s="231">
        <v>0</v>
      </c>
      <c r="V490" s="231">
        <f>ROUND(E490*U490,2)</f>
        <v>0</v>
      </c>
      <c r="W490" s="231"/>
      <c r="X490" s="231" t="s">
        <v>176</v>
      </c>
      <c r="Y490" s="212"/>
      <c r="Z490" s="212"/>
      <c r="AA490" s="212"/>
      <c r="AB490" s="212"/>
      <c r="AC490" s="212"/>
      <c r="AD490" s="212"/>
      <c r="AE490" s="212"/>
      <c r="AF490" s="212"/>
      <c r="AG490" s="212" t="s">
        <v>177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29"/>
      <c r="B491" s="230"/>
      <c r="C491" s="254" t="s">
        <v>56</v>
      </c>
      <c r="D491" s="232"/>
      <c r="E491" s="233">
        <v>1</v>
      </c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179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>
      <c r="A492" s="235" t="s">
        <v>170</v>
      </c>
      <c r="B492" s="236" t="s">
        <v>138</v>
      </c>
      <c r="C492" s="252" t="s">
        <v>139</v>
      </c>
      <c r="D492" s="237"/>
      <c r="E492" s="238"/>
      <c r="F492" s="239"/>
      <c r="G492" s="239">
        <f>SUMIF(AG493:AG524,"&lt;&gt;NOR",G493:G524)</f>
        <v>0</v>
      </c>
      <c r="H492" s="239"/>
      <c r="I492" s="239">
        <f>SUM(I493:I524)</f>
        <v>0</v>
      </c>
      <c r="J492" s="239"/>
      <c r="K492" s="239">
        <f>SUM(K493:K524)</f>
        <v>0</v>
      </c>
      <c r="L492" s="239"/>
      <c r="M492" s="239">
        <f>SUM(M493:M524)</f>
        <v>0</v>
      </c>
      <c r="N492" s="239"/>
      <c r="O492" s="239">
        <f>SUM(O493:O524)</f>
        <v>0</v>
      </c>
      <c r="P492" s="239"/>
      <c r="Q492" s="239">
        <f>SUM(Q493:Q524)</f>
        <v>0</v>
      </c>
      <c r="R492" s="239"/>
      <c r="S492" s="239"/>
      <c r="T492" s="240"/>
      <c r="U492" s="234"/>
      <c r="V492" s="234">
        <f>SUM(V493:V524)</f>
        <v>4.34</v>
      </c>
      <c r="W492" s="234"/>
      <c r="X492" s="234"/>
      <c r="AG492" t="s">
        <v>171</v>
      </c>
    </row>
    <row r="493" spans="1:60" outlineLevel="1">
      <c r="A493" s="241">
        <v>93</v>
      </c>
      <c r="B493" s="242" t="s">
        <v>565</v>
      </c>
      <c r="C493" s="253" t="s">
        <v>566</v>
      </c>
      <c r="D493" s="243" t="s">
        <v>322</v>
      </c>
      <c r="E493" s="244">
        <v>3.5219</v>
      </c>
      <c r="F493" s="245"/>
      <c r="G493" s="246">
        <f>ROUND(E493*F493,2)</f>
        <v>0</v>
      </c>
      <c r="H493" s="245"/>
      <c r="I493" s="246">
        <f>ROUND(E493*H493,2)</f>
        <v>0</v>
      </c>
      <c r="J493" s="245"/>
      <c r="K493" s="246">
        <f>ROUND(E493*J493,2)</f>
        <v>0</v>
      </c>
      <c r="L493" s="246">
        <v>21</v>
      </c>
      <c r="M493" s="246">
        <f>G493*(1+L493/100)</f>
        <v>0</v>
      </c>
      <c r="N493" s="246">
        <v>0</v>
      </c>
      <c r="O493" s="246">
        <f>ROUND(E493*N493,2)</f>
        <v>0</v>
      </c>
      <c r="P493" s="246">
        <v>0</v>
      </c>
      <c r="Q493" s="246">
        <f>ROUND(E493*P493,2)</f>
        <v>0</v>
      </c>
      <c r="R493" s="246"/>
      <c r="S493" s="246" t="s">
        <v>175</v>
      </c>
      <c r="T493" s="247" t="s">
        <v>175</v>
      </c>
      <c r="U493" s="231">
        <v>0.28000000000000003</v>
      </c>
      <c r="V493" s="231">
        <f>ROUND(E493*U493,2)</f>
        <v>0.99</v>
      </c>
      <c r="W493" s="231"/>
      <c r="X493" s="231" t="s">
        <v>176</v>
      </c>
      <c r="Y493" s="212"/>
      <c r="Z493" s="212"/>
      <c r="AA493" s="212"/>
      <c r="AB493" s="212"/>
      <c r="AC493" s="212"/>
      <c r="AD493" s="212"/>
      <c r="AE493" s="212"/>
      <c r="AF493" s="212"/>
      <c r="AG493" s="212" t="s">
        <v>318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29"/>
      <c r="B494" s="230"/>
      <c r="C494" s="255" t="s">
        <v>567</v>
      </c>
      <c r="D494" s="248"/>
      <c r="E494" s="248"/>
      <c r="F494" s="248"/>
      <c r="G494" s="248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244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29"/>
      <c r="B495" s="230"/>
      <c r="C495" s="256" t="s">
        <v>568</v>
      </c>
      <c r="D495" s="249"/>
      <c r="E495" s="249"/>
      <c r="F495" s="249"/>
      <c r="G495" s="249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244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ht="22.5" outlineLevel="1">
      <c r="A496" s="229"/>
      <c r="B496" s="230"/>
      <c r="C496" s="256" t="s">
        <v>569</v>
      </c>
      <c r="D496" s="249"/>
      <c r="E496" s="249"/>
      <c r="F496" s="249"/>
      <c r="G496" s="249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244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50" t="str">
        <f>C496</f>
        <v>- při vodorovné dopravě po vodě : vyložení na hromady na suchu nebo na přeložení na dopravní prostředek na suchu do 15 m vodorovně a současně do 4 m svisle,</v>
      </c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29"/>
      <c r="B497" s="230"/>
      <c r="C497" s="256" t="s">
        <v>570</v>
      </c>
      <c r="D497" s="249"/>
      <c r="E497" s="249"/>
      <c r="F497" s="249"/>
      <c r="G497" s="249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244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29"/>
      <c r="B498" s="230"/>
      <c r="C498" s="254" t="s">
        <v>571</v>
      </c>
      <c r="D498" s="232"/>
      <c r="E498" s="233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12"/>
      <c r="Z498" s="212"/>
      <c r="AA498" s="212"/>
      <c r="AB498" s="212"/>
      <c r="AC498" s="212"/>
      <c r="AD498" s="212"/>
      <c r="AE498" s="212"/>
      <c r="AF498" s="212"/>
      <c r="AG498" s="212" t="s">
        <v>179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29"/>
      <c r="B499" s="230"/>
      <c r="C499" s="254" t="s">
        <v>792</v>
      </c>
      <c r="D499" s="232"/>
      <c r="E499" s="233">
        <v>3.2759999999999998</v>
      </c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12"/>
      <c r="Z499" s="212"/>
      <c r="AA499" s="212"/>
      <c r="AB499" s="212"/>
      <c r="AC499" s="212"/>
      <c r="AD499" s="212"/>
      <c r="AE499" s="212"/>
      <c r="AF499" s="212"/>
      <c r="AG499" s="212" t="s">
        <v>179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>
      <c r="A500" s="229"/>
      <c r="B500" s="230"/>
      <c r="C500" s="254" t="s">
        <v>573</v>
      </c>
      <c r="D500" s="232"/>
      <c r="E500" s="233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12"/>
      <c r="Z500" s="212"/>
      <c r="AA500" s="212"/>
      <c r="AB500" s="212"/>
      <c r="AC500" s="212"/>
      <c r="AD500" s="212"/>
      <c r="AE500" s="212"/>
      <c r="AF500" s="212"/>
      <c r="AG500" s="212" t="s">
        <v>179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29"/>
      <c r="B501" s="230"/>
      <c r="C501" s="254" t="s">
        <v>793</v>
      </c>
      <c r="D501" s="232"/>
      <c r="E501" s="233">
        <v>3.4200000000000001E-2</v>
      </c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12"/>
      <c r="Z501" s="212"/>
      <c r="AA501" s="212"/>
      <c r="AB501" s="212"/>
      <c r="AC501" s="212"/>
      <c r="AD501" s="212"/>
      <c r="AE501" s="212"/>
      <c r="AF501" s="212"/>
      <c r="AG501" s="212" t="s">
        <v>179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29"/>
      <c r="B502" s="230"/>
      <c r="C502" s="254" t="s">
        <v>575</v>
      </c>
      <c r="D502" s="232"/>
      <c r="E502" s="233"/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179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29"/>
      <c r="B503" s="230"/>
      <c r="C503" s="254" t="s">
        <v>794</v>
      </c>
      <c r="D503" s="232"/>
      <c r="E503" s="233">
        <v>1.95E-2</v>
      </c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12"/>
      <c r="Z503" s="212"/>
      <c r="AA503" s="212"/>
      <c r="AB503" s="212"/>
      <c r="AC503" s="212"/>
      <c r="AD503" s="212"/>
      <c r="AE503" s="212"/>
      <c r="AF503" s="212"/>
      <c r="AG503" s="212" t="s">
        <v>179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29"/>
      <c r="B504" s="230"/>
      <c r="C504" s="254" t="s">
        <v>715</v>
      </c>
      <c r="D504" s="232"/>
      <c r="E504" s="233"/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179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>
      <c r="A505" s="229"/>
      <c r="B505" s="230"/>
      <c r="C505" s="254" t="s">
        <v>795</v>
      </c>
      <c r="D505" s="232"/>
      <c r="E505" s="233">
        <v>3.7699999999999997E-2</v>
      </c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12"/>
      <c r="Z505" s="212"/>
      <c r="AA505" s="212"/>
      <c r="AB505" s="212"/>
      <c r="AC505" s="212"/>
      <c r="AD505" s="212"/>
      <c r="AE505" s="212"/>
      <c r="AF505" s="212"/>
      <c r="AG505" s="212" t="s">
        <v>179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29"/>
      <c r="B506" s="230"/>
      <c r="C506" s="254" t="s">
        <v>579</v>
      </c>
      <c r="D506" s="232"/>
      <c r="E506" s="233"/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179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29"/>
      <c r="B507" s="230"/>
      <c r="C507" s="254" t="s">
        <v>796</v>
      </c>
      <c r="D507" s="232"/>
      <c r="E507" s="233">
        <v>6.1999999999999998E-3</v>
      </c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12"/>
      <c r="Z507" s="212"/>
      <c r="AA507" s="212"/>
      <c r="AB507" s="212"/>
      <c r="AC507" s="212"/>
      <c r="AD507" s="212"/>
      <c r="AE507" s="212"/>
      <c r="AF507" s="212"/>
      <c r="AG507" s="212" t="s">
        <v>179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>
      <c r="A508" s="229"/>
      <c r="B508" s="230"/>
      <c r="C508" s="254" t="s">
        <v>581</v>
      </c>
      <c r="D508" s="232"/>
      <c r="E508" s="233"/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12"/>
      <c r="Z508" s="212"/>
      <c r="AA508" s="212"/>
      <c r="AB508" s="212"/>
      <c r="AC508" s="212"/>
      <c r="AD508" s="212"/>
      <c r="AE508" s="212"/>
      <c r="AF508" s="212"/>
      <c r="AG508" s="212" t="s">
        <v>179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29"/>
      <c r="B509" s="230"/>
      <c r="C509" s="254" t="s">
        <v>797</v>
      </c>
      <c r="D509" s="232"/>
      <c r="E509" s="233">
        <v>4.8300000000000003E-2</v>
      </c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179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29"/>
      <c r="B510" s="230"/>
      <c r="C510" s="254" t="s">
        <v>583</v>
      </c>
      <c r="D510" s="232"/>
      <c r="E510" s="233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12"/>
      <c r="Z510" s="212"/>
      <c r="AA510" s="212"/>
      <c r="AB510" s="212"/>
      <c r="AC510" s="212"/>
      <c r="AD510" s="212"/>
      <c r="AE510" s="212"/>
      <c r="AF510" s="212"/>
      <c r="AG510" s="212" t="s">
        <v>179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29"/>
      <c r="B511" s="230"/>
      <c r="C511" s="254" t="s">
        <v>584</v>
      </c>
      <c r="D511" s="232"/>
      <c r="E511" s="233">
        <v>0.1</v>
      </c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12"/>
      <c r="Z511" s="212"/>
      <c r="AA511" s="212"/>
      <c r="AB511" s="212"/>
      <c r="AC511" s="212"/>
      <c r="AD511" s="212"/>
      <c r="AE511" s="212"/>
      <c r="AF511" s="212"/>
      <c r="AG511" s="212" t="s">
        <v>179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41">
        <v>94</v>
      </c>
      <c r="B512" s="242" t="s">
        <v>585</v>
      </c>
      <c r="C512" s="253" t="s">
        <v>586</v>
      </c>
      <c r="D512" s="243" t="s">
        <v>322</v>
      </c>
      <c r="E512" s="244">
        <v>3.5219</v>
      </c>
      <c r="F512" s="245"/>
      <c r="G512" s="246">
        <f>ROUND(E512*F512,2)</f>
        <v>0</v>
      </c>
      <c r="H512" s="245"/>
      <c r="I512" s="246">
        <f>ROUND(E512*H512,2)</f>
        <v>0</v>
      </c>
      <c r="J512" s="245"/>
      <c r="K512" s="246">
        <f>ROUND(E512*J512,2)</f>
        <v>0</v>
      </c>
      <c r="L512" s="246">
        <v>21</v>
      </c>
      <c r="M512" s="246">
        <f>G512*(1+L512/100)</f>
        <v>0</v>
      </c>
      <c r="N512" s="246">
        <v>0</v>
      </c>
      <c r="O512" s="246">
        <f>ROUND(E512*N512,2)</f>
        <v>0</v>
      </c>
      <c r="P512" s="246">
        <v>0</v>
      </c>
      <c r="Q512" s="246">
        <f>ROUND(E512*P512,2)</f>
        <v>0</v>
      </c>
      <c r="R512" s="246"/>
      <c r="S512" s="246" t="s">
        <v>175</v>
      </c>
      <c r="T512" s="247" t="s">
        <v>175</v>
      </c>
      <c r="U512" s="231">
        <v>0.01</v>
      </c>
      <c r="V512" s="231">
        <f>ROUND(E512*U512,2)</f>
        <v>0.04</v>
      </c>
      <c r="W512" s="231"/>
      <c r="X512" s="231" t="s">
        <v>176</v>
      </c>
      <c r="Y512" s="212"/>
      <c r="Z512" s="212"/>
      <c r="AA512" s="212"/>
      <c r="AB512" s="212"/>
      <c r="AC512" s="212"/>
      <c r="AD512" s="212"/>
      <c r="AE512" s="212"/>
      <c r="AF512" s="212"/>
      <c r="AG512" s="212" t="s">
        <v>318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29"/>
      <c r="B513" s="230"/>
      <c r="C513" s="254" t="s">
        <v>587</v>
      </c>
      <c r="D513" s="232"/>
      <c r="E513" s="233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179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29"/>
      <c r="B514" s="230"/>
      <c r="C514" s="254" t="s">
        <v>798</v>
      </c>
      <c r="D514" s="232"/>
      <c r="E514" s="233">
        <v>3.5219</v>
      </c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179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41">
        <v>95</v>
      </c>
      <c r="B515" s="242" t="s">
        <v>589</v>
      </c>
      <c r="C515" s="253" t="s">
        <v>590</v>
      </c>
      <c r="D515" s="243" t="s">
        <v>322</v>
      </c>
      <c r="E515" s="244">
        <v>49.306600000000003</v>
      </c>
      <c r="F515" s="245"/>
      <c r="G515" s="246">
        <f>ROUND(E515*F515,2)</f>
        <v>0</v>
      </c>
      <c r="H515" s="245"/>
      <c r="I515" s="246">
        <f>ROUND(E515*H515,2)</f>
        <v>0</v>
      </c>
      <c r="J515" s="245"/>
      <c r="K515" s="246">
        <f>ROUND(E515*J515,2)</f>
        <v>0</v>
      </c>
      <c r="L515" s="246">
        <v>21</v>
      </c>
      <c r="M515" s="246">
        <f>G515*(1+L515/100)</f>
        <v>0</v>
      </c>
      <c r="N515" s="246">
        <v>0</v>
      </c>
      <c r="O515" s="246">
        <f>ROUND(E515*N515,2)</f>
        <v>0</v>
      </c>
      <c r="P515" s="246">
        <v>0</v>
      </c>
      <c r="Q515" s="246">
        <f>ROUND(E515*P515,2)</f>
        <v>0</v>
      </c>
      <c r="R515" s="246"/>
      <c r="S515" s="246" t="s">
        <v>175</v>
      </c>
      <c r="T515" s="247" t="s">
        <v>175</v>
      </c>
      <c r="U515" s="231">
        <v>0</v>
      </c>
      <c r="V515" s="231">
        <f>ROUND(E515*U515,2)</f>
        <v>0</v>
      </c>
      <c r="W515" s="231"/>
      <c r="X515" s="231" t="s">
        <v>176</v>
      </c>
      <c r="Y515" s="212"/>
      <c r="Z515" s="212"/>
      <c r="AA515" s="212"/>
      <c r="AB515" s="212"/>
      <c r="AC515" s="212"/>
      <c r="AD515" s="212"/>
      <c r="AE515" s="212"/>
      <c r="AF515" s="212"/>
      <c r="AG515" s="212" t="s">
        <v>318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>
      <c r="A516" s="229"/>
      <c r="B516" s="230"/>
      <c r="C516" s="254" t="s">
        <v>591</v>
      </c>
      <c r="D516" s="232"/>
      <c r="E516" s="233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12"/>
      <c r="Z516" s="212"/>
      <c r="AA516" s="212"/>
      <c r="AB516" s="212"/>
      <c r="AC516" s="212"/>
      <c r="AD516" s="212"/>
      <c r="AE516" s="212"/>
      <c r="AF516" s="212"/>
      <c r="AG516" s="212" t="s">
        <v>179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29"/>
      <c r="B517" s="230"/>
      <c r="C517" s="254" t="s">
        <v>799</v>
      </c>
      <c r="D517" s="232"/>
      <c r="E517" s="233">
        <v>49.306600000000003</v>
      </c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179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41">
        <v>96</v>
      </c>
      <c r="B518" s="242" t="s">
        <v>593</v>
      </c>
      <c r="C518" s="253" t="s">
        <v>594</v>
      </c>
      <c r="D518" s="243" t="s">
        <v>322</v>
      </c>
      <c r="E518" s="244">
        <v>3.5219</v>
      </c>
      <c r="F518" s="245"/>
      <c r="G518" s="246">
        <f>ROUND(E518*F518,2)</f>
        <v>0</v>
      </c>
      <c r="H518" s="245"/>
      <c r="I518" s="246">
        <f>ROUND(E518*H518,2)</f>
        <v>0</v>
      </c>
      <c r="J518" s="245"/>
      <c r="K518" s="246">
        <f>ROUND(E518*J518,2)</f>
        <v>0</v>
      </c>
      <c r="L518" s="246">
        <v>21</v>
      </c>
      <c r="M518" s="246">
        <f>G518*(1+L518/100)</f>
        <v>0</v>
      </c>
      <c r="N518" s="246">
        <v>0</v>
      </c>
      <c r="O518" s="246">
        <f>ROUND(E518*N518,2)</f>
        <v>0</v>
      </c>
      <c r="P518" s="246">
        <v>0</v>
      </c>
      <c r="Q518" s="246">
        <f>ROUND(E518*P518,2)</f>
        <v>0</v>
      </c>
      <c r="R518" s="246"/>
      <c r="S518" s="246" t="s">
        <v>175</v>
      </c>
      <c r="T518" s="247" t="s">
        <v>175</v>
      </c>
      <c r="U518" s="231">
        <v>0.94</v>
      </c>
      <c r="V518" s="231">
        <f>ROUND(E518*U518,2)</f>
        <v>3.31</v>
      </c>
      <c r="W518" s="231"/>
      <c r="X518" s="231" t="s">
        <v>176</v>
      </c>
      <c r="Y518" s="212"/>
      <c r="Z518" s="212"/>
      <c r="AA518" s="212"/>
      <c r="AB518" s="212"/>
      <c r="AC518" s="212"/>
      <c r="AD518" s="212"/>
      <c r="AE518" s="212"/>
      <c r="AF518" s="212"/>
      <c r="AG518" s="212" t="s">
        <v>177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29"/>
      <c r="B519" s="230"/>
      <c r="C519" s="254" t="s">
        <v>595</v>
      </c>
      <c r="D519" s="232"/>
      <c r="E519" s="233"/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12"/>
      <c r="Z519" s="212"/>
      <c r="AA519" s="212"/>
      <c r="AB519" s="212"/>
      <c r="AC519" s="212"/>
      <c r="AD519" s="212"/>
      <c r="AE519" s="212"/>
      <c r="AF519" s="212"/>
      <c r="AG519" s="212" t="s">
        <v>179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29"/>
      <c r="B520" s="230"/>
      <c r="C520" s="254" t="s">
        <v>587</v>
      </c>
      <c r="D520" s="232"/>
      <c r="E520" s="233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179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>
      <c r="A521" s="229"/>
      <c r="B521" s="230"/>
      <c r="C521" s="254" t="s">
        <v>798</v>
      </c>
      <c r="D521" s="232"/>
      <c r="E521" s="233">
        <v>3.5219</v>
      </c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12"/>
      <c r="Z521" s="212"/>
      <c r="AA521" s="212"/>
      <c r="AB521" s="212"/>
      <c r="AC521" s="212"/>
      <c r="AD521" s="212"/>
      <c r="AE521" s="212"/>
      <c r="AF521" s="212"/>
      <c r="AG521" s="212" t="s">
        <v>179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41">
        <v>97</v>
      </c>
      <c r="B522" s="242" t="s">
        <v>596</v>
      </c>
      <c r="C522" s="253" t="s">
        <v>597</v>
      </c>
      <c r="D522" s="243" t="s">
        <v>322</v>
      </c>
      <c r="E522" s="244">
        <v>3.5219</v>
      </c>
      <c r="F522" s="245"/>
      <c r="G522" s="246">
        <f>ROUND(E522*F522,2)</f>
        <v>0</v>
      </c>
      <c r="H522" s="245"/>
      <c r="I522" s="246">
        <f>ROUND(E522*H522,2)</f>
        <v>0</v>
      </c>
      <c r="J522" s="245"/>
      <c r="K522" s="246">
        <f>ROUND(E522*J522,2)</f>
        <v>0</v>
      </c>
      <c r="L522" s="246">
        <v>21</v>
      </c>
      <c r="M522" s="246">
        <f>G522*(1+L522/100)</f>
        <v>0</v>
      </c>
      <c r="N522" s="246">
        <v>0</v>
      </c>
      <c r="O522" s="246">
        <f>ROUND(E522*N522,2)</f>
        <v>0</v>
      </c>
      <c r="P522" s="246">
        <v>0</v>
      </c>
      <c r="Q522" s="246">
        <f>ROUND(E522*P522,2)</f>
        <v>0</v>
      </c>
      <c r="R522" s="246"/>
      <c r="S522" s="246" t="s">
        <v>175</v>
      </c>
      <c r="T522" s="247" t="s">
        <v>175</v>
      </c>
      <c r="U522" s="231">
        <v>0</v>
      </c>
      <c r="V522" s="231">
        <f>ROUND(E522*U522,2)</f>
        <v>0</v>
      </c>
      <c r="W522" s="231"/>
      <c r="X522" s="231" t="s">
        <v>176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318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29"/>
      <c r="B523" s="230"/>
      <c r="C523" s="254" t="s">
        <v>587</v>
      </c>
      <c r="D523" s="232"/>
      <c r="E523" s="233"/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179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>
      <c r="A524" s="229"/>
      <c r="B524" s="230"/>
      <c r="C524" s="254" t="s">
        <v>798</v>
      </c>
      <c r="D524" s="232"/>
      <c r="E524" s="233">
        <v>3.5219</v>
      </c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12"/>
      <c r="Z524" s="212"/>
      <c r="AA524" s="212"/>
      <c r="AB524" s="212"/>
      <c r="AC524" s="212"/>
      <c r="AD524" s="212"/>
      <c r="AE524" s="212"/>
      <c r="AF524" s="212"/>
      <c r="AG524" s="212" t="s">
        <v>179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>
      <c r="A525" s="235" t="s">
        <v>170</v>
      </c>
      <c r="B525" s="236" t="s">
        <v>141</v>
      </c>
      <c r="C525" s="252" t="s">
        <v>29</v>
      </c>
      <c r="D525" s="237"/>
      <c r="E525" s="238"/>
      <c r="F525" s="239"/>
      <c r="G525" s="239">
        <f>SUMIF(AG526:AG529,"&lt;&gt;NOR",G526:G529)</f>
        <v>0</v>
      </c>
      <c r="H525" s="239"/>
      <c r="I525" s="239">
        <f>SUM(I526:I529)</f>
        <v>0</v>
      </c>
      <c r="J525" s="239"/>
      <c r="K525" s="239">
        <f>SUM(K526:K529)</f>
        <v>0</v>
      </c>
      <c r="L525" s="239"/>
      <c r="M525" s="239">
        <f>SUM(M526:M529)</f>
        <v>0</v>
      </c>
      <c r="N525" s="239"/>
      <c r="O525" s="239">
        <f>SUM(O526:O529)</f>
        <v>0</v>
      </c>
      <c r="P525" s="239"/>
      <c r="Q525" s="239">
        <f>SUM(Q526:Q529)</f>
        <v>0</v>
      </c>
      <c r="R525" s="239"/>
      <c r="S525" s="239"/>
      <c r="T525" s="240"/>
      <c r="U525" s="234"/>
      <c r="V525" s="234">
        <f>SUM(V526:V529)</f>
        <v>0</v>
      </c>
      <c r="W525" s="234"/>
      <c r="X525" s="234"/>
      <c r="AG525" t="s">
        <v>171</v>
      </c>
    </row>
    <row r="526" spans="1:60" outlineLevel="1">
      <c r="A526" s="241">
        <v>98</v>
      </c>
      <c r="B526" s="242" t="s">
        <v>598</v>
      </c>
      <c r="C526" s="253" t="s">
        <v>599</v>
      </c>
      <c r="D526" s="243" t="s">
        <v>0</v>
      </c>
      <c r="E526" s="244">
        <v>1</v>
      </c>
      <c r="F526" s="245"/>
      <c r="G526" s="246">
        <f>ROUND(E526*F526,2)</f>
        <v>0</v>
      </c>
      <c r="H526" s="245"/>
      <c r="I526" s="246">
        <f>ROUND(E526*H526,2)</f>
        <v>0</v>
      </c>
      <c r="J526" s="245"/>
      <c r="K526" s="246">
        <f>ROUND(E526*J526,2)</f>
        <v>0</v>
      </c>
      <c r="L526" s="246">
        <v>21</v>
      </c>
      <c r="M526" s="246">
        <f>G526*(1+L526/100)</f>
        <v>0</v>
      </c>
      <c r="N526" s="246">
        <v>0</v>
      </c>
      <c r="O526" s="246">
        <f>ROUND(E526*N526,2)</f>
        <v>0</v>
      </c>
      <c r="P526" s="246">
        <v>0</v>
      </c>
      <c r="Q526" s="246">
        <f>ROUND(E526*P526,2)</f>
        <v>0</v>
      </c>
      <c r="R526" s="246"/>
      <c r="S526" s="246" t="s">
        <v>175</v>
      </c>
      <c r="T526" s="247" t="s">
        <v>251</v>
      </c>
      <c r="U526" s="231">
        <v>0</v>
      </c>
      <c r="V526" s="231">
        <f>ROUND(E526*U526,2)</f>
        <v>0</v>
      </c>
      <c r="W526" s="231"/>
      <c r="X526" s="231" t="s">
        <v>142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600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29"/>
      <c r="B527" s="230"/>
      <c r="C527" s="254" t="s">
        <v>56</v>
      </c>
      <c r="D527" s="232"/>
      <c r="E527" s="233">
        <v>1</v>
      </c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179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41">
        <v>99</v>
      </c>
      <c r="B528" s="242" t="s">
        <v>601</v>
      </c>
      <c r="C528" s="253" t="s">
        <v>602</v>
      </c>
      <c r="D528" s="243" t="s">
        <v>0</v>
      </c>
      <c r="E528" s="244">
        <v>1</v>
      </c>
      <c r="F528" s="245"/>
      <c r="G528" s="246">
        <f>ROUND(E528*F528,2)</f>
        <v>0</v>
      </c>
      <c r="H528" s="245"/>
      <c r="I528" s="246">
        <f>ROUND(E528*H528,2)</f>
        <v>0</v>
      </c>
      <c r="J528" s="245"/>
      <c r="K528" s="246">
        <f>ROUND(E528*J528,2)</f>
        <v>0</v>
      </c>
      <c r="L528" s="246">
        <v>21</v>
      </c>
      <c r="M528" s="246">
        <f>G528*(1+L528/100)</f>
        <v>0</v>
      </c>
      <c r="N528" s="246">
        <v>0</v>
      </c>
      <c r="O528" s="246">
        <f>ROUND(E528*N528,2)</f>
        <v>0</v>
      </c>
      <c r="P528" s="246">
        <v>0</v>
      </c>
      <c r="Q528" s="246">
        <f>ROUND(E528*P528,2)</f>
        <v>0</v>
      </c>
      <c r="R528" s="246"/>
      <c r="S528" s="246" t="s">
        <v>250</v>
      </c>
      <c r="T528" s="247" t="s">
        <v>251</v>
      </c>
      <c r="U528" s="231">
        <v>0</v>
      </c>
      <c r="V528" s="231">
        <f>ROUND(E528*U528,2)</f>
        <v>0</v>
      </c>
      <c r="W528" s="231"/>
      <c r="X528" s="231" t="s">
        <v>142</v>
      </c>
      <c r="Y528" s="212"/>
      <c r="Z528" s="212"/>
      <c r="AA528" s="212"/>
      <c r="AB528" s="212"/>
      <c r="AC528" s="212"/>
      <c r="AD528" s="212"/>
      <c r="AE528" s="212"/>
      <c r="AF528" s="212"/>
      <c r="AG528" s="212" t="s">
        <v>600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29"/>
      <c r="B529" s="230"/>
      <c r="C529" s="254" t="s">
        <v>56</v>
      </c>
      <c r="D529" s="232"/>
      <c r="E529" s="233">
        <v>1</v>
      </c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12"/>
      <c r="Z529" s="212"/>
      <c r="AA529" s="212"/>
      <c r="AB529" s="212"/>
      <c r="AC529" s="212"/>
      <c r="AD529" s="212"/>
      <c r="AE529" s="212"/>
      <c r="AF529" s="212"/>
      <c r="AG529" s="212" t="s">
        <v>179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>
      <c r="A530" s="3"/>
      <c r="B530" s="4"/>
      <c r="C530" s="257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AE530">
        <v>15</v>
      </c>
      <c r="AF530">
        <v>21</v>
      </c>
      <c r="AG530" t="s">
        <v>157</v>
      </c>
    </row>
    <row r="531" spans="1:60">
      <c r="A531" s="215"/>
      <c r="B531" s="216" t="s">
        <v>31</v>
      </c>
      <c r="C531" s="258"/>
      <c r="D531" s="217"/>
      <c r="E531" s="218"/>
      <c r="F531" s="218"/>
      <c r="G531" s="251">
        <f>G8+G19+G30+G73+G81+G86+G97+G101+G112+G170+G176+G183+G225+G293+G341+G365+G412+G431+G475+G487+G492+G525</f>
        <v>0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AE531">
        <f>SUMIF(L7:L529,AE530,G7:G529)</f>
        <v>0</v>
      </c>
      <c r="AF531">
        <f>SUMIF(L7:L529,AF530,G7:G529)</f>
        <v>0</v>
      </c>
      <c r="AG531" t="s">
        <v>603</v>
      </c>
    </row>
    <row r="532" spans="1:60">
      <c r="A532" s="3"/>
      <c r="B532" s="4"/>
      <c r="C532" s="257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60">
      <c r="A533" s="3"/>
      <c r="B533" s="4"/>
      <c r="C533" s="257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60">
      <c r="A534" s="219" t="s">
        <v>604</v>
      </c>
      <c r="B534" s="219"/>
      <c r="C534" s="259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60">
      <c r="A535" s="220"/>
      <c r="B535" s="221"/>
      <c r="C535" s="260"/>
      <c r="D535" s="221"/>
      <c r="E535" s="221"/>
      <c r="F535" s="221"/>
      <c r="G535" s="2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AG535" t="s">
        <v>605</v>
      </c>
    </row>
    <row r="536" spans="1:60">
      <c r="A536" s="223"/>
      <c r="B536" s="224"/>
      <c r="C536" s="261"/>
      <c r="D536" s="224"/>
      <c r="E536" s="224"/>
      <c r="F536" s="224"/>
      <c r="G536" s="22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60">
      <c r="A537" s="223"/>
      <c r="B537" s="224"/>
      <c r="C537" s="261"/>
      <c r="D537" s="224"/>
      <c r="E537" s="224"/>
      <c r="F537" s="224"/>
      <c r="G537" s="22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60">
      <c r="A538" s="223"/>
      <c r="B538" s="224"/>
      <c r="C538" s="261"/>
      <c r="D538" s="224"/>
      <c r="E538" s="224"/>
      <c r="F538" s="224"/>
      <c r="G538" s="22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>
      <c r="A539" s="226"/>
      <c r="B539" s="227"/>
      <c r="C539" s="262"/>
      <c r="D539" s="227"/>
      <c r="E539" s="227"/>
      <c r="F539" s="227"/>
      <c r="G539" s="22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>
      <c r="A540" s="3"/>
      <c r="B540" s="4"/>
      <c r="C540" s="257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>
      <c r="C541" s="263"/>
      <c r="D541" s="10"/>
      <c r="AG541" t="s">
        <v>607</v>
      </c>
    </row>
    <row r="542" spans="1:60">
      <c r="D542" s="10"/>
    </row>
    <row r="543" spans="1:60">
      <c r="D543" s="10"/>
    </row>
    <row r="544" spans="1:60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4">
    <mergeCell ref="C496:G496"/>
    <mergeCell ref="C497:G497"/>
    <mergeCell ref="C203:G203"/>
    <mergeCell ref="C215:G215"/>
    <mergeCell ref="C218:G218"/>
    <mergeCell ref="C276:G276"/>
    <mergeCell ref="C494:G494"/>
    <mergeCell ref="C495:G495"/>
    <mergeCell ref="C109:G109"/>
    <mergeCell ref="C185:G185"/>
    <mergeCell ref="C186:G186"/>
    <mergeCell ref="C191:G191"/>
    <mergeCell ref="C192:G192"/>
    <mergeCell ref="C198:G198"/>
    <mergeCell ref="A1:G1"/>
    <mergeCell ref="C2:G2"/>
    <mergeCell ref="C3:G3"/>
    <mergeCell ref="C4:G4"/>
    <mergeCell ref="A534:C534"/>
    <mergeCell ref="A535:G539"/>
    <mergeCell ref="C21:G21"/>
    <mergeCell ref="C106:G106"/>
    <mergeCell ref="C107:G107"/>
    <mergeCell ref="C108:G10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64</v>
      </c>
      <c r="C3" s="201" t="s">
        <v>65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62</v>
      </c>
      <c r="C4" s="204" t="s">
        <v>69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9"/>
      <c r="O8" s="239">
        <f>SUM(O9:O18)</f>
        <v>1.1599999999999999</v>
      </c>
      <c r="P8" s="239"/>
      <c r="Q8" s="239">
        <f>SUM(Q9:Q18)</f>
        <v>0</v>
      </c>
      <c r="R8" s="239"/>
      <c r="S8" s="239"/>
      <c r="T8" s="240"/>
      <c r="U8" s="234"/>
      <c r="V8" s="234">
        <f>SUM(V9:V18)</f>
        <v>4.95</v>
      </c>
      <c r="W8" s="234"/>
      <c r="X8" s="234"/>
      <c r="AG8" t="s">
        <v>171</v>
      </c>
    </row>
    <row r="9" spans="1:60" outlineLevel="1">
      <c r="A9" s="241">
        <v>1</v>
      </c>
      <c r="B9" s="242" t="s">
        <v>187</v>
      </c>
      <c r="C9" s="253" t="s">
        <v>188</v>
      </c>
      <c r="D9" s="243" t="s">
        <v>174</v>
      </c>
      <c r="E9" s="244">
        <v>5.4667500000000002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0.15931000000000001</v>
      </c>
      <c r="O9" s="246">
        <f>ROUND(E9*N9,2)</f>
        <v>0.87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0.7</v>
      </c>
      <c r="V9" s="231">
        <f>ROUND(E9*U9,2)</f>
        <v>3.83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800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632</v>
      </c>
      <c r="D11" s="232"/>
      <c r="E11" s="233">
        <v>2.9550000000000001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801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179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634</v>
      </c>
      <c r="D13" s="232"/>
      <c r="E13" s="233">
        <v>2.5117500000000001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1">
        <v>2</v>
      </c>
      <c r="B14" s="242" t="s">
        <v>195</v>
      </c>
      <c r="C14" s="253" t="s">
        <v>196</v>
      </c>
      <c r="D14" s="243" t="s">
        <v>174</v>
      </c>
      <c r="E14" s="244">
        <v>1.4775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0.19575000000000001</v>
      </c>
      <c r="O14" s="246">
        <f>ROUND(E14*N14,2)</f>
        <v>0.28999999999999998</v>
      </c>
      <c r="P14" s="246">
        <v>0</v>
      </c>
      <c r="Q14" s="246">
        <f>ROUND(E14*P14,2)</f>
        <v>0</v>
      </c>
      <c r="R14" s="246"/>
      <c r="S14" s="246" t="s">
        <v>175</v>
      </c>
      <c r="T14" s="247" t="s">
        <v>175</v>
      </c>
      <c r="U14" s="231">
        <v>0.76</v>
      </c>
      <c r="V14" s="231">
        <f>ROUND(E14*U14,2)</f>
        <v>1.1200000000000001</v>
      </c>
      <c r="W14" s="231"/>
      <c r="X14" s="231" t="s">
        <v>176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802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636</v>
      </c>
      <c r="D16" s="232"/>
      <c r="E16" s="233">
        <v>0.88649999999999995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803</v>
      </c>
      <c r="D17" s="232"/>
      <c r="E17" s="233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179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638</v>
      </c>
      <c r="D18" s="232"/>
      <c r="E18" s="233">
        <v>0.59099999999999997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>
      <c r="A19" s="235" t="s">
        <v>170</v>
      </c>
      <c r="B19" s="236" t="s">
        <v>62</v>
      </c>
      <c r="C19" s="252" t="s">
        <v>86</v>
      </c>
      <c r="D19" s="237"/>
      <c r="E19" s="238"/>
      <c r="F19" s="239"/>
      <c r="G19" s="239">
        <f>SUMIF(AG20:AG29,"&lt;&gt;NOR",G20:G29)</f>
        <v>0</v>
      </c>
      <c r="H19" s="239"/>
      <c r="I19" s="239">
        <f>SUM(I20:I29)</f>
        <v>0</v>
      </c>
      <c r="J19" s="239"/>
      <c r="K19" s="239">
        <f>SUM(K20:K29)</f>
        <v>0</v>
      </c>
      <c r="L19" s="239"/>
      <c r="M19" s="239">
        <f>SUM(M20:M29)</f>
        <v>0</v>
      </c>
      <c r="N19" s="239"/>
      <c r="O19" s="239">
        <f>SUM(O20:O29)</f>
        <v>0.09</v>
      </c>
      <c r="P19" s="239"/>
      <c r="Q19" s="239">
        <f>SUM(Q20:Q29)</f>
        <v>0</v>
      </c>
      <c r="R19" s="239"/>
      <c r="S19" s="239"/>
      <c r="T19" s="240"/>
      <c r="U19" s="234"/>
      <c r="V19" s="234">
        <f>SUM(V20:V29)</f>
        <v>7.32</v>
      </c>
      <c r="W19" s="234"/>
      <c r="X19" s="234"/>
      <c r="AG19" t="s">
        <v>171</v>
      </c>
    </row>
    <row r="20" spans="1:60" ht="22.5" outlineLevel="1">
      <c r="A20" s="241">
        <v>3</v>
      </c>
      <c r="B20" s="242" t="s">
        <v>639</v>
      </c>
      <c r="C20" s="253" t="s">
        <v>640</v>
      </c>
      <c r="D20" s="243" t="s">
        <v>174</v>
      </c>
      <c r="E20" s="244">
        <v>7.7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1.201E-2</v>
      </c>
      <c r="O20" s="246">
        <f>ROUND(E20*N20,2)</f>
        <v>0.09</v>
      </c>
      <c r="P20" s="246">
        <v>0</v>
      </c>
      <c r="Q20" s="246">
        <f>ROUND(E20*P20,2)</f>
        <v>0</v>
      </c>
      <c r="R20" s="246"/>
      <c r="S20" s="246" t="s">
        <v>175</v>
      </c>
      <c r="T20" s="247" t="s">
        <v>175</v>
      </c>
      <c r="U20" s="231">
        <v>0.95</v>
      </c>
      <c r="V20" s="231">
        <f>ROUND(E20*U20,2)</f>
        <v>7.32</v>
      </c>
      <c r="W20" s="231"/>
      <c r="X20" s="231" t="s">
        <v>176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5" t="s">
        <v>641</v>
      </c>
      <c r="D21" s="248"/>
      <c r="E21" s="248"/>
      <c r="F21" s="248"/>
      <c r="G21" s="248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244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804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643</v>
      </c>
      <c r="D23" s="232"/>
      <c r="E23" s="233">
        <v>3.6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805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645</v>
      </c>
      <c r="D25" s="232"/>
      <c r="E25" s="233">
        <v>1.3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806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647</v>
      </c>
      <c r="D27" s="232"/>
      <c r="E27" s="233">
        <v>1.1000000000000001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807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649</v>
      </c>
      <c r="D29" s="232"/>
      <c r="E29" s="233">
        <v>1.7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>
      <c r="A30" s="235" t="s">
        <v>170</v>
      </c>
      <c r="B30" s="236" t="s">
        <v>87</v>
      </c>
      <c r="C30" s="252" t="s">
        <v>88</v>
      </c>
      <c r="D30" s="237"/>
      <c r="E30" s="238"/>
      <c r="F30" s="239"/>
      <c r="G30" s="239">
        <f>SUMIF(AG31:AG72,"&lt;&gt;NOR",G31:G72)</f>
        <v>0</v>
      </c>
      <c r="H30" s="239"/>
      <c r="I30" s="239">
        <f>SUM(I31:I72)</f>
        <v>0</v>
      </c>
      <c r="J30" s="239"/>
      <c r="K30" s="239">
        <f>SUM(K31:K72)</f>
        <v>0</v>
      </c>
      <c r="L30" s="239"/>
      <c r="M30" s="239">
        <f>SUM(M31:M72)</f>
        <v>0</v>
      </c>
      <c r="N30" s="239"/>
      <c r="O30" s="239">
        <f>SUM(O31:O72)</f>
        <v>0.78</v>
      </c>
      <c r="P30" s="239"/>
      <c r="Q30" s="239">
        <f>SUM(Q31:Q72)</f>
        <v>0</v>
      </c>
      <c r="R30" s="239"/>
      <c r="S30" s="239"/>
      <c r="T30" s="240"/>
      <c r="U30" s="234"/>
      <c r="V30" s="234">
        <f>SUM(V31:V72)</f>
        <v>45.2</v>
      </c>
      <c r="W30" s="234"/>
      <c r="X30" s="234"/>
      <c r="AG30" t="s">
        <v>171</v>
      </c>
    </row>
    <row r="31" spans="1:60" outlineLevel="1">
      <c r="A31" s="241">
        <v>4</v>
      </c>
      <c r="B31" s="242" t="s">
        <v>201</v>
      </c>
      <c r="C31" s="253" t="s">
        <v>202</v>
      </c>
      <c r="D31" s="243" t="s">
        <v>174</v>
      </c>
      <c r="E31" s="244">
        <v>26.7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7.6800000000000002E-3</v>
      </c>
      <c r="O31" s="246">
        <f>ROUND(E31*N31,2)</f>
        <v>0.21</v>
      </c>
      <c r="P31" s="246">
        <v>0</v>
      </c>
      <c r="Q31" s="246">
        <f>ROUND(E31*P31,2)</f>
        <v>0</v>
      </c>
      <c r="R31" s="246"/>
      <c r="S31" s="246" t="s">
        <v>175</v>
      </c>
      <c r="T31" s="247" t="s">
        <v>175</v>
      </c>
      <c r="U31" s="231">
        <v>0.38</v>
      </c>
      <c r="V31" s="231">
        <f>ROUND(E31*U31,2)</f>
        <v>10.15</v>
      </c>
      <c r="W31" s="231"/>
      <c r="X31" s="231" t="s">
        <v>176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203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204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808</v>
      </c>
      <c r="D34" s="232"/>
      <c r="E34" s="233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651</v>
      </c>
      <c r="D35" s="232"/>
      <c r="E35" s="233">
        <v>26.7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1">
        <v>5</v>
      </c>
      <c r="B36" s="242" t="s">
        <v>206</v>
      </c>
      <c r="C36" s="253" t="s">
        <v>207</v>
      </c>
      <c r="D36" s="243" t="s">
        <v>174</v>
      </c>
      <c r="E36" s="244">
        <v>67.603759999999994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6.3499999999999997E-3</v>
      </c>
      <c r="O36" s="246">
        <f>ROUND(E36*N36,2)</f>
        <v>0.43</v>
      </c>
      <c r="P36" s="246">
        <v>0</v>
      </c>
      <c r="Q36" s="246">
        <f>ROUND(E36*P36,2)</f>
        <v>0</v>
      </c>
      <c r="R36" s="246"/>
      <c r="S36" s="246" t="s">
        <v>175</v>
      </c>
      <c r="T36" s="247" t="s">
        <v>175</v>
      </c>
      <c r="U36" s="231">
        <v>0.32</v>
      </c>
      <c r="V36" s="231">
        <f>ROUND(E36*U36,2)</f>
        <v>21.63</v>
      </c>
      <c r="W36" s="231"/>
      <c r="X36" s="231" t="s">
        <v>176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208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>
      <c r="A38" s="229"/>
      <c r="B38" s="230"/>
      <c r="C38" s="254" t="s">
        <v>833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653</v>
      </c>
      <c r="D39" s="232"/>
      <c r="E39" s="233">
        <v>61.144860000000001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654</v>
      </c>
      <c r="D40" s="232"/>
      <c r="E40" s="233">
        <v>-6.4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655</v>
      </c>
      <c r="D41" s="232"/>
      <c r="E41" s="233">
        <v>-1.2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656</v>
      </c>
      <c r="D42" s="232"/>
      <c r="E42" s="233">
        <v>-4.0250000000000004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657</v>
      </c>
      <c r="D43" s="232"/>
      <c r="E43" s="233">
        <v>0.57999999999999996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809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804</v>
      </c>
      <c r="D45" s="232"/>
      <c r="E45" s="233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659</v>
      </c>
      <c r="D46" s="232"/>
      <c r="E46" s="233">
        <v>6.3888999999999996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805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660</v>
      </c>
      <c r="D48" s="232"/>
      <c r="E48" s="233">
        <v>1.9664999999999999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661</v>
      </c>
      <c r="D49" s="232"/>
      <c r="E49" s="233">
        <v>0.85499999999999998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806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662</v>
      </c>
      <c r="D51" s="232"/>
      <c r="E51" s="233">
        <v>3.42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807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179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663</v>
      </c>
      <c r="D53" s="232"/>
      <c r="E53" s="233">
        <v>4.8734999999999999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>
      <c r="A54" s="241">
        <v>6</v>
      </c>
      <c r="B54" s="242" t="s">
        <v>224</v>
      </c>
      <c r="C54" s="253" t="s">
        <v>225</v>
      </c>
      <c r="D54" s="243" t="s">
        <v>174</v>
      </c>
      <c r="E54" s="244">
        <v>37.283499999999997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3.6700000000000001E-3</v>
      </c>
      <c r="O54" s="246">
        <f>ROUND(E54*N54,2)</f>
        <v>0.14000000000000001</v>
      </c>
      <c r="P54" s="246">
        <v>0</v>
      </c>
      <c r="Q54" s="246">
        <f>ROUND(E54*P54,2)</f>
        <v>0</v>
      </c>
      <c r="R54" s="246"/>
      <c r="S54" s="246" t="s">
        <v>175</v>
      </c>
      <c r="T54" s="247" t="s">
        <v>175</v>
      </c>
      <c r="U54" s="231">
        <v>0.36</v>
      </c>
      <c r="V54" s="231">
        <f>ROUND(E54*U54,2)</f>
        <v>13.42</v>
      </c>
      <c r="W54" s="231"/>
      <c r="X54" s="231" t="s">
        <v>176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177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664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804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665</v>
      </c>
      <c r="D57" s="232"/>
      <c r="E57" s="233">
        <v>15.464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273</v>
      </c>
      <c r="D58" s="232"/>
      <c r="E58" s="233">
        <v>-1.6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655</v>
      </c>
      <c r="D59" s="232"/>
      <c r="E59" s="233">
        <v>-1.2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666</v>
      </c>
      <c r="D60" s="232"/>
      <c r="E60" s="233">
        <v>-2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805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667</v>
      </c>
      <c r="D62" s="232"/>
      <c r="E62" s="233">
        <v>7.2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806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668</v>
      </c>
      <c r="D64" s="232"/>
      <c r="E64" s="233">
        <v>8.6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655</v>
      </c>
      <c r="D65" s="232"/>
      <c r="E65" s="233">
        <v>-1.2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807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669</v>
      </c>
      <c r="D67" s="232"/>
      <c r="E67" s="233">
        <v>11.4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655</v>
      </c>
      <c r="D68" s="232"/>
      <c r="E68" s="233">
        <v>-1.2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810</v>
      </c>
      <c r="D69" s="232"/>
      <c r="E69" s="233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671</v>
      </c>
      <c r="D70" s="232"/>
      <c r="E70" s="233">
        <v>1.4775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179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811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179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673</v>
      </c>
      <c r="D72" s="232"/>
      <c r="E72" s="233">
        <v>0.34200000000000003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35" t="s">
        <v>170</v>
      </c>
      <c r="B73" s="236" t="s">
        <v>89</v>
      </c>
      <c r="C73" s="252" t="s">
        <v>90</v>
      </c>
      <c r="D73" s="237"/>
      <c r="E73" s="238"/>
      <c r="F73" s="239"/>
      <c r="G73" s="239">
        <f>SUMIF(AG74:AG80,"&lt;&gt;NOR",G74:G80)</f>
        <v>0</v>
      </c>
      <c r="H73" s="239"/>
      <c r="I73" s="239">
        <f>SUM(I74:I80)</f>
        <v>0</v>
      </c>
      <c r="J73" s="239"/>
      <c r="K73" s="239">
        <f>SUM(K74:K80)</f>
        <v>0</v>
      </c>
      <c r="L73" s="239"/>
      <c r="M73" s="239">
        <f>SUM(M74:M80)</f>
        <v>0</v>
      </c>
      <c r="N73" s="239"/>
      <c r="O73" s="239">
        <f>SUM(O74:O80)</f>
        <v>0.02</v>
      </c>
      <c r="P73" s="239"/>
      <c r="Q73" s="239">
        <f>SUM(Q74:Q80)</f>
        <v>0</v>
      </c>
      <c r="R73" s="239"/>
      <c r="S73" s="239"/>
      <c r="T73" s="240"/>
      <c r="U73" s="234"/>
      <c r="V73" s="234">
        <f>SUM(V74:V80)</f>
        <v>3.51</v>
      </c>
      <c r="W73" s="234"/>
      <c r="X73" s="234"/>
      <c r="AG73" t="s">
        <v>171</v>
      </c>
    </row>
    <row r="74" spans="1:60" outlineLevel="1">
      <c r="A74" s="241">
        <v>7</v>
      </c>
      <c r="B74" s="242" t="s">
        <v>674</v>
      </c>
      <c r="C74" s="253" t="s">
        <v>675</v>
      </c>
      <c r="D74" s="243" t="s">
        <v>174</v>
      </c>
      <c r="E74" s="244">
        <v>50.09986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3.5E-4</v>
      </c>
      <c r="O74" s="246">
        <f>ROUND(E74*N74,2)</f>
        <v>0.02</v>
      </c>
      <c r="P74" s="246">
        <v>0</v>
      </c>
      <c r="Q74" s="246">
        <f>ROUND(E74*P74,2)</f>
        <v>0</v>
      </c>
      <c r="R74" s="246"/>
      <c r="S74" s="246" t="s">
        <v>175</v>
      </c>
      <c r="T74" s="247" t="s">
        <v>175</v>
      </c>
      <c r="U74" s="231">
        <v>7.0000000000000007E-2</v>
      </c>
      <c r="V74" s="231">
        <f>ROUND(E74*U74,2)</f>
        <v>3.51</v>
      </c>
      <c r="W74" s="231"/>
      <c r="X74" s="231" t="s">
        <v>176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177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29"/>
      <c r="B75" s="230"/>
      <c r="C75" s="254" t="s">
        <v>812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179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653</v>
      </c>
      <c r="D76" s="232"/>
      <c r="E76" s="233">
        <v>61.144860000000001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654</v>
      </c>
      <c r="D77" s="232"/>
      <c r="E77" s="233">
        <v>-6.4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655</v>
      </c>
      <c r="D78" s="232"/>
      <c r="E78" s="233">
        <v>-1.2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656</v>
      </c>
      <c r="D79" s="232"/>
      <c r="E79" s="233">
        <v>-4.0250000000000004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657</v>
      </c>
      <c r="D80" s="232"/>
      <c r="E80" s="233">
        <v>0.57999999999999996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91</v>
      </c>
      <c r="C81" s="252" t="s">
        <v>92</v>
      </c>
      <c r="D81" s="237"/>
      <c r="E81" s="238"/>
      <c r="F81" s="239"/>
      <c r="G81" s="239">
        <f>SUMIF(AG82:AG85,"&lt;&gt;NOR",G82:G85)</f>
        <v>0</v>
      </c>
      <c r="H81" s="239"/>
      <c r="I81" s="239">
        <f>SUM(I82:I85)</f>
        <v>0</v>
      </c>
      <c r="J81" s="239"/>
      <c r="K81" s="239">
        <f>SUM(K82:K85)</f>
        <v>0</v>
      </c>
      <c r="L81" s="239"/>
      <c r="M81" s="239">
        <f>SUM(M82:M85)</f>
        <v>0</v>
      </c>
      <c r="N81" s="239"/>
      <c r="O81" s="239">
        <f>SUM(O82:O85)</f>
        <v>0.48</v>
      </c>
      <c r="P81" s="239"/>
      <c r="Q81" s="239">
        <f>SUM(Q82:Q85)</f>
        <v>0</v>
      </c>
      <c r="R81" s="239"/>
      <c r="S81" s="239"/>
      <c r="T81" s="240"/>
      <c r="U81" s="234"/>
      <c r="V81" s="234">
        <f>SUM(V82:V85)</f>
        <v>7.48</v>
      </c>
      <c r="W81" s="234"/>
      <c r="X81" s="234"/>
      <c r="AG81" t="s">
        <v>171</v>
      </c>
    </row>
    <row r="82" spans="1:60" outlineLevel="1">
      <c r="A82" s="241">
        <v>8</v>
      </c>
      <c r="B82" s="242" t="s">
        <v>236</v>
      </c>
      <c r="C82" s="253" t="s">
        <v>237</v>
      </c>
      <c r="D82" s="243" t="s">
        <v>174</v>
      </c>
      <c r="E82" s="244">
        <v>26.7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1.7850000000000001E-2</v>
      </c>
      <c r="O82" s="246">
        <f>ROUND(E82*N82,2)</f>
        <v>0.48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0.28000000000000003</v>
      </c>
      <c r="V82" s="231">
        <f>ROUND(E82*U82,2)</f>
        <v>7.48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238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677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651</v>
      </c>
      <c r="D85" s="232"/>
      <c r="E85" s="233">
        <v>26.7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>
      <c r="A86" s="235" t="s">
        <v>170</v>
      </c>
      <c r="B86" s="236" t="s">
        <v>95</v>
      </c>
      <c r="C86" s="252" t="s">
        <v>96</v>
      </c>
      <c r="D86" s="237"/>
      <c r="E86" s="238"/>
      <c r="F86" s="239"/>
      <c r="G86" s="239">
        <f>SUMIF(AG87:AG96,"&lt;&gt;NOR",G87:G96)</f>
        <v>0</v>
      </c>
      <c r="H86" s="239"/>
      <c r="I86" s="239">
        <f>SUM(I87:I96)</f>
        <v>0</v>
      </c>
      <c r="J86" s="239"/>
      <c r="K86" s="239">
        <f>SUM(K87:K96)</f>
        <v>0</v>
      </c>
      <c r="L86" s="239"/>
      <c r="M86" s="239">
        <f>SUM(M87:M96)</f>
        <v>0</v>
      </c>
      <c r="N86" s="239"/>
      <c r="O86" s="239">
        <f>SUM(O87:O96)</f>
        <v>0</v>
      </c>
      <c r="P86" s="239"/>
      <c r="Q86" s="239">
        <f>SUM(Q87:Q96)</f>
        <v>0</v>
      </c>
      <c r="R86" s="239"/>
      <c r="S86" s="239"/>
      <c r="T86" s="240"/>
      <c r="U86" s="234"/>
      <c r="V86" s="234">
        <f>SUM(V87:V96)</f>
        <v>7.61</v>
      </c>
      <c r="W86" s="234"/>
      <c r="X86" s="234"/>
      <c r="AG86" t="s">
        <v>171</v>
      </c>
    </row>
    <row r="87" spans="1:60" outlineLevel="1">
      <c r="A87" s="241">
        <v>9</v>
      </c>
      <c r="B87" s="242" t="s">
        <v>252</v>
      </c>
      <c r="C87" s="253" t="s">
        <v>253</v>
      </c>
      <c r="D87" s="243" t="s">
        <v>174</v>
      </c>
      <c r="E87" s="244">
        <v>26.7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175</v>
      </c>
      <c r="T87" s="247" t="s">
        <v>175</v>
      </c>
      <c r="U87" s="231">
        <v>0.21</v>
      </c>
      <c r="V87" s="231">
        <f>ROUND(E87*U87,2)</f>
        <v>5.61</v>
      </c>
      <c r="W87" s="231"/>
      <c r="X87" s="231" t="s">
        <v>176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>
      <c r="A88" s="229"/>
      <c r="B88" s="230"/>
      <c r="C88" s="254" t="s">
        <v>678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651</v>
      </c>
      <c r="D89" s="232"/>
      <c r="E89" s="233">
        <v>26.7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179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1">
        <v>10</v>
      </c>
      <c r="B90" s="242" t="s">
        <v>679</v>
      </c>
      <c r="C90" s="253" t="s">
        <v>680</v>
      </c>
      <c r="D90" s="243" t="s">
        <v>174</v>
      </c>
      <c r="E90" s="244">
        <v>50.09986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175</v>
      </c>
      <c r="T90" s="247" t="s">
        <v>175</v>
      </c>
      <c r="U90" s="231">
        <v>0.04</v>
      </c>
      <c r="V90" s="231">
        <f>ROUND(E90*U90,2)</f>
        <v>2</v>
      </c>
      <c r="W90" s="231"/>
      <c r="X90" s="231" t="s">
        <v>176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177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29"/>
      <c r="B91" s="230"/>
      <c r="C91" s="254" t="s">
        <v>813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653</v>
      </c>
      <c r="D92" s="232"/>
      <c r="E92" s="233">
        <v>61.144860000000001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654</v>
      </c>
      <c r="D93" s="232"/>
      <c r="E93" s="233">
        <v>-6.4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179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655</v>
      </c>
      <c r="D94" s="232"/>
      <c r="E94" s="233">
        <v>-1.2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179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656</v>
      </c>
      <c r="D95" s="232"/>
      <c r="E95" s="233">
        <v>-4.0250000000000004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657</v>
      </c>
      <c r="D96" s="232"/>
      <c r="E96" s="233">
        <v>0.57999999999999996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>
      <c r="A97" s="235" t="s">
        <v>170</v>
      </c>
      <c r="B97" s="236" t="s">
        <v>97</v>
      </c>
      <c r="C97" s="252" t="s">
        <v>98</v>
      </c>
      <c r="D97" s="237"/>
      <c r="E97" s="238"/>
      <c r="F97" s="239"/>
      <c r="G97" s="239">
        <f>SUMIF(AG98:AG100,"&lt;&gt;NOR",G98:G100)</f>
        <v>0</v>
      </c>
      <c r="H97" s="239"/>
      <c r="I97" s="239">
        <f>SUM(I98:I100)</f>
        <v>0</v>
      </c>
      <c r="J97" s="239"/>
      <c r="K97" s="239">
        <f>SUM(K98:K100)</f>
        <v>0</v>
      </c>
      <c r="L97" s="239"/>
      <c r="M97" s="239">
        <f>SUM(M98:M100)</f>
        <v>0</v>
      </c>
      <c r="N97" s="239"/>
      <c r="O97" s="239">
        <f>SUM(O98:O100)</f>
        <v>0.02</v>
      </c>
      <c r="P97" s="239"/>
      <c r="Q97" s="239">
        <f>SUM(Q98:Q100)</f>
        <v>0</v>
      </c>
      <c r="R97" s="239"/>
      <c r="S97" s="239"/>
      <c r="T97" s="240"/>
      <c r="U97" s="234"/>
      <c r="V97" s="234">
        <f>SUM(V98:V100)</f>
        <v>2.7</v>
      </c>
      <c r="W97" s="234"/>
      <c r="X97" s="234"/>
      <c r="AG97" t="s">
        <v>171</v>
      </c>
    </row>
    <row r="98" spans="1:60" outlineLevel="1">
      <c r="A98" s="241">
        <v>11</v>
      </c>
      <c r="B98" s="242" t="s">
        <v>255</v>
      </c>
      <c r="C98" s="253" t="s">
        <v>256</v>
      </c>
      <c r="D98" s="243" t="s">
        <v>174</v>
      </c>
      <c r="E98" s="244">
        <v>15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1.2099999999999999E-3</v>
      </c>
      <c r="O98" s="246">
        <f>ROUND(E98*N98,2)</f>
        <v>0.02</v>
      </c>
      <c r="P98" s="246">
        <v>0</v>
      </c>
      <c r="Q98" s="246">
        <f>ROUND(E98*P98,2)</f>
        <v>0</v>
      </c>
      <c r="R98" s="246"/>
      <c r="S98" s="246" t="s">
        <v>175</v>
      </c>
      <c r="T98" s="247" t="s">
        <v>175</v>
      </c>
      <c r="U98" s="231">
        <v>0.18</v>
      </c>
      <c r="V98" s="231">
        <f>ROUND(E98*U98,2)</f>
        <v>2.7</v>
      </c>
      <c r="W98" s="231"/>
      <c r="X98" s="231" t="s">
        <v>176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177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257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258</v>
      </c>
      <c r="D100" s="232"/>
      <c r="E100" s="233">
        <v>15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5.5">
      <c r="A101" s="235" t="s">
        <v>170</v>
      </c>
      <c r="B101" s="236" t="s">
        <v>99</v>
      </c>
      <c r="C101" s="252" t="s">
        <v>100</v>
      </c>
      <c r="D101" s="237"/>
      <c r="E101" s="238"/>
      <c r="F101" s="239"/>
      <c r="G101" s="239">
        <f>SUMIF(AG102:AG111,"&lt;&gt;NOR",G102:G111)</f>
        <v>0</v>
      </c>
      <c r="H101" s="239"/>
      <c r="I101" s="239">
        <f>SUM(I102:I111)</f>
        <v>0</v>
      </c>
      <c r="J101" s="239"/>
      <c r="K101" s="239">
        <f>SUM(K102:K111)</f>
        <v>0</v>
      </c>
      <c r="L101" s="239"/>
      <c r="M101" s="239">
        <f>SUM(M102:M111)</f>
        <v>0</v>
      </c>
      <c r="N101" s="239"/>
      <c r="O101" s="239">
        <f>SUM(O102:O111)</f>
        <v>0.02</v>
      </c>
      <c r="P101" s="239"/>
      <c r="Q101" s="239">
        <f>SUM(Q102:Q111)</f>
        <v>0</v>
      </c>
      <c r="R101" s="239"/>
      <c r="S101" s="239"/>
      <c r="T101" s="240"/>
      <c r="U101" s="234"/>
      <c r="V101" s="234">
        <f>SUM(V102:V111)</f>
        <v>9.3999999999999986</v>
      </c>
      <c r="W101" s="234"/>
      <c r="X101" s="234"/>
      <c r="AG101" t="s">
        <v>171</v>
      </c>
    </row>
    <row r="102" spans="1:60" outlineLevel="1">
      <c r="A102" s="241">
        <v>12</v>
      </c>
      <c r="B102" s="242" t="s">
        <v>259</v>
      </c>
      <c r="C102" s="253" t="s">
        <v>260</v>
      </c>
      <c r="D102" s="243" t="s">
        <v>174</v>
      </c>
      <c r="E102" s="244">
        <v>26.7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4.0000000000000003E-5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175</v>
      </c>
      <c r="T102" s="247" t="s">
        <v>175</v>
      </c>
      <c r="U102" s="231">
        <v>0.31</v>
      </c>
      <c r="V102" s="231">
        <f>ROUND(E102*U102,2)</f>
        <v>8.2799999999999994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808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651</v>
      </c>
      <c r="D104" s="232"/>
      <c r="E104" s="233">
        <v>26.7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1">
        <v>13</v>
      </c>
      <c r="B105" s="242" t="s">
        <v>262</v>
      </c>
      <c r="C105" s="253" t="s">
        <v>263</v>
      </c>
      <c r="D105" s="243" t="s">
        <v>241</v>
      </c>
      <c r="E105" s="244">
        <v>2.6659999999999999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5.9199999999999999E-3</v>
      </c>
      <c r="O105" s="246">
        <f>ROUND(E105*N105,2)</f>
        <v>0.02</v>
      </c>
      <c r="P105" s="246">
        <v>0</v>
      </c>
      <c r="Q105" s="246">
        <f>ROUND(E105*P105,2)</f>
        <v>0</v>
      </c>
      <c r="R105" s="246"/>
      <c r="S105" s="246" t="s">
        <v>175</v>
      </c>
      <c r="T105" s="247" t="s">
        <v>175</v>
      </c>
      <c r="U105" s="231">
        <v>0.42</v>
      </c>
      <c r="V105" s="231">
        <f>ROUND(E105*U105,2)</f>
        <v>1.1200000000000001</v>
      </c>
      <c r="W105" s="231"/>
      <c r="X105" s="231" t="s">
        <v>176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177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5" t="s">
        <v>606</v>
      </c>
      <c r="D106" s="248"/>
      <c r="E106" s="248"/>
      <c r="F106" s="248"/>
      <c r="G106" s="248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244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6" t="s">
        <v>264</v>
      </c>
      <c r="D107" s="249"/>
      <c r="E107" s="249"/>
      <c r="F107" s="249"/>
      <c r="G107" s="249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244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6" t="s">
        <v>265</v>
      </c>
      <c r="D108" s="249"/>
      <c r="E108" s="249"/>
      <c r="F108" s="249"/>
      <c r="G108" s="249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244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>
      <c r="A109" s="229"/>
      <c r="B109" s="230"/>
      <c r="C109" s="256" t="s">
        <v>266</v>
      </c>
      <c r="D109" s="249"/>
      <c r="E109" s="249"/>
      <c r="F109" s="249"/>
      <c r="G109" s="249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244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50" t="str">
        <f>C109</f>
        <v>- standardního tmelení Q2, to je: základní tmelení Q1+ dodatečné tmelení (tmelení najemno) a případné přebroušení.</v>
      </c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29"/>
      <c r="B110" s="230"/>
      <c r="C110" s="254" t="s">
        <v>814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683</v>
      </c>
      <c r="D111" s="232"/>
      <c r="E111" s="233">
        <v>2.6659999999999999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>
      <c r="A112" s="235" t="s">
        <v>170</v>
      </c>
      <c r="B112" s="236" t="s">
        <v>101</v>
      </c>
      <c r="C112" s="252" t="s">
        <v>102</v>
      </c>
      <c r="D112" s="237"/>
      <c r="E112" s="238"/>
      <c r="F112" s="239"/>
      <c r="G112" s="239">
        <f>SUMIF(AG113:AG169,"&lt;&gt;NOR",G113:G169)</f>
        <v>0</v>
      </c>
      <c r="H112" s="239"/>
      <c r="I112" s="239">
        <f>SUM(I113:I169)</f>
        <v>0</v>
      </c>
      <c r="J112" s="239"/>
      <c r="K112" s="239">
        <f>SUM(K113:K169)</f>
        <v>0</v>
      </c>
      <c r="L112" s="239"/>
      <c r="M112" s="239">
        <f>SUM(M113:M169)</f>
        <v>0</v>
      </c>
      <c r="N112" s="239"/>
      <c r="O112" s="239">
        <f>SUM(O113:O169)</f>
        <v>0</v>
      </c>
      <c r="P112" s="239"/>
      <c r="Q112" s="239">
        <f>SUM(Q113:Q169)</f>
        <v>3.1300000000000003</v>
      </c>
      <c r="R112" s="239"/>
      <c r="S112" s="239"/>
      <c r="T112" s="240"/>
      <c r="U112" s="234"/>
      <c r="V112" s="234">
        <f>SUM(V113:V169)</f>
        <v>30.979999999999997</v>
      </c>
      <c r="W112" s="234"/>
      <c r="X112" s="234"/>
      <c r="AG112" t="s">
        <v>171</v>
      </c>
    </row>
    <row r="113" spans="1:60" outlineLevel="1">
      <c r="A113" s="241">
        <v>14</v>
      </c>
      <c r="B113" s="242" t="s">
        <v>276</v>
      </c>
      <c r="C113" s="253" t="s">
        <v>277</v>
      </c>
      <c r="D113" s="243" t="s">
        <v>174</v>
      </c>
      <c r="E113" s="244">
        <v>26.7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1.75E-3</v>
      </c>
      <c r="Q113" s="246">
        <f>ROUND(E113*P113,2)</f>
        <v>0.05</v>
      </c>
      <c r="R113" s="246"/>
      <c r="S113" s="246" t="s">
        <v>175</v>
      </c>
      <c r="T113" s="247" t="s">
        <v>175</v>
      </c>
      <c r="U113" s="231">
        <v>0.17</v>
      </c>
      <c r="V113" s="231">
        <f>ROUND(E113*U113,2)</f>
        <v>4.54</v>
      </c>
      <c r="W113" s="231"/>
      <c r="X113" s="231" t="s">
        <v>176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278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815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685</v>
      </c>
      <c r="D116" s="232"/>
      <c r="E116" s="233">
        <v>19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804</v>
      </c>
      <c r="D117" s="232"/>
      <c r="E117" s="233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643</v>
      </c>
      <c r="D118" s="232"/>
      <c r="E118" s="233">
        <v>3.6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805</v>
      </c>
      <c r="D119" s="232"/>
      <c r="E119" s="233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645</v>
      </c>
      <c r="D120" s="232"/>
      <c r="E120" s="233">
        <v>1.3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806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647</v>
      </c>
      <c r="D122" s="232"/>
      <c r="E122" s="233">
        <v>1.1000000000000001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807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649</v>
      </c>
      <c r="D124" s="232"/>
      <c r="E124" s="233">
        <v>1.7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1">
        <v>15</v>
      </c>
      <c r="B125" s="242" t="s">
        <v>282</v>
      </c>
      <c r="C125" s="253" t="s">
        <v>283</v>
      </c>
      <c r="D125" s="243" t="s">
        <v>174</v>
      </c>
      <c r="E125" s="244">
        <v>26.7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0.02</v>
      </c>
      <c r="Q125" s="246">
        <f>ROUND(E125*P125,2)</f>
        <v>0.53</v>
      </c>
      <c r="R125" s="246"/>
      <c r="S125" s="246" t="s">
        <v>175</v>
      </c>
      <c r="T125" s="247" t="s">
        <v>175</v>
      </c>
      <c r="U125" s="231">
        <v>0.15</v>
      </c>
      <c r="V125" s="231">
        <f>ROUND(E125*U125,2)</f>
        <v>4.01</v>
      </c>
      <c r="W125" s="231"/>
      <c r="X125" s="231" t="s">
        <v>176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>
      <c r="A126" s="229"/>
      <c r="B126" s="230"/>
      <c r="C126" s="254" t="s">
        <v>284</v>
      </c>
      <c r="D126" s="232"/>
      <c r="E126" s="233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179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815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685</v>
      </c>
      <c r="D128" s="232"/>
      <c r="E128" s="233">
        <v>19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804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643</v>
      </c>
      <c r="D130" s="232"/>
      <c r="E130" s="233">
        <v>3.6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805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645</v>
      </c>
      <c r="D132" s="232"/>
      <c r="E132" s="233">
        <v>1.3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806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647</v>
      </c>
      <c r="D134" s="232"/>
      <c r="E134" s="233">
        <v>1.1000000000000001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807</v>
      </c>
      <c r="D135" s="232"/>
      <c r="E135" s="233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649</v>
      </c>
      <c r="D136" s="232"/>
      <c r="E136" s="233">
        <v>1.7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1">
        <v>16</v>
      </c>
      <c r="B137" s="242" t="s">
        <v>290</v>
      </c>
      <c r="C137" s="253" t="s">
        <v>291</v>
      </c>
      <c r="D137" s="243" t="s">
        <v>249</v>
      </c>
      <c r="E137" s="244">
        <v>4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175</v>
      </c>
      <c r="T137" s="247" t="s">
        <v>175</v>
      </c>
      <c r="U137" s="231">
        <v>0.05</v>
      </c>
      <c r="V137" s="231">
        <f>ROUND(E137*U137,2)</f>
        <v>0.2</v>
      </c>
      <c r="W137" s="231"/>
      <c r="X137" s="231" t="s">
        <v>176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177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827</v>
      </c>
      <c r="D138" s="232"/>
      <c r="E138" s="233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56</v>
      </c>
      <c r="D139" s="232"/>
      <c r="E139" s="233">
        <v>1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826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824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56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825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56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17</v>
      </c>
      <c r="B146" s="242" t="s">
        <v>301</v>
      </c>
      <c r="C146" s="253" t="s">
        <v>302</v>
      </c>
      <c r="D146" s="243" t="s">
        <v>174</v>
      </c>
      <c r="E146" s="244">
        <v>35.463999999999999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6.8000000000000005E-2</v>
      </c>
      <c r="Q146" s="246">
        <f>ROUND(E146*P146,2)</f>
        <v>2.41</v>
      </c>
      <c r="R146" s="246"/>
      <c r="S146" s="246" t="s">
        <v>175</v>
      </c>
      <c r="T146" s="247" t="s">
        <v>175</v>
      </c>
      <c r="U146" s="231">
        <v>0.3</v>
      </c>
      <c r="V146" s="231">
        <f>ROUND(E146*U146,2)</f>
        <v>10.64</v>
      </c>
      <c r="W146" s="231"/>
      <c r="X146" s="231" t="s">
        <v>176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690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804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665</v>
      </c>
      <c r="D149" s="232"/>
      <c r="E149" s="233">
        <v>15.464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273</v>
      </c>
      <c r="D150" s="232"/>
      <c r="E150" s="233">
        <v>-1.6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655</v>
      </c>
      <c r="D151" s="232"/>
      <c r="E151" s="233">
        <v>-1.2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666</v>
      </c>
      <c r="D152" s="232"/>
      <c r="E152" s="233">
        <v>-2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805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667</v>
      </c>
      <c r="D154" s="232"/>
      <c r="E154" s="233">
        <v>7.2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806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668</v>
      </c>
      <c r="D156" s="232"/>
      <c r="E156" s="233">
        <v>8.6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655</v>
      </c>
      <c r="D157" s="232"/>
      <c r="E157" s="233">
        <v>-1.2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807</v>
      </c>
      <c r="D158" s="232"/>
      <c r="E158" s="233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669</v>
      </c>
      <c r="D159" s="232"/>
      <c r="E159" s="233">
        <v>11.4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655</v>
      </c>
      <c r="D160" s="232"/>
      <c r="E160" s="233">
        <v>-1.2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1">
        <v>18</v>
      </c>
      <c r="B161" s="242" t="s">
        <v>691</v>
      </c>
      <c r="C161" s="253" t="s">
        <v>692</v>
      </c>
      <c r="D161" s="243" t="s">
        <v>174</v>
      </c>
      <c r="E161" s="244">
        <v>19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5.0000000000000001E-3</v>
      </c>
      <c r="Q161" s="246">
        <f>ROUND(E161*P161,2)</f>
        <v>0.1</v>
      </c>
      <c r="R161" s="246"/>
      <c r="S161" s="246" t="s">
        <v>175</v>
      </c>
      <c r="T161" s="247" t="s">
        <v>175</v>
      </c>
      <c r="U161" s="231">
        <v>0.51</v>
      </c>
      <c r="V161" s="231">
        <f>ROUND(E161*U161,2)</f>
        <v>9.69</v>
      </c>
      <c r="W161" s="231"/>
      <c r="X161" s="231" t="s">
        <v>176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177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816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685</v>
      </c>
      <c r="D163" s="232"/>
      <c r="E163" s="233">
        <v>19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19</v>
      </c>
      <c r="B164" s="242" t="s">
        <v>694</v>
      </c>
      <c r="C164" s="253" t="s">
        <v>695</v>
      </c>
      <c r="D164" s="243" t="s">
        <v>174</v>
      </c>
      <c r="E164" s="244">
        <v>19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2E-3</v>
      </c>
      <c r="Q164" s="246">
        <f>ROUND(E164*P164,2)</f>
        <v>0.04</v>
      </c>
      <c r="R164" s="246"/>
      <c r="S164" s="246" t="s">
        <v>175</v>
      </c>
      <c r="T164" s="247" t="s">
        <v>175</v>
      </c>
      <c r="U164" s="231">
        <v>0.1</v>
      </c>
      <c r="V164" s="231">
        <f>ROUND(E164*U164,2)</f>
        <v>1.9</v>
      </c>
      <c r="W164" s="231"/>
      <c r="X164" s="231" t="s">
        <v>176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816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685</v>
      </c>
      <c r="D166" s="232"/>
      <c r="E166" s="233">
        <v>19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41">
        <v>20</v>
      </c>
      <c r="B167" s="242" t="s">
        <v>696</v>
      </c>
      <c r="C167" s="253" t="s">
        <v>697</v>
      </c>
      <c r="D167" s="243" t="s">
        <v>404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250</v>
      </c>
      <c r="T167" s="247" t="s">
        <v>251</v>
      </c>
      <c r="U167" s="231">
        <v>0</v>
      </c>
      <c r="V167" s="231">
        <f>ROUND(E167*U167,2)</f>
        <v>0</v>
      </c>
      <c r="W167" s="231"/>
      <c r="X167" s="231" t="s">
        <v>176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177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698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56</v>
      </c>
      <c r="D169" s="232"/>
      <c r="E169" s="233">
        <v>1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>
      <c r="A170" s="235" t="s">
        <v>170</v>
      </c>
      <c r="B170" s="236" t="s">
        <v>103</v>
      </c>
      <c r="C170" s="252" t="s">
        <v>104</v>
      </c>
      <c r="D170" s="237"/>
      <c r="E170" s="238"/>
      <c r="F170" s="239"/>
      <c r="G170" s="239">
        <f>SUMIF(AG171:AG175,"&lt;&gt;NOR",G171:G175)</f>
        <v>0</v>
      </c>
      <c r="H170" s="239"/>
      <c r="I170" s="239">
        <f>SUM(I171:I175)</f>
        <v>0</v>
      </c>
      <c r="J170" s="239"/>
      <c r="K170" s="239">
        <f>SUM(K171:K175)</f>
        <v>0</v>
      </c>
      <c r="L170" s="239"/>
      <c r="M170" s="239">
        <f>SUM(M171:M175)</f>
        <v>0</v>
      </c>
      <c r="N170" s="239"/>
      <c r="O170" s="239">
        <f>SUM(O171:O175)</f>
        <v>0</v>
      </c>
      <c r="P170" s="239"/>
      <c r="Q170" s="239">
        <f>SUM(Q171:Q175)</f>
        <v>0</v>
      </c>
      <c r="R170" s="239"/>
      <c r="S170" s="239"/>
      <c r="T170" s="240"/>
      <c r="U170" s="234"/>
      <c r="V170" s="234">
        <f>SUM(V171:V175)</f>
        <v>7.3</v>
      </c>
      <c r="W170" s="234"/>
      <c r="X170" s="234"/>
      <c r="AG170" t="s">
        <v>171</v>
      </c>
    </row>
    <row r="171" spans="1:60" outlineLevel="1">
      <c r="A171" s="241">
        <v>21</v>
      </c>
      <c r="B171" s="242" t="s">
        <v>315</v>
      </c>
      <c r="C171" s="253" t="s">
        <v>316</v>
      </c>
      <c r="D171" s="243" t="s">
        <v>317</v>
      </c>
      <c r="E171" s="244">
        <v>5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 t="s">
        <v>175</v>
      </c>
      <c r="T171" s="247" t="s">
        <v>175</v>
      </c>
      <c r="U171" s="231">
        <v>1</v>
      </c>
      <c r="V171" s="231">
        <f>ROUND(E171*U171,2)</f>
        <v>5</v>
      </c>
      <c r="W171" s="231"/>
      <c r="X171" s="231" t="s">
        <v>176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318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319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76</v>
      </c>
      <c r="D173" s="232"/>
      <c r="E173" s="233">
        <v>5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1">
        <v>22</v>
      </c>
      <c r="B174" s="242" t="s">
        <v>320</v>
      </c>
      <c r="C174" s="253" t="s">
        <v>321</v>
      </c>
      <c r="D174" s="243" t="s">
        <v>322</v>
      </c>
      <c r="E174" s="244">
        <v>2.71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175</v>
      </c>
      <c r="T174" s="247" t="s">
        <v>175</v>
      </c>
      <c r="U174" s="231">
        <v>0.85</v>
      </c>
      <c r="V174" s="231">
        <f>ROUND(E174*U174,2)</f>
        <v>2.2999999999999998</v>
      </c>
      <c r="W174" s="231"/>
      <c r="X174" s="231" t="s">
        <v>176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177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699</v>
      </c>
      <c r="D175" s="232"/>
      <c r="E175" s="233">
        <v>2.71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>
      <c r="A176" s="235" t="s">
        <v>170</v>
      </c>
      <c r="B176" s="236" t="s">
        <v>105</v>
      </c>
      <c r="C176" s="252" t="s">
        <v>106</v>
      </c>
      <c r="D176" s="237"/>
      <c r="E176" s="238"/>
      <c r="F176" s="239"/>
      <c r="G176" s="239">
        <f>SUMIF(AG177:AG182,"&lt;&gt;NOR",G177:G182)</f>
        <v>0</v>
      </c>
      <c r="H176" s="239"/>
      <c r="I176" s="239">
        <f>SUM(I177:I182)</f>
        <v>0</v>
      </c>
      <c r="J176" s="239"/>
      <c r="K176" s="239">
        <f>SUM(K177:K182)</f>
        <v>0</v>
      </c>
      <c r="L176" s="239"/>
      <c r="M176" s="239">
        <f>SUM(M177:M182)</f>
        <v>0</v>
      </c>
      <c r="N176" s="239"/>
      <c r="O176" s="239">
        <f>SUM(O177:O182)</f>
        <v>0.04</v>
      </c>
      <c r="P176" s="239"/>
      <c r="Q176" s="239">
        <f>SUM(Q177:Q182)</f>
        <v>0</v>
      </c>
      <c r="R176" s="239"/>
      <c r="S176" s="239"/>
      <c r="T176" s="240"/>
      <c r="U176" s="234"/>
      <c r="V176" s="234">
        <f>SUM(V177:V182)</f>
        <v>8.07</v>
      </c>
      <c r="W176" s="234"/>
      <c r="X176" s="234"/>
      <c r="AG176" t="s">
        <v>171</v>
      </c>
    </row>
    <row r="177" spans="1:60" ht="22.5" outlineLevel="1">
      <c r="A177" s="241">
        <v>23</v>
      </c>
      <c r="B177" s="242" t="s">
        <v>324</v>
      </c>
      <c r="C177" s="253" t="s">
        <v>325</v>
      </c>
      <c r="D177" s="243" t="s">
        <v>174</v>
      </c>
      <c r="E177" s="244">
        <v>33.630000000000003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1.2600000000000001E-3</v>
      </c>
      <c r="O177" s="246">
        <f>ROUND(E177*N177,2)</f>
        <v>0.04</v>
      </c>
      <c r="P177" s="246">
        <v>0</v>
      </c>
      <c r="Q177" s="246">
        <f>ROUND(E177*P177,2)</f>
        <v>0</v>
      </c>
      <c r="R177" s="246"/>
      <c r="S177" s="246" t="s">
        <v>175</v>
      </c>
      <c r="T177" s="247" t="s">
        <v>175</v>
      </c>
      <c r="U177" s="231">
        <v>0.24</v>
      </c>
      <c r="V177" s="231">
        <f>ROUND(E177*U177,2)</f>
        <v>8.07</v>
      </c>
      <c r="W177" s="231"/>
      <c r="X177" s="231" t="s">
        <v>176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326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817</v>
      </c>
      <c r="D179" s="232"/>
      <c r="E179" s="233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651</v>
      </c>
      <c r="D180" s="232"/>
      <c r="E180" s="233">
        <v>26.7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179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328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701</v>
      </c>
      <c r="D182" s="232"/>
      <c r="E182" s="233">
        <v>6.93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>
      <c r="A183" s="235" t="s">
        <v>170</v>
      </c>
      <c r="B183" s="236" t="s">
        <v>109</v>
      </c>
      <c r="C183" s="252" t="s">
        <v>110</v>
      </c>
      <c r="D183" s="237"/>
      <c r="E183" s="238"/>
      <c r="F183" s="239"/>
      <c r="G183" s="239">
        <f>SUMIF(AG184:AG224,"&lt;&gt;NOR",G184:G224)</f>
        <v>0</v>
      </c>
      <c r="H183" s="239"/>
      <c r="I183" s="239">
        <f>SUM(I184:I224)</f>
        <v>0</v>
      </c>
      <c r="J183" s="239"/>
      <c r="K183" s="239">
        <f>SUM(K184:K224)</f>
        <v>0</v>
      </c>
      <c r="L183" s="239"/>
      <c r="M183" s="239">
        <f>SUM(M184:M224)</f>
        <v>0</v>
      </c>
      <c r="N183" s="239"/>
      <c r="O183" s="239">
        <f>SUM(O184:O224)</f>
        <v>0.06</v>
      </c>
      <c r="P183" s="239"/>
      <c r="Q183" s="239">
        <f>SUM(Q184:Q224)</f>
        <v>0</v>
      </c>
      <c r="R183" s="239"/>
      <c r="S183" s="239"/>
      <c r="T183" s="240"/>
      <c r="U183" s="234"/>
      <c r="V183" s="234">
        <f>SUM(V184:V224)</f>
        <v>13.12</v>
      </c>
      <c r="W183" s="234"/>
      <c r="X183" s="234"/>
      <c r="AG183" t="s">
        <v>171</v>
      </c>
    </row>
    <row r="184" spans="1:60" outlineLevel="1">
      <c r="A184" s="241">
        <v>24</v>
      </c>
      <c r="B184" s="242" t="s">
        <v>365</v>
      </c>
      <c r="C184" s="253" t="s">
        <v>366</v>
      </c>
      <c r="D184" s="243" t="s">
        <v>241</v>
      </c>
      <c r="E184" s="244">
        <v>6.1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3.9899999999999996E-3</v>
      </c>
      <c r="O184" s="246">
        <f>ROUND(E184*N184,2)</f>
        <v>0.02</v>
      </c>
      <c r="P184" s="246">
        <v>0</v>
      </c>
      <c r="Q184" s="246">
        <f>ROUND(E184*P184,2)</f>
        <v>0</v>
      </c>
      <c r="R184" s="246"/>
      <c r="S184" s="246" t="s">
        <v>175</v>
      </c>
      <c r="T184" s="247" t="s">
        <v>175</v>
      </c>
      <c r="U184" s="231">
        <v>0.54</v>
      </c>
      <c r="V184" s="231">
        <f>ROUND(E184*U184,2)</f>
        <v>3.29</v>
      </c>
      <c r="W184" s="231"/>
      <c r="X184" s="231" t="s">
        <v>176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177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5" t="s">
        <v>367</v>
      </c>
      <c r="D185" s="248"/>
      <c r="E185" s="248"/>
      <c r="F185" s="248"/>
      <c r="G185" s="248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244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6" t="s">
        <v>368</v>
      </c>
      <c r="D186" s="249"/>
      <c r="E186" s="249"/>
      <c r="F186" s="249"/>
      <c r="G186" s="249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702</v>
      </c>
      <c r="D187" s="232"/>
      <c r="E187" s="233">
        <v>4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179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703</v>
      </c>
      <c r="D188" s="232"/>
      <c r="E188" s="233">
        <v>1.5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704</v>
      </c>
      <c r="D189" s="232"/>
      <c r="E189" s="233">
        <v>0.6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1">
        <v>25</v>
      </c>
      <c r="B190" s="242" t="s">
        <v>372</v>
      </c>
      <c r="C190" s="253" t="s">
        <v>373</v>
      </c>
      <c r="D190" s="243" t="s">
        <v>241</v>
      </c>
      <c r="E190" s="244">
        <v>8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5.1799999999999997E-3</v>
      </c>
      <c r="O190" s="246">
        <f>ROUND(E190*N190,2)</f>
        <v>0.04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0.63</v>
      </c>
      <c r="V190" s="231">
        <f>ROUND(E190*U190,2)</f>
        <v>5.04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177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5" t="s">
        <v>367</v>
      </c>
      <c r="D191" s="248"/>
      <c r="E191" s="248"/>
      <c r="F191" s="248"/>
      <c r="G191" s="248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6" t="s">
        <v>368</v>
      </c>
      <c r="D192" s="249"/>
      <c r="E192" s="249"/>
      <c r="F192" s="249"/>
      <c r="G192" s="249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244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374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62</v>
      </c>
      <c r="D194" s="232"/>
      <c r="E194" s="233">
        <v>4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376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62</v>
      </c>
      <c r="D196" s="232"/>
      <c r="E196" s="233">
        <v>4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26</v>
      </c>
      <c r="B197" s="242" t="s">
        <v>379</v>
      </c>
      <c r="C197" s="253" t="s">
        <v>380</v>
      </c>
      <c r="D197" s="243" t="s">
        <v>241</v>
      </c>
      <c r="E197" s="244">
        <v>6.1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3.0000000000000001E-5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175</v>
      </c>
      <c r="T197" s="247" t="s">
        <v>175</v>
      </c>
      <c r="U197" s="231">
        <v>0.13</v>
      </c>
      <c r="V197" s="231">
        <f>ROUND(E197*U197,2)</f>
        <v>0.79</v>
      </c>
      <c r="W197" s="231"/>
      <c r="X197" s="231" t="s">
        <v>176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177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5" t="s">
        <v>381</v>
      </c>
      <c r="D198" s="248"/>
      <c r="E198" s="248"/>
      <c r="F198" s="248"/>
      <c r="G198" s="248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244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702</v>
      </c>
      <c r="D199" s="232"/>
      <c r="E199" s="233">
        <v>4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703</v>
      </c>
      <c r="D200" s="232"/>
      <c r="E200" s="233">
        <v>1.5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704</v>
      </c>
      <c r="D201" s="232"/>
      <c r="E201" s="233">
        <v>0.6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>
      <c r="A202" s="241">
        <v>27</v>
      </c>
      <c r="B202" s="242" t="s">
        <v>382</v>
      </c>
      <c r="C202" s="253" t="s">
        <v>383</v>
      </c>
      <c r="D202" s="243" t="s">
        <v>241</v>
      </c>
      <c r="E202" s="244">
        <v>8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6.0000000000000002E-5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175</v>
      </c>
      <c r="T202" s="247" t="s">
        <v>175</v>
      </c>
      <c r="U202" s="231">
        <v>0.13</v>
      </c>
      <c r="V202" s="231">
        <f>ROUND(E202*U202,2)</f>
        <v>1.04</v>
      </c>
      <c r="W202" s="231"/>
      <c r="X202" s="231" t="s">
        <v>176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177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5" t="s">
        <v>381</v>
      </c>
      <c r="D203" s="248"/>
      <c r="E203" s="248"/>
      <c r="F203" s="248"/>
      <c r="G203" s="248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244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374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62</v>
      </c>
      <c r="D205" s="232"/>
      <c r="E205" s="233">
        <v>4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376</v>
      </c>
      <c r="D206" s="232"/>
      <c r="E206" s="233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62</v>
      </c>
      <c r="D207" s="232"/>
      <c r="E207" s="233">
        <v>4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1">
        <v>28</v>
      </c>
      <c r="B208" s="242" t="s">
        <v>384</v>
      </c>
      <c r="C208" s="253" t="s">
        <v>385</v>
      </c>
      <c r="D208" s="243" t="s">
        <v>386</v>
      </c>
      <c r="E208" s="244">
        <v>4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7.5000000000000002E-4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 t="s">
        <v>175</v>
      </c>
      <c r="T208" s="247" t="s">
        <v>175</v>
      </c>
      <c r="U208" s="231">
        <v>0.11</v>
      </c>
      <c r="V208" s="231">
        <f>ROUND(E208*U208,2)</f>
        <v>0.44</v>
      </c>
      <c r="W208" s="231"/>
      <c r="X208" s="231" t="s">
        <v>176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177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705</v>
      </c>
      <c r="D209" s="232"/>
      <c r="E209" s="233">
        <v>4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>
      <c r="A210" s="241">
        <v>29</v>
      </c>
      <c r="B210" s="242" t="s">
        <v>388</v>
      </c>
      <c r="C210" s="253" t="s">
        <v>389</v>
      </c>
      <c r="D210" s="243" t="s">
        <v>249</v>
      </c>
      <c r="E210" s="244">
        <v>4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1.7000000000000001E-4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175</v>
      </c>
      <c r="T210" s="247" t="s">
        <v>175</v>
      </c>
      <c r="U210" s="231">
        <v>0.19</v>
      </c>
      <c r="V210" s="231">
        <f>ROUND(E210*U210,2)</f>
        <v>0.76</v>
      </c>
      <c r="W210" s="231"/>
      <c r="X210" s="231" t="s">
        <v>176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177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705</v>
      </c>
      <c r="D211" s="232"/>
      <c r="E211" s="233">
        <v>4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41">
        <v>30</v>
      </c>
      <c r="B212" s="242" t="s">
        <v>390</v>
      </c>
      <c r="C212" s="253" t="s">
        <v>391</v>
      </c>
      <c r="D212" s="243" t="s">
        <v>249</v>
      </c>
      <c r="E212" s="244">
        <v>2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2.4000000000000001E-4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 t="s">
        <v>175</v>
      </c>
      <c r="T212" s="247" t="s">
        <v>175</v>
      </c>
      <c r="U212" s="231">
        <v>0.2</v>
      </c>
      <c r="V212" s="231">
        <f>ROUND(E212*U212,2)</f>
        <v>0.4</v>
      </c>
      <c r="W212" s="231"/>
      <c r="X212" s="231" t="s">
        <v>176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177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58</v>
      </c>
      <c r="D213" s="232"/>
      <c r="E213" s="233">
        <v>2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179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31</v>
      </c>
      <c r="B214" s="242" t="s">
        <v>392</v>
      </c>
      <c r="C214" s="253" t="s">
        <v>393</v>
      </c>
      <c r="D214" s="243" t="s">
        <v>241</v>
      </c>
      <c r="E214" s="244">
        <v>14.1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175</v>
      </c>
      <c r="T214" s="247" t="s">
        <v>175</v>
      </c>
      <c r="U214" s="231">
        <v>0.03</v>
      </c>
      <c r="V214" s="231">
        <f>ROUND(E214*U214,2)</f>
        <v>0.42</v>
      </c>
      <c r="W214" s="231"/>
      <c r="X214" s="231" t="s">
        <v>176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177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5" t="s">
        <v>394</v>
      </c>
      <c r="D215" s="248"/>
      <c r="E215" s="248"/>
      <c r="F215" s="248"/>
      <c r="G215" s="248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244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706</v>
      </c>
      <c r="D216" s="232"/>
      <c r="E216" s="233">
        <v>14.1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1">
        <v>32</v>
      </c>
      <c r="B217" s="242" t="s">
        <v>396</v>
      </c>
      <c r="C217" s="253" t="s">
        <v>397</v>
      </c>
      <c r="D217" s="243" t="s">
        <v>241</v>
      </c>
      <c r="E217" s="244">
        <v>14.1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1.0000000000000001E-5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175</v>
      </c>
      <c r="T217" s="247" t="s">
        <v>175</v>
      </c>
      <c r="U217" s="231">
        <v>0.06</v>
      </c>
      <c r="V217" s="231">
        <f>ROUND(E217*U217,2)</f>
        <v>0.85</v>
      </c>
      <c r="W217" s="231"/>
      <c r="X217" s="231" t="s">
        <v>176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177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5" t="s">
        <v>398</v>
      </c>
      <c r="D218" s="248"/>
      <c r="E218" s="248"/>
      <c r="F218" s="248"/>
      <c r="G218" s="248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244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706</v>
      </c>
      <c r="D219" s="232"/>
      <c r="E219" s="233">
        <v>14.1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33</v>
      </c>
      <c r="B220" s="242" t="s">
        <v>399</v>
      </c>
      <c r="C220" s="253" t="s">
        <v>400</v>
      </c>
      <c r="D220" s="243" t="s">
        <v>322</v>
      </c>
      <c r="E220" s="244">
        <v>7.0999999999999994E-2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0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175</v>
      </c>
      <c r="T220" s="247" t="s">
        <v>175</v>
      </c>
      <c r="U220" s="231">
        <v>1.33</v>
      </c>
      <c r="V220" s="231">
        <f>ROUND(E220*U220,2)</f>
        <v>0.09</v>
      </c>
      <c r="W220" s="231"/>
      <c r="X220" s="231" t="s">
        <v>176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707</v>
      </c>
      <c r="D221" s="232"/>
      <c r="E221" s="233">
        <v>7.0999999999999994E-2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1">
        <v>34</v>
      </c>
      <c r="B222" s="242" t="s">
        <v>402</v>
      </c>
      <c r="C222" s="253" t="s">
        <v>403</v>
      </c>
      <c r="D222" s="243" t="s">
        <v>404</v>
      </c>
      <c r="E222" s="244">
        <v>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250</v>
      </c>
      <c r="T222" s="247" t="s">
        <v>251</v>
      </c>
      <c r="U222" s="231">
        <v>0</v>
      </c>
      <c r="V222" s="231">
        <f>ROUND(E222*U222,2)</f>
        <v>0</v>
      </c>
      <c r="W222" s="231"/>
      <c r="X222" s="231" t="s">
        <v>176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177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>
      <c r="A223" s="229"/>
      <c r="B223" s="230"/>
      <c r="C223" s="254" t="s">
        <v>405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56</v>
      </c>
      <c r="D224" s="232"/>
      <c r="E224" s="233">
        <v>1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>
      <c r="A225" s="235" t="s">
        <v>170</v>
      </c>
      <c r="B225" s="236" t="s">
        <v>111</v>
      </c>
      <c r="C225" s="252" t="s">
        <v>112</v>
      </c>
      <c r="D225" s="237"/>
      <c r="E225" s="238"/>
      <c r="F225" s="239"/>
      <c r="G225" s="239">
        <f>SUMIF(AG226:AG292,"&lt;&gt;NOR",G226:G292)</f>
        <v>0</v>
      </c>
      <c r="H225" s="239"/>
      <c r="I225" s="239">
        <f>SUM(I226:I292)</f>
        <v>0</v>
      </c>
      <c r="J225" s="239"/>
      <c r="K225" s="239">
        <f>SUM(K226:K292)</f>
        <v>0</v>
      </c>
      <c r="L225" s="239"/>
      <c r="M225" s="239">
        <f>SUM(M226:M292)</f>
        <v>0</v>
      </c>
      <c r="N225" s="239"/>
      <c r="O225" s="239">
        <f>SUM(O226:O292)</f>
        <v>9.9999999999999992E-2</v>
      </c>
      <c r="P225" s="239"/>
      <c r="Q225" s="239">
        <f>SUM(Q226:Q292)</f>
        <v>0.23</v>
      </c>
      <c r="R225" s="239"/>
      <c r="S225" s="239"/>
      <c r="T225" s="240"/>
      <c r="U225" s="234"/>
      <c r="V225" s="234">
        <f>SUM(V226:V292)</f>
        <v>17.21</v>
      </c>
      <c r="W225" s="234"/>
      <c r="X225" s="234"/>
      <c r="AG225" t="s">
        <v>171</v>
      </c>
    </row>
    <row r="226" spans="1:60" outlineLevel="1">
      <c r="A226" s="241">
        <v>35</v>
      </c>
      <c r="B226" s="242" t="s">
        <v>406</v>
      </c>
      <c r="C226" s="253" t="s">
        <v>407</v>
      </c>
      <c r="D226" s="243" t="s">
        <v>386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0</v>
      </c>
      <c r="O226" s="246">
        <f>ROUND(E226*N226,2)</f>
        <v>0</v>
      </c>
      <c r="P226" s="246">
        <v>3.4200000000000001E-2</v>
      </c>
      <c r="Q226" s="246">
        <f>ROUND(E226*P226,2)</f>
        <v>0.03</v>
      </c>
      <c r="R226" s="246"/>
      <c r="S226" s="246" t="s">
        <v>175</v>
      </c>
      <c r="T226" s="247" t="s">
        <v>175</v>
      </c>
      <c r="U226" s="231">
        <v>0.47</v>
      </c>
      <c r="V226" s="231">
        <f>ROUND(E226*U226,2)</f>
        <v>0.47</v>
      </c>
      <c r="W226" s="231"/>
      <c r="X226" s="231" t="s">
        <v>176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177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806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56</v>
      </c>
      <c r="D228" s="232"/>
      <c r="E228" s="233">
        <v>1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>
      <c r="A229" s="241">
        <v>36</v>
      </c>
      <c r="B229" s="242" t="s">
        <v>409</v>
      </c>
      <c r="C229" s="253" t="s">
        <v>410</v>
      </c>
      <c r="D229" s="243" t="s">
        <v>386</v>
      </c>
      <c r="E229" s="244">
        <v>1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1.8890000000000001E-2</v>
      </c>
      <c r="O229" s="246">
        <f>ROUND(E229*N229,2)</f>
        <v>0.02</v>
      </c>
      <c r="P229" s="246">
        <v>0</v>
      </c>
      <c r="Q229" s="246">
        <f>ROUND(E229*P229,2)</f>
        <v>0</v>
      </c>
      <c r="R229" s="246"/>
      <c r="S229" s="246" t="s">
        <v>175</v>
      </c>
      <c r="T229" s="247" t="s">
        <v>175</v>
      </c>
      <c r="U229" s="231">
        <v>0.97</v>
      </c>
      <c r="V229" s="231">
        <f>ROUND(E229*U229,2)</f>
        <v>0.97</v>
      </c>
      <c r="W229" s="231"/>
      <c r="X229" s="231" t="s">
        <v>176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177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56</v>
      </c>
      <c r="D230" s="232"/>
      <c r="E230" s="233">
        <v>1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1">
        <v>37</v>
      </c>
      <c r="B231" s="242" t="s">
        <v>414</v>
      </c>
      <c r="C231" s="253" t="s">
        <v>415</v>
      </c>
      <c r="D231" s="243" t="s">
        <v>386</v>
      </c>
      <c r="E231" s="244">
        <v>2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0</v>
      </c>
      <c r="O231" s="246">
        <f>ROUND(E231*N231,2)</f>
        <v>0</v>
      </c>
      <c r="P231" s="246">
        <v>1.9460000000000002E-2</v>
      </c>
      <c r="Q231" s="246">
        <f>ROUND(E231*P231,2)</f>
        <v>0.04</v>
      </c>
      <c r="R231" s="246"/>
      <c r="S231" s="246" t="s">
        <v>175</v>
      </c>
      <c r="T231" s="247" t="s">
        <v>175</v>
      </c>
      <c r="U231" s="231">
        <v>0.38</v>
      </c>
      <c r="V231" s="231">
        <f>ROUND(E231*U231,2)</f>
        <v>0.76</v>
      </c>
      <c r="W231" s="231"/>
      <c r="X231" s="231" t="s">
        <v>176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177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804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56</v>
      </c>
      <c r="D233" s="232"/>
      <c r="E233" s="233">
        <v>1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815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56</v>
      </c>
      <c r="D235" s="232"/>
      <c r="E235" s="233">
        <v>1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41">
        <v>38</v>
      </c>
      <c r="B236" s="242" t="s">
        <v>417</v>
      </c>
      <c r="C236" s="253" t="s">
        <v>418</v>
      </c>
      <c r="D236" s="243" t="s">
        <v>386</v>
      </c>
      <c r="E236" s="244">
        <v>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1.9009999999999999E-2</v>
      </c>
      <c r="O236" s="246">
        <f>ROUND(E236*N236,2)</f>
        <v>0.04</v>
      </c>
      <c r="P236" s="246">
        <v>0</v>
      </c>
      <c r="Q236" s="246">
        <f>ROUND(E236*P236,2)</f>
        <v>0</v>
      </c>
      <c r="R236" s="246"/>
      <c r="S236" s="246" t="s">
        <v>175</v>
      </c>
      <c r="T236" s="247" t="s">
        <v>175</v>
      </c>
      <c r="U236" s="231">
        <v>1.19</v>
      </c>
      <c r="V236" s="231">
        <f>ROUND(E236*U236,2)</f>
        <v>2.38</v>
      </c>
      <c r="W236" s="231"/>
      <c r="X236" s="231" t="s">
        <v>176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177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58</v>
      </c>
      <c r="D237" s="232"/>
      <c r="E237" s="233">
        <v>2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179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1">
        <v>39</v>
      </c>
      <c r="B238" s="242" t="s">
        <v>423</v>
      </c>
      <c r="C238" s="253" t="s">
        <v>424</v>
      </c>
      <c r="D238" s="243" t="s">
        <v>386</v>
      </c>
      <c r="E238" s="244">
        <v>1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1.7000000000000001E-4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175</v>
      </c>
      <c r="T238" s="247" t="s">
        <v>175</v>
      </c>
      <c r="U238" s="231">
        <v>2.9</v>
      </c>
      <c r="V238" s="231">
        <f>ROUND(E238*U238,2)</f>
        <v>2.9</v>
      </c>
      <c r="W238" s="231"/>
      <c r="X238" s="231" t="s">
        <v>176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177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56</v>
      </c>
      <c r="D239" s="232"/>
      <c r="E239" s="233">
        <v>1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>
      <c r="A240" s="241">
        <v>40</v>
      </c>
      <c r="B240" s="242" t="s">
        <v>425</v>
      </c>
      <c r="C240" s="253" t="s">
        <v>426</v>
      </c>
      <c r="D240" s="243" t="s">
        <v>386</v>
      </c>
      <c r="E240" s="244">
        <v>1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8.7999999999999995E-2</v>
      </c>
      <c r="Q240" s="246">
        <f>ROUND(E240*P240,2)</f>
        <v>0.09</v>
      </c>
      <c r="R240" s="246"/>
      <c r="S240" s="246" t="s">
        <v>175</v>
      </c>
      <c r="T240" s="247" t="s">
        <v>175</v>
      </c>
      <c r="U240" s="231">
        <v>0.69</v>
      </c>
      <c r="V240" s="231">
        <f>ROUND(E240*U240,2)</f>
        <v>0.69</v>
      </c>
      <c r="W240" s="231"/>
      <c r="X240" s="231" t="s">
        <v>176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177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818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56</v>
      </c>
      <c r="D242" s="232"/>
      <c r="E242" s="233">
        <v>1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41">
        <v>41</v>
      </c>
      <c r="B243" s="242" t="s">
        <v>709</v>
      </c>
      <c r="C243" s="253" t="s">
        <v>710</v>
      </c>
      <c r="D243" s="243" t="s">
        <v>386</v>
      </c>
      <c r="E243" s="244">
        <v>1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0</v>
      </c>
      <c r="O243" s="246">
        <f>ROUND(E243*N243,2)</f>
        <v>0</v>
      </c>
      <c r="P243" s="246">
        <v>3.4700000000000002E-2</v>
      </c>
      <c r="Q243" s="246">
        <f>ROUND(E243*P243,2)</f>
        <v>0.03</v>
      </c>
      <c r="R243" s="246"/>
      <c r="S243" s="246" t="s">
        <v>175</v>
      </c>
      <c r="T243" s="247" t="s">
        <v>175</v>
      </c>
      <c r="U243" s="231">
        <v>0.56999999999999995</v>
      </c>
      <c r="V243" s="231">
        <f>ROUND(E243*U243,2)</f>
        <v>0.56999999999999995</v>
      </c>
      <c r="W243" s="231"/>
      <c r="X243" s="231" t="s">
        <v>176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177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807</v>
      </c>
      <c r="D244" s="232"/>
      <c r="E244" s="233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56</v>
      </c>
      <c r="D245" s="232"/>
      <c r="E245" s="233">
        <v>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42</v>
      </c>
      <c r="B246" s="242" t="s">
        <v>711</v>
      </c>
      <c r="C246" s="253" t="s">
        <v>712</v>
      </c>
      <c r="D246" s="243" t="s">
        <v>249</v>
      </c>
      <c r="E246" s="244">
        <v>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3.0899999999999999E-3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175</v>
      </c>
      <c r="T246" s="247" t="s">
        <v>175</v>
      </c>
      <c r="U246" s="231">
        <v>1.25</v>
      </c>
      <c r="V246" s="231">
        <f>ROUND(E246*U246,2)</f>
        <v>1.25</v>
      </c>
      <c r="W246" s="231"/>
      <c r="X246" s="231" t="s">
        <v>176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177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56</v>
      </c>
      <c r="D247" s="232"/>
      <c r="E247" s="233">
        <v>1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1">
        <v>43</v>
      </c>
      <c r="B248" s="242" t="s">
        <v>431</v>
      </c>
      <c r="C248" s="253" t="s">
        <v>432</v>
      </c>
      <c r="D248" s="243" t="s">
        <v>249</v>
      </c>
      <c r="E248" s="244">
        <v>2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8.4999999999999995E-4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175</v>
      </c>
      <c r="T248" s="247" t="s">
        <v>175</v>
      </c>
      <c r="U248" s="231">
        <v>0.49</v>
      </c>
      <c r="V248" s="231">
        <f>ROUND(E248*U248,2)</f>
        <v>0.98</v>
      </c>
      <c r="W248" s="231"/>
      <c r="X248" s="231" t="s">
        <v>176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177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439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58</v>
      </c>
      <c r="D250" s="232"/>
      <c r="E250" s="233">
        <v>2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44</v>
      </c>
      <c r="B251" s="242" t="s">
        <v>713</v>
      </c>
      <c r="C251" s="253" t="s">
        <v>714</v>
      </c>
      <c r="D251" s="243" t="s">
        <v>249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1.0200000000000001E-3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175</v>
      </c>
      <c r="T251" s="247" t="s">
        <v>175</v>
      </c>
      <c r="U251" s="231">
        <v>0.48</v>
      </c>
      <c r="V251" s="231">
        <f>ROUND(E251*U251,2)</f>
        <v>0.48</v>
      </c>
      <c r="W251" s="231"/>
      <c r="X251" s="231" t="s">
        <v>176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177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715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179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45</v>
      </c>
      <c r="B254" s="242" t="s">
        <v>437</v>
      </c>
      <c r="C254" s="253" t="s">
        <v>438</v>
      </c>
      <c r="D254" s="243" t="s">
        <v>386</v>
      </c>
      <c r="E254" s="244">
        <v>4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1.56E-3</v>
      </c>
      <c r="Q254" s="246">
        <f>ROUND(E254*P254,2)</f>
        <v>0.01</v>
      </c>
      <c r="R254" s="246"/>
      <c r="S254" s="246" t="s">
        <v>175</v>
      </c>
      <c r="T254" s="247" t="s">
        <v>175</v>
      </c>
      <c r="U254" s="231">
        <v>0.22</v>
      </c>
      <c r="V254" s="231">
        <f>ROUND(E254*U254,2)</f>
        <v>0.88</v>
      </c>
      <c r="W254" s="231"/>
      <c r="X254" s="231" t="s">
        <v>176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440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819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56</v>
      </c>
      <c r="D258" s="232"/>
      <c r="E258" s="233">
        <v>1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820</v>
      </c>
      <c r="D259" s="232"/>
      <c r="E259" s="233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56</v>
      </c>
      <c r="D260" s="232"/>
      <c r="E260" s="233">
        <v>1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821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56</v>
      </c>
      <c r="D262" s="232"/>
      <c r="E262" s="233">
        <v>1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1">
        <v>46</v>
      </c>
      <c r="B263" s="242" t="s">
        <v>441</v>
      </c>
      <c r="C263" s="253" t="s">
        <v>442</v>
      </c>
      <c r="D263" s="243" t="s">
        <v>386</v>
      </c>
      <c r="E263" s="244">
        <v>1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3.32E-3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175</v>
      </c>
      <c r="T263" s="247" t="s">
        <v>175</v>
      </c>
      <c r="U263" s="231">
        <v>0.59</v>
      </c>
      <c r="V263" s="231">
        <f>ROUND(E263*U263,2)</f>
        <v>0.59</v>
      </c>
      <c r="W263" s="231"/>
      <c r="X263" s="231" t="s">
        <v>176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177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443</v>
      </c>
      <c r="D264" s="232"/>
      <c r="E264" s="233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179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56</v>
      </c>
      <c r="D265" s="232"/>
      <c r="E265" s="233">
        <v>1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1">
        <v>47</v>
      </c>
      <c r="B266" s="242" t="s">
        <v>444</v>
      </c>
      <c r="C266" s="253" t="s">
        <v>445</v>
      </c>
      <c r="D266" s="243" t="s">
        <v>249</v>
      </c>
      <c r="E266" s="244">
        <v>2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4.0999999999999999E-4</v>
      </c>
      <c r="O266" s="246">
        <f>ROUND(E266*N266,2)</f>
        <v>0</v>
      </c>
      <c r="P266" s="246">
        <v>0</v>
      </c>
      <c r="Q266" s="246">
        <f>ROUND(E266*P266,2)</f>
        <v>0</v>
      </c>
      <c r="R266" s="246"/>
      <c r="S266" s="246" t="s">
        <v>175</v>
      </c>
      <c r="T266" s="247" t="s">
        <v>175</v>
      </c>
      <c r="U266" s="231">
        <v>0.25</v>
      </c>
      <c r="V266" s="231">
        <f>ROUND(E266*U266,2)</f>
        <v>0.5</v>
      </c>
      <c r="W266" s="231"/>
      <c r="X266" s="231" t="s">
        <v>176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177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58</v>
      </c>
      <c r="D267" s="232"/>
      <c r="E267" s="233">
        <v>2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179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41">
        <v>48</v>
      </c>
      <c r="B268" s="242" t="s">
        <v>447</v>
      </c>
      <c r="C268" s="253" t="s">
        <v>448</v>
      </c>
      <c r="D268" s="243" t="s">
        <v>249</v>
      </c>
      <c r="E268" s="244">
        <v>2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2.0000000000000001E-4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175</v>
      </c>
      <c r="T268" s="247" t="s">
        <v>175</v>
      </c>
      <c r="U268" s="231">
        <v>0.25</v>
      </c>
      <c r="V268" s="231">
        <f>ROUND(E268*U268,2)</f>
        <v>0.5</v>
      </c>
      <c r="W268" s="231"/>
      <c r="X268" s="231" t="s">
        <v>176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177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58</v>
      </c>
      <c r="D269" s="232"/>
      <c r="E269" s="233">
        <v>2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179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1">
        <v>49</v>
      </c>
      <c r="B270" s="242" t="s">
        <v>449</v>
      </c>
      <c r="C270" s="253" t="s">
        <v>450</v>
      </c>
      <c r="D270" s="243" t="s">
        <v>249</v>
      </c>
      <c r="E270" s="244">
        <v>3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6.9999999999999999E-4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175</v>
      </c>
      <c r="T270" s="247" t="s">
        <v>175</v>
      </c>
      <c r="U270" s="231">
        <v>0.37</v>
      </c>
      <c r="V270" s="231">
        <f>ROUND(E270*U270,2)</f>
        <v>1.1100000000000001</v>
      </c>
      <c r="W270" s="231"/>
      <c r="X270" s="231" t="s">
        <v>176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177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451</v>
      </c>
      <c r="D271" s="232"/>
      <c r="E271" s="233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179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58</v>
      </c>
      <c r="D272" s="232"/>
      <c r="E272" s="233">
        <v>2</v>
      </c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179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719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56</v>
      </c>
      <c r="D274" s="232"/>
      <c r="E274" s="233">
        <v>1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41">
        <v>50</v>
      </c>
      <c r="B275" s="242" t="s">
        <v>453</v>
      </c>
      <c r="C275" s="253" t="s">
        <v>454</v>
      </c>
      <c r="D275" s="243" t="s">
        <v>386</v>
      </c>
      <c r="E275" s="244">
        <v>1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1.7999999999999999E-2</v>
      </c>
      <c r="O275" s="246">
        <f>ROUND(E275*N275,2)</f>
        <v>0.02</v>
      </c>
      <c r="P275" s="246">
        <v>0</v>
      </c>
      <c r="Q275" s="246">
        <f>ROUND(E275*P275,2)</f>
        <v>0</v>
      </c>
      <c r="R275" s="246"/>
      <c r="S275" s="246" t="s">
        <v>175</v>
      </c>
      <c r="T275" s="247" t="s">
        <v>175</v>
      </c>
      <c r="U275" s="231">
        <v>1.9</v>
      </c>
      <c r="V275" s="231">
        <f>ROUND(E275*U275,2)</f>
        <v>1.9</v>
      </c>
      <c r="W275" s="231"/>
      <c r="X275" s="231" t="s">
        <v>176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177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5" t="s">
        <v>455</v>
      </c>
      <c r="D276" s="248"/>
      <c r="E276" s="248"/>
      <c r="F276" s="248"/>
      <c r="G276" s="248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244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56</v>
      </c>
      <c r="D277" s="232"/>
      <c r="E277" s="233">
        <v>1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1">
        <v>51</v>
      </c>
      <c r="B278" s="242" t="s">
        <v>456</v>
      </c>
      <c r="C278" s="253" t="s">
        <v>457</v>
      </c>
      <c r="D278" s="243" t="s">
        <v>322</v>
      </c>
      <c r="E278" s="244">
        <v>0.183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0</v>
      </c>
      <c r="O278" s="246">
        <f>ROUND(E278*N278,2)</f>
        <v>0</v>
      </c>
      <c r="P278" s="246">
        <v>0</v>
      </c>
      <c r="Q278" s="246">
        <f>ROUND(E278*P278,2)</f>
        <v>0</v>
      </c>
      <c r="R278" s="246"/>
      <c r="S278" s="246" t="s">
        <v>175</v>
      </c>
      <c r="T278" s="247" t="s">
        <v>175</v>
      </c>
      <c r="U278" s="231">
        <v>1.52</v>
      </c>
      <c r="V278" s="231">
        <f>ROUND(E278*U278,2)</f>
        <v>0.28000000000000003</v>
      </c>
      <c r="W278" s="231"/>
      <c r="X278" s="231" t="s">
        <v>176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177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720</v>
      </c>
      <c r="D279" s="232"/>
      <c r="E279" s="233">
        <v>0.183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1">
        <v>52</v>
      </c>
      <c r="B280" s="242" t="s">
        <v>459</v>
      </c>
      <c r="C280" s="253" t="s">
        <v>460</v>
      </c>
      <c r="D280" s="243" t="s">
        <v>249</v>
      </c>
      <c r="E280" s="244">
        <v>1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0</v>
      </c>
      <c r="O280" s="246">
        <f>ROUND(E280*N280,2)</f>
        <v>0</v>
      </c>
      <c r="P280" s="246">
        <v>5.0000000000000001E-3</v>
      </c>
      <c r="Q280" s="246">
        <f>ROUND(E280*P280,2)</f>
        <v>0.01</v>
      </c>
      <c r="R280" s="246"/>
      <c r="S280" s="246" t="s">
        <v>250</v>
      </c>
      <c r="T280" s="247" t="s">
        <v>251</v>
      </c>
      <c r="U280" s="231">
        <v>0</v>
      </c>
      <c r="V280" s="231">
        <f>ROUND(E280*U280,2)</f>
        <v>0</v>
      </c>
      <c r="W280" s="231"/>
      <c r="X280" s="231" t="s">
        <v>176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177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815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56</v>
      </c>
      <c r="D282" s="232"/>
      <c r="E282" s="233">
        <v>1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53</v>
      </c>
      <c r="B283" s="242" t="s">
        <v>461</v>
      </c>
      <c r="C283" s="253" t="s">
        <v>721</v>
      </c>
      <c r="D283" s="243" t="s">
        <v>404</v>
      </c>
      <c r="E283" s="244">
        <v>1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0.02</v>
      </c>
      <c r="Q283" s="246">
        <f>ROUND(E283*P283,2)</f>
        <v>0.02</v>
      </c>
      <c r="R283" s="246"/>
      <c r="S283" s="246" t="s">
        <v>250</v>
      </c>
      <c r="T283" s="247" t="s">
        <v>251</v>
      </c>
      <c r="U283" s="231">
        <v>0</v>
      </c>
      <c r="V283" s="231">
        <f>ROUND(E283*U283,2)</f>
        <v>0</v>
      </c>
      <c r="W283" s="231"/>
      <c r="X283" s="231" t="s">
        <v>176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177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722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56</v>
      </c>
      <c r="D285" s="232"/>
      <c r="E285" s="233">
        <v>1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41">
        <v>54</v>
      </c>
      <c r="B286" s="242" t="s">
        <v>465</v>
      </c>
      <c r="C286" s="253" t="s">
        <v>723</v>
      </c>
      <c r="D286" s="243" t="s">
        <v>404</v>
      </c>
      <c r="E286" s="244">
        <v>1</v>
      </c>
      <c r="F286" s="245"/>
      <c r="G286" s="246">
        <f>ROUND(E286*F286,2)</f>
        <v>0</v>
      </c>
      <c r="H286" s="245"/>
      <c r="I286" s="246">
        <f>ROUND(E286*H286,2)</f>
        <v>0</v>
      </c>
      <c r="J286" s="245"/>
      <c r="K286" s="246">
        <f>ROUND(E286*J286,2)</f>
        <v>0</v>
      </c>
      <c r="L286" s="246">
        <v>21</v>
      </c>
      <c r="M286" s="246">
        <f>G286*(1+L286/100)</f>
        <v>0</v>
      </c>
      <c r="N286" s="246">
        <v>0</v>
      </c>
      <c r="O286" s="246">
        <f>ROUND(E286*N286,2)</f>
        <v>0</v>
      </c>
      <c r="P286" s="246">
        <v>0</v>
      </c>
      <c r="Q286" s="246">
        <f>ROUND(E286*P286,2)</f>
        <v>0</v>
      </c>
      <c r="R286" s="246"/>
      <c r="S286" s="246" t="s">
        <v>250</v>
      </c>
      <c r="T286" s="247" t="s">
        <v>251</v>
      </c>
      <c r="U286" s="231">
        <v>0</v>
      </c>
      <c r="V286" s="231">
        <f>ROUND(E286*U286,2)</f>
        <v>0</v>
      </c>
      <c r="W286" s="231"/>
      <c r="X286" s="231" t="s">
        <v>176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177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815</v>
      </c>
      <c r="D287" s="232"/>
      <c r="E287" s="233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56</v>
      </c>
      <c r="D288" s="232"/>
      <c r="E288" s="233">
        <v>1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ht="22.5" outlineLevel="1">
      <c r="A289" s="241">
        <v>55</v>
      </c>
      <c r="B289" s="242" t="s">
        <v>467</v>
      </c>
      <c r="C289" s="253" t="s">
        <v>468</v>
      </c>
      <c r="D289" s="243" t="s">
        <v>249</v>
      </c>
      <c r="E289" s="244">
        <v>1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1.0999999999999999E-2</v>
      </c>
      <c r="O289" s="246">
        <f>ROUND(E289*N289,2)</f>
        <v>0.01</v>
      </c>
      <c r="P289" s="246">
        <v>0</v>
      </c>
      <c r="Q289" s="246">
        <f>ROUND(E289*P289,2)</f>
        <v>0</v>
      </c>
      <c r="R289" s="246" t="s">
        <v>469</v>
      </c>
      <c r="S289" s="246" t="s">
        <v>175</v>
      </c>
      <c r="T289" s="247" t="s">
        <v>175</v>
      </c>
      <c r="U289" s="231">
        <v>0</v>
      </c>
      <c r="V289" s="231">
        <f>ROUND(E289*U289,2)</f>
        <v>0</v>
      </c>
      <c r="W289" s="231"/>
      <c r="X289" s="231" t="s">
        <v>470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471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56</v>
      </c>
      <c r="D290" s="232"/>
      <c r="E290" s="233">
        <v>1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56</v>
      </c>
      <c r="B291" s="242" t="s">
        <v>724</v>
      </c>
      <c r="C291" s="253" t="s">
        <v>725</v>
      </c>
      <c r="D291" s="243" t="s">
        <v>249</v>
      </c>
      <c r="E291" s="244">
        <v>1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1.4E-2</v>
      </c>
      <c r="O291" s="246">
        <f>ROUND(E291*N291,2)</f>
        <v>0.01</v>
      </c>
      <c r="P291" s="246">
        <v>0</v>
      </c>
      <c r="Q291" s="246">
        <f>ROUND(E291*P291,2)</f>
        <v>0</v>
      </c>
      <c r="R291" s="246" t="s">
        <v>469</v>
      </c>
      <c r="S291" s="246" t="s">
        <v>175</v>
      </c>
      <c r="T291" s="247" t="s">
        <v>175</v>
      </c>
      <c r="U291" s="231">
        <v>0</v>
      </c>
      <c r="V291" s="231">
        <f>ROUND(E291*U291,2)</f>
        <v>0</v>
      </c>
      <c r="W291" s="231"/>
      <c r="X291" s="231" t="s">
        <v>470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471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56</v>
      </c>
      <c r="D292" s="232"/>
      <c r="E292" s="233">
        <v>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>
      <c r="A293" s="235" t="s">
        <v>170</v>
      </c>
      <c r="B293" s="236" t="s">
        <v>121</v>
      </c>
      <c r="C293" s="252" t="s">
        <v>122</v>
      </c>
      <c r="D293" s="237"/>
      <c r="E293" s="238"/>
      <c r="F293" s="239"/>
      <c r="G293" s="239">
        <f>SUMIF(AG294:AG340,"&lt;&gt;NOR",G294:G340)</f>
        <v>0</v>
      </c>
      <c r="H293" s="239"/>
      <c r="I293" s="239">
        <f>SUM(I294:I340)</f>
        <v>0</v>
      </c>
      <c r="J293" s="239"/>
      <c r="K293" s="239">
        <f>SUM(K294:K340)</f>
        <v>0</v>
      </c>
      <c r="L293" s="239"/>
      <c r="M293" s="239">
        <f>SUM(M294:M340)</f>
        <v>0</v>
      </c>
      <c r="N293" s="239"/>
      <c r="O293" s="239">
        <f>SUM(O294:O340)</f>
        <v>7.0000000000000007E-2</v>
      </c>
      <c r="P293" s="239"/>
      <c r="Q293" s="239">
        <f>SUM(Q294:Q340)</f>
        <v>0.94000000000000006</v>
      </c>
      <c r="R293" s="239"/>
      <c r="S293" s="239"/>
      <c r="T293" s="240"/>
      <c r="U293" s="234"/>
      <c r="V293" s="234">
        <f>SUM(V294:V340)</f>
        <v>30.89</v>
      </c>
      <c r="W293" s="234"/>
      <c r="X293" s="234"/>
      <c r="AG293" t="s">
        <v>171</v>
      </c>
    </row>
    <row r="294" spans="1:60" outlineLevel="1">
      <c r="A294" s="241">
        <v>57</v>
      </c>
      <c r="B294" s="242" t="s">
        <v>726</v>
      </c>
      <c r="C294" s="253" t="s">
        <v>727</v>
      </c>
      <c r="D294" s="243" t="s">
        <v>174</v>
      </c>
      <c r="E294" s="244">
        <v>49.519860000000001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0</v>
      </c>
      <c r="O294" s="246">
        <f>ROUND(E294*N294,2)</f>
        <v>0</v>
      </c>
      <c r="P294" s="246">
        <v>1.098E-2</v>
      </c>
      <c r="Q294" s="246">
        <f>ROUND(E294*P294,2)</f>
        <v>0.54</v>
      </c>
      <c r="R294" s="246"/>
      <c r="S294" s="246" t="s">
        <v>175</v>
      </c>
      <c r="T294" s="247" t="s">
        <v>175</v>
      </c>
      <c r="U294" s="231">
        <v>0.37</v>
      </c>
      <c r="V294" s="231">
        <f>ROUND(E294*U294,2)</f>
        <v>18.32</v>
      </c>
      <c r="W294" s="231"/>
      <c r="X294" s="231" t="s">
        <v>176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177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822</v>
      </c>
      <c r="D295" s="232"/>
      <c r="E295" s="233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179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653</v>
      </c>
      <c r="D296" s="232"/>
      <c r="E296" s="233">
        <v>61.144860000000001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654</v>
      </c>
      <c r="D297" s="232"/>
      <c r="E297" s="233">
        <v>-6.4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655</v>
      </c>
      <c r="D298" s="232"/>
      <c r="E298" s="233">
        <v>-1.2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656</v>
      </c>
      <c r="D299" s="232"/>
      <c r="E299" s="233">
        <v>-4.0250000000000004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41">
        <v>58</v>
      </c>
      <c r="B300" s="242" t="s">
        <v>729</v>
      </c>
      <c r="C300" s="253" t="s">
        <v>730</v>
      </c>
      <c r="D300" s="243" t="s">
        <v>174</v>
      </c>
      <c r="E300" s="244">
        <v>49.519860000000001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6">
        <v>0</v>
      </c>
      <c r="O300" s="246">
        <f>ROUND(E300*N300,2)</f>
        <v>0</v>
      </c>
      <c r="P300" s="246">
        <v>8.0000000000000002E-3</v>
      </c>
      <c r="Q300" s="246">
        <f>ROUND(E300*P300,2)</f>
        <v>0.4</v>
      </c>
      <c r="R300" s="246"/>
      <c r="S300" s="246" t="s">
        <v>175</v>
      </c>
      <c r="T300" s="247" t="s">
        <v>175</v>
      </c>
      <c r="U300" s="231">
        <v>7.0000000000000007E-2</v>
      </c>
      <c r="V300" s="231">
        <f>ROUND(E300*U300,2)</f>
        <v>3.47</v>
      </c>
      <c r="W300" s="231"/>
      <c r="X300" s="231" t="s">
        <v>176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177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823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179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653</v>
      </c>
      <c r="D302" s="232"/>
      <c r="E302" s="233">
        <v>61.144860000000001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654</v>
      </c>
      <c r="D303" s="232"/>
      <c r="E303" s="233">
        <v>-6.4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655</v>
      </c>
      <c r="D304" s="232"/>
      <c r="E304" s="233">
        <v>-1.2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179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656</v>
      </c>
      <c r="D305" s="232"/>
      <c r="E305" s="233">
        <v>-4.0250000000000004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179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1">
        <v>59</v>
      </c>
      <c r="B306" s="242" t="s">
        <v>732</v>
      </c>
      <c r="C306" s="253" t="s">
        <v>733</v>
      </c>
      <c r="D306" s="243" t="s">
        <v>249</v>
      </c>
      <c r="E306" s="244">
        <v>4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0</v>
      </c>
      <c r="Q306" s="246">
        <f>ROUND(E306*P306,2)</f>
        <v>0</v>
      </c>
      <c r="R306" s="246"/>
      <c r="S306" s="246" t="s">
        <v>175</v>
      </c>
      <c r="T306" s="247" t="s">
        <v>175</v>
      </c>
      <c r="U306" s="231">
        <v>1.45</v>
      </c>
      <c r="V306" s="231">
        <f>ROUND(E306*U306,2)</f>
        <v>5.8</v>
      </c>
      <c r="W306" s="231"/>
      <c r="X306" s="231" t="s">
        <v>176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177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832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179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824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56</v>
      </c>
      <c r="D309" s="232"/>
      <c r="E309" s="233">
        <v>1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825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56</v>
      </c>
      <c r="D311" s="232"/>
      <c r="E311" s="233">
        <v>1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179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736</v>
      </c>
      <c r="D312" s="232"/>
      <c r="E312" s="233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179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826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56</v>
      </c>
      <c r="D314" s="232"/>
      <c r="E314" s="233">
        <v>1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179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735</v>
      </c>
      <c r="D315" s="232"/>
      <c r="E315" s="233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179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827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56</v>
      </c>
      <c r="D317" s="232"/>
      <c r="E317" s="233">
        <v>1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179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41">
        <v>60</v>
      </c>
      <c r="B318" s="242" t="s">
        <v>737</v>
      </c>
      <c r="C318" s="253" t="s">
        <v>738</v>
      </c>
      <c r="D318" s="243" t="s">
        <v>249</v>
      </c>
      <c r="E318" s="244">
        <v>4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0</v>
      </c>
      <c r="O318" s="246">
        <f>ROUND(E318*N318,2)</f>
        <v>0</v>
      </c>
      <c r="P318" s="246">
        <v>0</v>
      </c>
      <c r="Q318" s="246">
        <f>ROUND(E318*P318,2)</f>
        <v>0</v>
      </c>
      <c r="R318" s="246"/>
      <c r="S318" s="246" t="s">
        <v>175</v>
      </c>
      <c r="T318" s="247" t="s">
        <v>175</v>
      </c>
      <c r="U318" s="231">
        <v>0.78</v>
      </c>
      <c r="V318" s="231">
        <f>ROUND(E318*U318,2)</f>
        <v>3.12</v>
      </c>
      <c r="W318" s="231"/>
      <c r="X318" s="231" t="s">
        <v>176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177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62</v>
      </c>
      <c r="D319" s="232"/>
      <c r="E319" s="233">
        <v>4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179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41">
        <v>61</v>
      </c>
      <c r="B320" s="242" t="s">
        <v>739</v>
      </c>
      <c r="C320" s="253" t="s">
        <v>740</v>
      </c>
      <c r="D320" s="243" t="s">
        <v>322</v>
      </c>
      <c r="E320" s="244">
        <v>7.2999999999999995E-2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0</v>
      </c>
      <c r="O320" s="246">
        <f>ROUND(E320*N320,2)</f>
        <v>0</v>
      </c>
      <c r="P320" s="246">
        <v>0</v>
      </c>
      <c r="Q320" s="246">
        <f>ROUND(E320*P320,2)</f>
        <v>0</v>
      </c>
      <c r="R320" s="246"/>
      <c r="S320" s="246" t="s">
        <v>175</v>
      </c>
      <c r="T320" s="247" t="s">
        <v>175</v>
      </c>
      <c r="U320" s="231">
        <v>2.42</v>
      </c>
      <c r="V320" s="231">
        <f>ROUND(E320*U320,2)</f>
        <v>0.18</v>
      </c>
      <c r="W320" s="231"/>
      <c r="X320" s="231" t="s">
        <v>176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177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741</v>
      </c>
      <c r="D321" s="232"/>
      <c r="E321" s="233">
        <v>7.2999999999999995E-2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179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1">
        <v>62</v>
      </c>
      <c r="B322" s="242" t="s">
        <v>742</v>
      </c>
      <c r="C322" s="253" t="s">
        <v>743</v>
      </c>
      <c r="D322" s="243" t="s">
        <v>249</v>
      </c>
      <c r="E322" s="244">
        <v>4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7.5000000000000002E-4</v>
      </c>
      <c r="O322" s="246">
        <f>ROUND(E322*N322,2)</f>
        <v>0</v>
      </c>
      <c r="P322" s="246">
        <v>0</v>
      </c>
      <c r="Q322" s="246">
        <f>ROUND(E322*P322,2)</f>
        <v>0</v>
      </c>
      <c r="R322" s="246" t="s">
        <v>469</v>
      </c>
      <c r="S322" s="246" t="s">
        <v>175</v>
      </c>
      <c r="T322" s="247" t="s">
        <v>175</v>
      </c>
      <c r="U322" s="231">
        <v>0</v>
      </c>
      <c r="V322" s="231">
        <f>ROUND(E322*U322,2)</f>
        <v>0</v>
      </c>
      <c r="W322" s="231"/>
      <c r="X322" s="231" t="s">
        <v>470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471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62</v>
      </c>
      <c r="D323" s="232"/>
      <c r="E323" s="233">
        <v>4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179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>
      <c r="A324" s="241">
        <v>63</v>
      </c>
      <c r="B324" s="242" t="s">
        <v>744</v>
      </c>
      <c r="C324" s="253" t="s">
        <v>745</v>
      </c>
      <c r="D324" s="243" t="s">
        <v>249</v>
      </c>
      <c r="E324" s="244">
        <v>2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1.4999999999999999E-2</v>
      </c>
      <c r="O324" s="246">
        <f>ROUND(E324*N324,2)</f>
        <v>0.03</v>
      </c>
      <c r="P324" s="246">
        <v>0</v>
      </c>
      <c r="Q324" s="246">
        <f>ROUND(E324*P324,2)</f>
        <v>0</v>
      </c>
      <c r="R324" s="246" t="s">
        <v>469</v>
      </c>
      <c r="S324" s="246" t="s">
        <v>175</v>
      </c>
      <c r="T324" s="247" t="s">
        <v>175</v>
      </c>
      <c r="U324" s="231">
        <v>0</v>
      </c>
      <c r="V324" s="231">
        <f>ROUND(E324*U324,2)</f>
        <v>0</v>
      </c>
      <c r="W324" s="231"/>
      <c r="X324" s="231" t="s">
        <v>470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471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746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832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179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824</v>
      </c>
      <c r="D327" s="232"/>
      <c r="E327" s="233"/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179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56</v>
      </c>
      <c r="D328" s="232"/>
      <c r="E328" s="233">
        <v>1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179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825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179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56</v>
      </c>
      <c r="D330" s="232"/>
      <c r="E330" s="233">
        <v>1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2.5" outlineLevel="1">
      <c r="A331" s="241">
        <v>64</v>
      </c>
      <c r="B331" s="242" t="s">
        <v>747</v>
      </c>
      <c r="C331" s="253" t="s">
        <v>748</v>
      </c>
      <c r="D331" s="243" t="s">
        <v>249</v>
      </c>
      <c r="E331" s="244">
        <v>1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0.02</v>
      </c>
      <c r="O331" s="246">
        <f>ROUND(E331*N331,2)</f>
        <v>0.02</v>
      </c>
      <c r="P331" s="246">
        <v>0</v>
      </c>
      <c r="Q331" s="246">
        <f>ROUND(E331*P331,2)</f>
        <v>0</v>
      </c>
      <c r="R331" s="246" t="s">
        <v>469</v>
      </c>
      <c r="S331" s="246" t="s">
        <v>175</v>
      </c>
      <c r="T331" s="247" t="s">
        <v>175</v>
      </c>
      <c r="U331" s="231">
        <v>0</v>
      </c>
      <c r="V331" s="231">
        <f>ROUND(E331*U331,2)</f>
        <v>0</v>
      </c>
      <c r="W331" s="231"/>
      <c r="X331" s="231" t="s">
        <v>470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471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746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179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736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826</v>
      </c>
      <c r="D334" s="232"/>
      <c r="E334" s="233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56</v>
      </c>
      <c r="D335" s="232"/>
      <c r="E335" s="233">
        <v>1</v>
      </c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179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41">
        <v>65</v>
      </c>
      <c r="B336" s="242" t="s">
        <v>749</v>
      </c>
      <c r="C336" s="253" t="s">
        <v>750</v>
      </c>
      <c r="D336" s="243" t="s">
        <v>249</v>
      </c>
      <c r="E336" s="244">
        <v>1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0.02</v>
      </c>
      <c r="O336" s="246">
        <f>ROUND(E336*N336,2)</f>
        <v>0.02</v>
      </c>
      <c r="P336" s="246">
        <v>0</v>
      </c>
      <c r="Q336" s="246">
        <f>ROUND(E336*P336,2)</f>
        <v>0</v>
      </c>
      <c r="R336" s="246" t="s">
        <v>469</v>
      </c>
      <c r="S336" s="246" t="s">
        <v>175</v>
      </c>
      <c r="T336" s="247" t="s">
        <v>175</v>
      </c>
      <c r="U336" s="231">
        <v>0</v>
      </c>
      <c r="V336" s="231">
        <f>ROUND(E336*U336,2)</f>
        <v>0</v>
      </c>
      <c r="W336" s="231"/>
      <c r="X336" s="231" t="s">
        <v>470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471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746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735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827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179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56</v>
      </c>
      <c r="D340" s="232"/>
      <c r="E340" s="233">
        <v>1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179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>
      <c r="A341" s="235" t="s">
        <v>170</v>
      </c>
      <c r="B341" s="236" t="s">
        <v>125</v>
      </c>
      <c r="C341" s="252" t="s">
        <v>126</v>
      </c>
      <c r="D341" s="237"/>
      <c r="E341" s="238"/>
      <c r="F341" s="239"/>
      <c r="G341" s="239">
        <f>SUMIF(AG342:AG364,"&lt;&gt;NOR",G342:G364)</f>
        <v>0</v>
      </c>
      <c r="H341" s="239"/>
      <c r="I341" s="239">
        <f>SUM(I342:I364)</f>
        <v>0</v>
      </c>
      <c r="J341" s="239"/>
      <c r="K341" s="239">
        <f>SUM(K342:K364)</f>
        <v>0</v>
      </c>
      <c r="L341" s="239"/>
      <c r="M341" s="239">
        <f>SUM(M342:M364)</f>
        <v>0</v>
      </c>
      <c r="N341" s="239"/>
      <c r="O341" s="239">
        <f>SUM(O342:O364)</f>
        <v>0.59</v>
      </c>
      <c r="P341" s="239"/>
      <c r="Q341" s="239">
        <f>SUM(Q342:Q364)</f>
        <v>0</v>
      </c>
      <c r="R341" s="239"/>
      <c r="S341" s="239"/>
      <c r="T341" s="240"/>
      <c r="U341" s="234"/>
      <c r="V341" s="234">
        <f>SUM(V342:V364)</f>
        <v>28.169999999999998</v>
      </c>
      <c r="W341" s="234"/>
      <c r="X341" s="234"/>
      <c r="AG341" t="s">
        <v>171</v>
      </c>
    </row>
    <row r="342" spans="1:60" ht="22.5" outlineLevel="1">
      <c r="A342" s="241">
        <v>66</v>
      </c>
      <c r="B342" s="242" t="s">
        <v>472</v>
      </c>
      <c r="C342" s="253" t="s">
        <v>473</v>
      </c>
      <c r="D342" s="243" t="s">
        <v>174</v>
      </c>
      <c r="E342" s="244">
        <v>26.7</v>
      </c>
      <c r="F342" s="245"/>
      <c r="G342" s="246">
        <f>ROUND(E342*F342,2)</f>
        <v>0</v>
      </c>
      <c r="H342" s="245"/>
      <c r="I342" s="246">
        <f>ROUND(E342*H342,2)</f>
        <v>0</v>
      </c>
      <c r="J342" s="245"/>
      <c r="K342" s="246">
        <f>ROUND(E342*J342,2)</f>
        <v>0</v>
      </c>
      <c r="L342" s="246">
        <v>21</v>
      </c>
      <c r="M342" s="246">
        <f>G342*(1+L342/100)</f>
        <v>0</v>
      </c>
      <c r="N342" s="246">
        <v>2.1000000000000001E-4</v>
      </c>
      <c r="O342" s="246">
        <f>ROUND(E342*N342,2)</f>
        <v>0.01</v>
      </c>
      <c r="P342" s="246">
        <v>0</v>
      </c>
      <c r="Q342" s="246">
        <f>ROUND(E342*P342,2)</f>
        <v>0</v>
      </c>
      <c r="R342" s="246"/>
      <c r="S342" s="246" t="s">
        <v>175</v>
      </c>
      <c r="T342" s="247" t="s">
        <v>175</v>
      </c>
      <c r="U342" s="231">
        <v>0.05</v>
      </c>
      <c r="V342" s="231">
        <f>ROUND(E342*U342,2)</f>
        <v>1.34</v>
      </c>
      <c r="W342" s="231"/>
      <c r="X342" s="231" t="s">
        <v>176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177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751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179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651</v>
      </c>
      <c r="D344" s="232"/>
      <c r="E344" s="233">
        <v>26.7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>
      <c r="A345" s="241">
        <v>67</v>
      </c>
      <c r="B345" s="242" t="s">
        <v>475</v>
      </c>
      <c r="C345" s="253" t="s">
        <v>476</v>
      </c>
      <c r="D345" s="243" t="s">
        <v>174</v>
      </c>
      <c r="E345" s="244">
        <v>26.7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6">
        <v>4.8300000000000001E-3</v>
      </c>
      <c r="O345" s="246">
        <f>ROUND(E345*N345,2)</f>
        <v>0.13</v>
      </c>
      <c r="P345" s="246">
        <v>0</v>
      </c>
      <c r="Q345" s="246">
        <f>ROUND(E345*P345,2)</f>
        <v>0</v>
      </c>
      <c r="R345" s="246"/>
      <c r="S345" s="246" t="s">
        <v>175</v>
      </c>
      <c r="T345" s="247" t="s">
        <v>175</v>
      </c>
      <c r="U345" s="231">
        <v>0.97</v>
      </c>
      <c r="V345" s="231">
        <f>ROUND(E345*U345,2)</f>
        <v>25.9</v>
      </c>
      <c r="W345" s="231"/>
      <c r="X345" s="231" t="s">
        <v>176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177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752</v>
      </c>
      <c r="D346" s="232"/>
      <c r="E346" s="233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815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179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685</v>
      </c>
      <c r="D348" s="232"/>
      <c r="E348" s="233">
        <v>19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179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804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643</v>
      </c>
      <c r="D350" s="232"/>
      <c r="E350" s="233">
        <v>3.6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179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805</v>
      </c>
      <c r="D351" s="232"/>
      <c r="E351" s="233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179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645</v>
      </c>
      <c r="D352" s="232"/>
      <c r="E352" s="233">
        <v>1.3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179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806</v>
      </c>
      <c r="D353" s="232"/>
      <c r="E353" s="233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179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647</v>
      </c>
      <c r="D354" s="232"/>
      <c r="E354" s="233">
        <v>1.1000000000000001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179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807</v>
      </c>
      <c r="D355" s="232"/>
      <c r="E355" s="23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179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649</v>
      </c>
      <c r="D356" s="232"/>
      <c r="E356" s="233">
        <v>1.7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179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1">
        <v>68</v>
      </c>
      <c r="B357" s="242" t="s">
        <v>477</v>
      </c>
      <c r="C357" s="253" t="s">
        <v>478</v>
      </c>
      <c r="D357" s="243" t="s">
        <v>322</v>
      </c>
      <c r="E357" s="244">
        <v>0.58399999999999996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0</v>
      </c>
      <c r="O357" s="246">
        <f>ROUND(E357*N357,2)</f>
        <v>0</v>
      </c>
      <c r="P357" s="246">
        <v>0</v>
      </c>
      <c r="Q357" s="246">
        <f>ROUND(E357*P357,2)</f>
        <v>0</v>
      </c>
      <c r="R357" s="246"/>
      <c r="S357" s="246" t="s">
        <v>175</v>
      </c>
      <c r="T357" s="247" t="s">
        <v>175</v>
      </c>
      <c r="U357" s="231">
        <v>1.6</v>
      </c>
      <c r="V357" s="231">
        <f>ROUND(E357*U357,2)</f>
        <v>0.93</v>
      </c>
      <c r="W357" s="231"/>
      <c r="X357" s="231" t="s">
        <v>176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177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753</v>
      </c>
      <c r="D358" s="232"/>
      <c r="E358" s="233">
        <v>0.58399999999999996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1">
        <v>69</v>
      </c>
      <c r="B359" s="242" t="s">
        <v>480</v>
      </c>
      <c r="C359" s="253" t="s">
        <v>481</v>
      </c>
      <c r="D359" s="243" t="s">
        <v>174</v>
      </c>
      <c r="E359" s="244">
        <v>26.7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1.1999999999999999E-3</v>
      </c>
      <c r="O359" s="246">
        <f>ROUND(E359*N359,2)</f>
        <v>0.03</v>
      </c>
      <c r="P359" s="246">
        <v>0</v>
      </c>
      <c r="Q359" s="246">
        <f>ROUND(E359*P359,2)</f>
        <v>0</v>
      </c>
      <c r="R359" s="246"/>
      <c r="S359" s="246" t="s">
        <v>250</v>
      </c>
      <c r="T359" s="247" t="s">
        <v>175</v>
      </c>
      <c r="U359" s="231">
        <v>0</v>
      </c>
      <c r="V359" s="231">
        <f>ROUND(E359*U359,2)</f>
        <v>0</v>
      </c>
      <c r="W359" s="231"/>
      <c r="X359" s="231" t="s">
        <v>176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177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751</v>
      </c>
      <c r="D360" s="232"/>
      <c r="E360" s="233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179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651</v>
      </c>
      <c r="D361" s="232"/>
      <c r="E361" s="233">
        <v>26.7</v>
      </c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179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41">
        <v>70</v>
      </c>
      <c r="B362" s="242" t="s">
        <v>482</v>
      </c>
      <c r="C362" s="253" t="s">
        <v>483</v>
      </c>
      <c r="D362" s="243" t="s">
        <v>174</v>
      </c>
      <c r="E362" s="244">
        <v>29.37</v>
      </c>
      <c r="F362" s="245"/>
      <c r="G362" s="246">
        <f>ROUND(E362*F362,2)</f>
        <v>0</v>
      </c>
      <c r="H362" s="245"/>
      <c r="I362" s="246">
        <f>ROUND(E362*H362,2)</f>
        <v>0</v>
      </c>
      <c r="J362" s="245"/>
      <c r="K362" s="246">
        <f>ROUND(E362*J362,2)</f>
        <v>0</v>
      </c>
      <c r="L362" s="246">
        <v>21</v>
      </c>
      <c r="M362" s="246">
        <f>G362*(1+L362/100)</f>
        <v>0</v>
      </c>
      <c r="N362" s="246">
        <v>1.4200000000000001E-2</v>
      </c>
      <c r="O362" s="246">
        <f>ROUND(E362*N362,2)</f>
        <v>0.42</v>
      </c>
      <c r="P362" s="246">
        <v>0</v>
      </c>
      <c r="Q362" s="246">
        <f>ROUND(E362*P362,2)</f>
        <v>0</v>
      </c>
      <c r="R362" s="246" t="s">
        <v>469</v>
      </c>
      <c r="S362" s="246" t="s">
        <v>175</v>
      </c>
      <c r="T362" s="247" t="s">
        <v>175</v>
      </c>
      <c r="U362" s="231">
        <v>0</v>
      </c>
      <c r="V362" s="231">
        <f>ROUND(E362*U362,2)</f>
        <v>0</v>
      </c>
      <c r="W362" s="231"/>
      <c r="X362" s="231" t="s">
        <v>470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471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751</v>
      </c>
      <c r="D363" s="232"/>
      <c r="E363" s="233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754</v>
      </c>
      <c r="D364" s="232"/>
      <c r="E364" s="233">
        <v>29.37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>
      <c r="A365" s="235" t="s">
        <v>170</v>
      </c>
      <c r="B365" s="236" t="s">
        <v>129</v>
      </c>
      <c r="C365" s="252" t="s">
        <v>130</v>
      </c>
      <c r="D365" s="237"/>
      <c r="E365" s="238"/>
      <c r="F365" s="239"/>
      <c r="G365" s="239">
        <f>SUMIF(AG366:AG411,"&lt;&gt;NOR",G366:G411)</f>
        <v>0</v>
      </c>
      <c r="H365" s="239"/>
      <c r="I365" s="239">
        <f>SUM(I366:I411)</f>
        <v>0</v>
      </c>
      <c r="J365" s="239"/>
      <c r="K365" s="239">
        <f>SUM(K366:K411)</f>
        <v>0</v>
      </c>
      <c r="L365" s="239"/>
      <c r="M365" s="239">
        <f>SUM(M366:M411)</f>
        <v>0</v>
      </c>
      <c r="N365" s="239"/>
      <c r="O365" s="239">
        <f>SUM(O366:O411)</f>
        <v>0.71</v>
      </c>
      <c r="P365" s="239"/>
      <c r="Q365" s="239">
        <f>SUM(Q366:Q411)</f>
        <v>0</v>
      </c>
      <c r="R365" s="239"/>
      <c r="S365" s="239"/>
      <c r="T365" s="240"/>
      <c r="U365" s="234"/>
      <c r="V365" s="234">
        <f>SUM(V366:V411)</f>
        <v>50.13</v>
      </c>
      <c r="W365" s="234"/>
      <c r="X365" s="234"/>
      <c r="AG365" t="s">
        <v>171</v>
      </c>
    </row>
    <row r="366" spans="1:60" outlineLevel="1">
      <c r="A366" s="241">
        <v>71</v>
      </c>
      <c r="B366" s="242" t="s">
        <v>485</v>
      </c>
      <c r="C366" s="253" t="s">
        <v>486</v>
      </c>
      <c r="D366" s="243" t="s">
        <v>174</v>
      </c>
      <c r="E366" s="244">
        <v>37.59834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2.1000000000000001E-4</v>
      </c>
      <c r="O366" s="246">
        <f>ROUND(E366*N366,2)</f>
        <v>0.01</v>
      </c>
      <c r="P366" s="246">
        <v>0</v>
      </c>
      <c r="Q366" s="246">
        <f>ROUND(E366*P366,2)</f>
        <v>0</v>
      </c>
      <c r="R366" s="246"/>
      <c r="S366" s="246" t="s">
        <v>175</v>
      </c>
      <c r="T366" s="247" t="s">
        <v>175</v>
      </c>
      <c r="U366" s="231">
        <v>0.05</v>
      </c>
      <c r="V366" s="231">
        <f>ROUND(E366*U366,2)</f>
        <v>1.88</v>
      </c>
      <c r="W366" s="231"/>
      <c r="X366" s="231" t="s">
        <v>176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177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487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488</v>
      </c>
      <c r="D368" s="232"/>
      <c r="E368" s="233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4" t="s">
        <v>755</v>
      </c>
      <c r="D369" s="232"/>
      <c r="E369" s="233">
        <v>37.59834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41">
        <v>72</v>
      </c>
      <c r="B370" s="242" t="s">
        <v>490</v>
      </c>
      <c r="C370" s="253" t="s">
        <v>491</v>
      </c>
      <c r="D370" s="243" t="s">
        <v>174</v>
      </c>
      <c r="E370" s="244">
        <v>37.59834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2.9999999999999997E-4</v>
      </c>
      <c r="O370" s="246">
        <f>ROUND(E370*N370,2)</f>
        <v>0.01</v>
      </c>
      <c r="P370" s="246">
        <v>0</v>
      </c>
      <c r="Q370" s="246">
        <f>ROUND(E370*P370,2)</f>
        <v>0</v>
      </c>
      <c r="R370" s="246"/>
      <c r="S370" s="246" t="s">
        <v>175</v>
      </c>
      <c r="T370" s="247" t="s">
        <v>175</v>
      </c>
      <c r="U370" s="231">
        <v>0</v>
      </c>
      <c r="V370" s="231">
        <f>ROUND(E370*U370,2)</f>
        <v>0</v>
      </c>
      <c r="W370" s="231"/>
      <c r="X370" s="231" t="s">
        <v>176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242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492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179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755</v>
      </c>
      <c r="D372" s="232"/>
      <c r="E372" s="233">
        <v>37.59834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22.5" outlineLevel="1">
      <c r="A373" s="241">
        <v>73</v>
      </c>
      <c r="B373" s="242" t="s">
        <v>493</v>
      </c>
      <c r="C373" s="253" t="s">
        <v>494</v>
      </c>
      <c r="D373" s="243" t="s">
        <v>174</v>
      </c>
      <c r="E373" s="244">
        <v>37.59834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4.8700000000000002E-3</v>
      </c>
      <c r="O373" s="246">
        <f>ROUND(E373*N373,2)</f>
        <v>0.18</v>
      </c>
      <c r="P373" s="246">
        <v>0</v>
      </c>
      <c r="Q373" s="246">
        <f>ROUND(E373*P373,2)</f>
        <v>0</v>
      </c>
      <c r="R373" s="246"/>
      <c r="S373" s="246" t="s">
        <v>175</v>
      </c>
      <c r="T373" s="247" t="s">
        <v>175</v>
      </c>
      <c r="U373" s="231">
        <v>1.1299999999999999</v>
      </c>
      <c r="V373" s="231">
        <f>ROUND(E373*U373,2)</f>
        <v>42.49</v>
      </c>
      <c r="W373" s="231"/>
      <c r="X373" s="231" t="s">
        <v>176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242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495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179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828</v>
      </c>
      <c r="D375" s="232"/>
      <c r="E375" s="233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757</v>
      </c>
      <c r="D376" s="232"/>
      <c r="E376" s="233">
        <v>3.6288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179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804</v>
      </c>
      <c r="D377" s="232"/>
      <c r="E377" s="233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179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758</v>
      </c>
      <c r="D378" s="232"/>
      <c r="E378" s="233">
        <v>15.69204</v>
      </c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179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759</v>
      </c>
      <c r="D379" s="232"/>
      <c r="E379" s="233">
        <v>-2.1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655</v>
      </c>
      <c r="D380" s="232"/>
      <c r="E380" s="233">
        <v>-1.2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760</v>
      </c>
      <c r="D381" s="232"/>
      <c r="E381" s="233">
        <v>-3.6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805</v>
      </c>
      <c r="D382" s="232"/>
      <c r="E382" s="233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761</v>
      </c>
      <c r="D383" s="232"/>
      <c r="E383" s="233">
        <v>4.83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179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762</v>
      </c>
      <c r="D384" s="232"/>
      <c r="E384" s="233">
        <v>2.25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806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763</v>
      </c>
      <c r="D386" s="232"/>
      <c r="E386" s="233">
        <v>8.5274999999999999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655</v>
      </c>
      <c r="D387" s="232"/>
      <c r="E387" s="233">
        <v>-1.2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807</v>
      </c>
      <c r="D388" s="232"/>
      <c r="E388" s="233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179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764</v>
      </c>
      <c r="D389" s="232"/>
      <c r="E389" s="233">
        <v>11.97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179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655</v>
      </c>
      <c r="D390" s="232"/>
      <c r="E390" s="233">
        <v>-1.2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ht="22.5" outlineLevel="1">
      <c r="A391" s="241">
        <v>74</v>
      </c>
      <c r="B391" s="242" t="s">
        <v>498</v>
      </c>
      <c r="C391" s="253" t="s">
        <v>499</v>
      </c>
      <c r="D391" s="243" t="s">
        <v>241</v>
      </c>
      <c r="E391" s="244">
        <v>38.378399999999999</v>
      </c>
      <c r="F391" s="245"/>
      <c r="G391" s="246">
        <f>ROUND(E391*F391,2)</f>
        <v>0</v>
      </c>
      <c r="H391" s="245"/>
      <c r="I391" s="246">
        <f>ROUND(E391*H391,2)</f>
        <v>0</v>
      </c>
      <c r="J391" s="245"/>
      <c r="K391" s="246">
        <f>ROUND(E391*J391,2)</f>
        <v>0</v>
      </c>
      <c r="L391" s="246">
        <v>21</v>
      </c>
      <c r="M391" s="246">
        <f>G391*(1+L391/100)</f>
        <v>0</v>
      </c>
      <c r="N391" s="246">
        <v>0</v>
      </c>
      <c r="O391" s="246">
        <f>ROUND(E391*N391,2)</f>
        <v>0</v>
      </c>
      <c r="P391" s="246">
        <v>0</v>
      </c>
      <c r="Q391" s="246">
        <f>ROUND(E391*P391,2)</f>
        <v>0</v>
      </c>
      <c r="R391" s="246"/>
      <c r="S391" s="246" t="s">
        <v>175</v>
      </c>
      <c r="T391" s="247" t="s">
        <v>175</v>
      </c>
      <c r="U391" s="231">
        <v>0.12</v>
      </c>
      <c r="V391" s="231">
        <f>ROUND(E391*U391,2)</f>
        <v>4.6100000000000003</v>
      </c>
      <c r="W391" s="231"/>
      <c r="X391" s="231" t="s">
        <v>176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177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500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828</v>
      </c>
      <c r="D393" s="232"/>
      <c r="E393" s="233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765</v>
      </c>
      <c r="D394" s="232"/>
      <c r="E394" s="233">
        <v>7.6559999999999997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804</v>
      </c>
      <c r="D395" s="232"/>
      <c r="E395" s="233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766</v>
      </c>
      <c r="D396" s="232"/>
      <c r="E396" s="233">
        <v>15.872400000000001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805</v>
      </c>
      <c r="D397" s="232"/>
      <c r="E397" s="233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179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767</v>
      </c>
      <c r="D398" s="232"/>
      <c r="E398" s="233">
        <v>3.3</v>
      </c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179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768</v>
      </c>
      <c r="D399" s="232"/>
      <c r="E399" s="233">
        <v>1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806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769</v>
      </c>
      <c r="D401" s="232"/>
      <c r="E401" s="233">
        <v>4.8499999999999996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179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807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179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770</v>
      </c>
      <c r="D403" s="232"/>
      <c r="E403" s="233">
        <v>5.7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179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41">
        <v>75</v>
      </c>
      <c r="B404" s="242" t="s">
        <v>503</v>
      </c>
      <c r="C404" s="253" t="s">
        <v>504</v>
      </c>
      <c r="D404" s="243" t="s">
        <v>322</v>
      </c>
      <c r="E404" s="244">
        <v>0.71599999999999997</v>
      </c>
      <c r="F404" s="245"/>
      <c r="G404" s="246">
        <f>ROUND(E404*F404,2)</f>
        <v>0</v>
      </c>
      <c r="H404" s="245"/>
      <c r="I404" s="246">
        <f>ROUND(E404*H404,2)</f>
        <v>0</v>
      </c>
      <c r="J404" s="245"/>
      <c r="K404" s="246">
        <f>ROUND(E404*J404,2)</f>
        <v>0</v>
      </c>
      <c r="L404" s="246">
        <v>21</v>
      </c>
      <c r="M404" s="246">
        <f>G404*(1+L404/100)</f>
        <v>0</v>
      </c>
      <c r="N404" s="246">
        <v>0</v>
      </c>
      <c r="O404" s="246">
        <f>ROUND(E404*N404,2)</f>
        <v>0</v>
      </c>
      <c r="P404" s="246">
        <v>0</v>
      </c>
      <c r="Q404" s="246">
        <f>ROUND(E404*P404,2)</f>
        <v>0</v>
      </c>
      <c r="R404" s="246"/>
      <c r="S404" s="246" t="s">
        <v>175</v>
      </c>
      <c r="T404" s="247" t="s">
        <v>175</v>
      </c>
      <c r="U404" s="231">
        <v>1.6</v>
      </c>
      <c r="V404" s="231">
        <f>ROUND(E404*U404,2)</f>
        <v>1.1499999999999999</v>
      </c>
      <c r="W404" s="231"/>
      <c r="X404" s="231" t="s">
        <v>176</v>
      </c>
      <c r="Y404" s="212"/>
      <c r="Z404" s="212"/>
      <c r="AA404" s="212"/>
      <c r="AB404" s="212"/>
      <c r="AC404" s="212"/>
      <c r="AD404" s="212"/>
      <c r="AE404" s="212"/>
      <c r="AF404" s="212"/>
      <c r="AG404" s="212" t="s">
        <v>242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771</v>
      </c>
      <c r="D405" s="232"/>
      <c r="E405" s="233">
        <v>0.71599999999999997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179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76</v>
      </c>
      <c r="B406" s="242" t="s">
        <v>506</v>
      </c>
      <c r="C406" s="253" t="s">
        <v>507</v>
      </c>
      <c r="D406" s="243" t="s">
        <v>241</v>
      </c>
      <c r="E406" s="244">
        <v>42.216239999999999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2.2000000000000001E-4</v>
      </c>
      <c r="O406" s="246">
        <f>ROUND(E406*N406,2)</f>
        <v>0.01</v>
      </c>
      <c r="P406" s="246">
        <v>0</v>
      </c>
      <c r="Q406" s="246">
        <f>ROUND(E406*P406,2)</f>
        <v>0</v>
      </c>
      <c r="R406" s="246" t="s">
        <v>469</v>
      </c>
      <c r="S406" s="246" t="s">
        <v>175</v>
      </c>
      <c r="T406" s="247" t="s">
        <v>175</v>
      </c>
      <c r="U406" s="231">
        <v>0</v>
      </c>
      <c r="V406" s="231">
        <f>ROUND(E406*U406,2)</f>
        <v>0</v>
      </c>
      <c r="W406" s="231"/>
      <c r="X406" s="231" t="s">
        <v>470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471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508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179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772</v>
      </c>
      <c r="D408" s="232"/>
      <c r="E408" s="233">
        <v>42.216239999999999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179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41">
        <v>77</v>
      </c>
      <c r="B409" s="242" t="s">
        <v>510</v>
      </c>
      <c r="C409" s="253" t="s">
        <v>511</v>
      </c>
      <c r="D409" s="243" t="s">
        <v>174</v>
      </c>
      <c r="E409" s="244">
        <v>41.358170000000001</v>
      </c>
      <c r="F409" s="245"/>
      <c r="G409" s="246">
        <f>ROUND(E409*F409,2)</f>
        <v>0</v>
      </c>
      <c r="H409" s="245"/>
      <c r="I409" s="246">
        <f>ROUND(E409*H409,2)</f>
        <v>0</v>
      </c>
      <c r="J409" s="245"/>
      <c r="K409" s="246">
        <f>ROUND(E409*J409,2)</f>
        <v>0</v>
      </c>
      <c r="L409" s="246">
        <v>21</v>
      </c>
      <c r="M409" s="246">
        <f>G409*(1+L409/100)</f>
        <v>0</v>
      </c>
      <c r="N409" s="246">
        <v>1.2200000000000001E-2</v>
      </c>
      <c r="O409" s="246">
        <f>ROUND(E409*N409,2)</f>
        <v>0.5</v>
      </c>
      <c r="P409" s="246">
        <v>0</v>
      </c>
      <c r="Q409" s="246">
        <f>ROUND(E409*P409,2)</f>
        <v>0</v>
      </c>
      <c r="R409" s="246" t="s">
        <v>469</v>
      </c>
      <c r="S409" s="246" t="s">
        <v>175</v>
      </c>
      <c r="T409" s="247" t="s">
        <v>175</v>
      </c>
      <c r="U409" s="231">
        <v>0</v>
      </c>
      <c r="V409" s="231">
        <f>ROUND(E409*U409,2)</f>
        <v>0</v>
      </c>
      <c r="W409" s="231"/>
      <c r="X409" s="231" t="s">
        <v>470</v>
      </c>
      <c r="Y409" s="212"/>
      <c r="Z409" s="212"/>
      <c r="AA409" s="212"/>
      <c r="AB409" s="212"/>
      <c r="AC409" s="212"/>
      <c r="AD409" s="212"/>
      <c r="AE409" s="212"/>
      <c r="AF409" s="212"/>
      <c r="AG409" s="212" t="s">
        <v>512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492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179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773</v>
      </c>
      <c r="D411" s="232"/>
      <c r="E411" s="233">
        <v>41.358170000000001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179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>
      <c r="A412" s="235" t="s">
        <v>170</v>
      </c>
      <c r="B412" s="236" t="s">
        <v>131</v>
      </c>
      <c r="C412" s="252" t="s">
        <v>132</v>
      </c>
      <c r="D412" s="237"/>
      <c r="E412" s="238"/>
      <c r="F412" s="239"/>
      <c r="G412" s="239">
        <f>SUMIF(AG413:AG430,"&lt;&gt;NOR",G413:G430)</f>
        <v>0</v>
      </c>
      <c r="H412" s="239"/>
      <c r="I412" s="239">
        <f>SUM(I413:I430)</f>
        <v>0</v>
      </c>
      <c r="J412" s="239"/>
      <c r="K412" s="239">
        <f>SUM(K413:K430)</f>
        <v>0</v>
      </c>
      <c r="L412" s="239"/>
      <c r="M412" s="239">
        <f>SUM(M413:M430)</f>
        <v>0</v>
      </c>
      <c r="N412" s="239"/>
      <c r="O412" s="239">
        <f>SUM(O413:O430)</f>
        <v>0</v>
      </c>
      <c r="P412" s="239"/>
      <c r="Q412" s="239">
        <f>SUM(Q413:Q430)</f>
        <v>0</v>
      </c>
      <c r="R412" s="239"/>
      <c r="S412" s="239"/>
      <c r="T412" s="240"/>
      <c r="U412" s="234"/>
      <c r="V412" s="234">
        <f>SUM(V413:V430)</f>
        <v>1.74</v>
      </c>
      <c r="W412" s="234"/>
      <c r="X412" s="234"/>
      <c r="AG412" t="s">
        <v>171</v>
      </c>
    </row>
    <row r="413" spans="1:60" outlineLevel="1">
      <c r="A413" s="241">
        <v>78</v>
      </c>
      <c r="B413" s="242" t="s">
        <v>514</v>
      </c>
      <c r="C413" s="253" t="s">
        <v>515</v>
      </c>
      <c r="D413" s="243" t="s">
        <v>174</v>
      </c>
      <c r="E413" s="244">
        <v>7.82</v>
      </c>
      <c r="F413" s="245"/>
      <c r="G413" s="246">
        <f>ROUND(E413*F413,2)</f>
        <v>0</v>
      </c>
      <c r="H413" s="245"/>
      <c r="I413" s="246">
        <f>ROUND(E413*H413,2)</f>
        <v>0</v>
      </c>
      <c r="J413" s="245"/>
      <c r="K413" s="246">
        <f>ROUND(E413*J413,2)</f>
        <v>0</v>
      </c>
      <c r="L413" s="246">
        <v>21</v>
      </c>
      <c r="M413" s="246">
        <f>G413*(1+L413/100)</f>
        <v>0</v>
      </c>
      <c r="N413" s="246">
        <v>2.5000000000000001E-4</v>
      </c>
      <c r="O413" s="246">
        <f>ROUND(E413*N413,2)</f>
        <v>0</v>
      </c>
      <c r="P413" s="246">
        <v>0</v>
      </c>
      <c r="Q413" s="246">
        <f>ROUND(E413*P413,2)</f>
        <v>0</v>
      </c>
      <c r="R413" s="246"/>
      <c r="S413" s="246" t="s">
        <v>175</v>
      </c>
      <c r="T413" s="247" t="s">
        <v>175</v>
      </c>
      <c r="U413" s="231">
        <v>0.13</v>
      </c>
      <c r="V413" s="231">
        <f>ROUND(E413*U413,2)</f>
        <v>1.02</v>
      </c>
      <c r="W413" s="231"/>
      <c r="X413" s="231" t="s">
        <v>176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177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>
      <c r="A414" s="229"/>
      <c r="B414" s="230"/>
      <c r="C414" s="254" t="s">
        <v>829</v>
      </c>
      <c r="D414" s="232"/>
      <c r="E414" s="233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179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517</v>
      </c>
      <c r="D415" s="232"/>
      <c r="E415" s="233">
        <v>5</v>
      </c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179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775</v>
      </c>
      <c r="D416" s="232"/>
      <c r="E416" s="233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179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776</v>
      </c>
      <c r="D417" s="232"/>
      <c r="E417" s="233">
        <v>1.44</v>
      </c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179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777</v>
      </c>
      <c r="D418" s="232"/>
      <c r="E418" s="233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179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778</v>
      </c>
      <c r="D419" s="232"/>
      <c r="E419" s="233">
        <v>1.38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179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79</v>
      </c>
      <c r="B420" s="242" t="s">
        <v>520</v>
      </c>
      <c r="C420" s="253" t="s">
        <v>521</v>
      </c>
      <c r="D420" s="243" t="s">
        <v>174</v>
      </c>
      <c r="E420" s="244">
        <v>7.82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5.0000000000000002E-5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175</v>
      </c>
      <c r="T420" s="247" t="s">
        <v>175</v>
      </c>
      <c r="U420" s="231">
        <v>0.06</v>
      </c>
      <c r="V420" s="231">
        <f>ROUND(E420*U420,2)</f>
        <v>0.47</v>
      </c>
      <c r="W420" s="231"/>
      <c r="X420" s="231" t="s">
        <v>176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177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ht="22.5" outlineLevel="1">
      <c r="A421" s="229"/>
      <c r="B421" s="230"/>
      <c r="C421" s="254" t="s">
        <v>829</v>
      </c>
      <c r="D421" s="232"/>
      <c r="E421" s="233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179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517</v>
      </c>
      <c r="D422" s="232"/>
      <c r="E422" s="233">
        <v>5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179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775</v>
      </c>
      <c r="D423" s="232"/>
      <c r="E423" s="233"/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179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776</v>
      </c>
      <c r="D424" s="232"/>
      <c r="E424" s="233">
        <v>1.44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179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777</v>
      </c>
      <c r="D425" s="232"/>
      <c r="E425" s="233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179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778</v>
      </c>
      <c r="D426" s="232"/>
      <c r="E426" s="233">
        <v>1.38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179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41">
        <v>80</v>
      </c>
      <c r="B427" s="242" t="s">
        <v>523</v>
      </c>
      <c r="C427" s="253" t="s">
        <v>524</v>
      </c>
      <c r="D427" s="243" t="s">
        <v>174</v>
      </c>
      <c r="E427" s="244">
        <v>5</v>
      </c>
      <c r="F427" s="245"/>
      <c r="G427" s="246">
        <f>ROUND(E427*F427,2)</f>
        <v>0</v>
      </c>
      <c r="H427" s="245"/>
      <c r="I427" s="246">
        <f>ROUND(E427*H427,2)</f>
        <v>0</v>
      </c>
      <c r="J427" s="245"/>
      <c r="K427" s="246">
        <f>ROUND(E427*J427,2)</f>
        <v>0</v>
      </c>
      <c r="L427" s="246">
        <v>21</v>
      </c>
      <c r="M427" s="246">
        <f>G427*(1+L427/100)</f>
        <v>0</v>
      </c>
      <c r="N427" s="246">
        <v>1.0000000000000001E-5</v>
      </c>
      <c r="O427" s="246">
        <f>ROUND(E427*N427,2)</f>
        <v>0</v>
      </c>
      <c r="P427" s="246">
        <v>0</v>
      </c>
      <c r="Q427" s="246">
        <f>ROUND(E427*P427,2)</f>
        <v>0</v>
      </c>
      <c r="R427" s="246"/>
      <c r="S427" s="246" t="s">
        <v>175</v>
      </c>
      <c r="T427" s="247" t="s">
        <v>175</v>
      </c>
      <c r="U427" s="231">
        <v>0.05</v>
      </c>
      <c r="V427" s="231">
        <f>ROUND(E427*U427,2)</f>
        <v>0.25</v>
      </c>
      <c r="W427" s="231"/>
      <c r="X427" s="231" t="s">
        <v>176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177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525</v>
      </c>
      <c r="D428" s="232"/>
      <c r="E428" s="233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179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815</v>
      </c>
      <c r="D429" s="232"/>
      <c r="E429" s="233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179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779</v>
      </c>
      <c r="D430" s="232"/>
      <c r="E430" s="233">
        <v>5</v>
      </c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179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>
      <c r="A431" s="235" t="s">
        <v>170</v>
      </c>
      <c r="B431" s="236" t="s">
        <v>133</v>
      </c>
      <c r="C431" s="252" t="s">
        <v>134</v>
      </c>
      <c r="D431" s="237"/>
      <c r="E431" s="238"/>
      <c r="F431" s="239"/>
      <c r="G431" s="239">
        <f>SUMIF(AG432:AG474,"&lt;&gt;NOR",G432:G474)</f>
        <v>0</v>
      </c>
      <c r="H431" s="239"/>
      <c r="I431" s="239">
        <f>SUM(I432:I474)</f>
        <v>0</v>
      </c>
      <c r="J431" s="239"/>
      <c r="K431" s="239">
        <f>SUM(K432:K474)</f>
        <v>0</v>
      </c>
      <c r="L431" s="239"/>
      <c r="M431" s="239">
        <f>SUM(M432:M474)</f>
        <v>0</v>
      </c>
      <c r="N431" s="239"/>
      <c r="O431" s="239">
        <f>SUM(O432:O474)</f>
        <v>0.05</v>
      </c>
      <c r="P431" s="239"/>
      <c r="Q431" s="239">
        <f>SUM(Q432:Q474)</f>
        <v>0.05</v>
      </c>
      <c r="R431" s="239"/>
      <c r="S431" s="239"/>
      <c r="T431" s="240"/>
      <c r="U431" s="234"/>
      <c r="V431" s="234">
        <f>SUM(V432:V474)</f>
        <v>23.15</v>
      </c>
      <c r="W431" s="234"/>
      <c r="X431" s="234"/>
      <c r="AG431" t="s">
        <v>171</v>
      </c>
    </row>
    <row r="432" spans="1:60" outlineLevel="1">
      <c r="A432" s="241">
        <v>81</v>
      </c>
      <c r="B432" s="242" t="s">
        <v>527</v>
      </c>
      <c r="C432" s="253" t="s">
        <v>528</v>
      </c>
      <c r="D432" s="243" t="s">
        <v>174</v>
      </c>
      <c r="E432" s="244">
        <v>96.591920000000002</v>
      </c>
      <c r="F432" s="245"/>
      <c r="G432" s="246">
        <f>ROUND(E432*F432,2)</f>
        <v>0</v>
      </c>
      <c r="H432" s="245"/>
      <c r="I432" s="246">
        <f>ROUND(E432*H432,2)</f>
        <v>0</v>
      </c>
      <c r="J432" s="245"/>
      <c r="K432" s="246">
        <f>ROUND(E432*J432,2)</f>
        <v>0</v>
      </c>
      <c r="L432" s="246">
        <v>21</v>
      </c>
      <c r="M432" s="246">
        <f>G432*(1+L432/100)</f>
        <v>0</v>
      </c>
      <c r="N432" s="246">
        <v>0</v>
      </c>
      <c r="O432" s="246">
        <f>ROUND(E432*N432,2)</f>
        <v>0</v>
      </c>
      <c r="P432" s="246">
        <v>5.0000000000000001E-4</v>
      </c>
      <c r="Q432" s="246">
        <f>ROUND(E432*P432,2)</f>
        <v>0.05</v>
      </c>
      <c r="R432" s="246"/>
      <c r="S432" s="246" t="s">
        <v>175</v>
      </c>
      <c r="T432" s="247" t="s">
        <v>175</v>
      </c>
      <c r="U432" s="231">
        <v>7.0000000000000007E-2</v>
      </c>
      <c r="V432" s="231">
        <f>ROUND(E432*U432,2)</f>
        <v>6.76</v>
      </c>
      <c r="W432" s="231"/>
      <c r="X432" s="231" t="s">
        <v>176</v>
      </c>
      <c r="Y432" s="212"/>
      <c r="Z432" s="212"/>
      <c r="AA432" s="212"/>
      <c r="AB432" s="212"/>
      <c r="AC432" s="212"/>
      <c r="AD432" s="212"/>
      <c r="AE432" s="212"/>
      <c r="AF432" s="212"/>
      <c r="AG432" s="212" t="s">
        <v>177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529</v>
      </c>
      <c r="D433" s="232"/>
      <c r="E433" s="233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179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815</v>
      </c>
      <c r="D434" s="232"/>
      <c r="E434" s="233"/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179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29"/>
      <c r="B435" s="230"/>
      <c r="C435" s="254" t="s">
        <v>685</v>
      </c>
      <c r="D435" s="232"/>
      <c r="E435" s="233">
        <v>19</v>
      </c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179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804</v>
      </c>
      <c r="D436" s="232"/>
      <c r="E436" s="233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643</v>
      </c>
      <c r="D437" s="232"/>
      <c r="E437" s="233">
        <v>3.6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179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805</v>
      </c>
      <c r="D438" s="232"/>
      <c r="E438" s="233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645</v>
      </c>
      <c r="D439" s="232"/>
      <c r="E439" s="233">
        <v>1.3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806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179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647</v>
      </c>
      <c r="D441" s="232"/>
      <c r="E441" s="233">
        <v>1.1000000000000001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807</v>
      </c>
      <c r="D442" s="232"/>
      <c r="E442" s="233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649</v>
      </c>
      <c r="D443" s="232"/>
      <c r="E443" s="233">
        <v>1.7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ht="22.5" outlineLevel="1">
      <c r="A444" s="229"/>
      <c r="B444" s="230"/>
      <c r="C444" s="254" t="s">
        <v>830</v>
      </c>
      <c r="D444" s="232"/>
      <c r="E444" s="233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179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815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179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653</v>
      </c>
      <c r="D446" s="232"/>
      <c r="E446" s="233">
        <v>61.144860000000001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179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29"/>
      <c r="B447" s="230"/>
      <c r="C447" s="254" t="s">
        <v>654</v>
      </c>
      <c r="D447" s="232"/>
      <c r="E447" s="233">
        <v>-6.4</v>
      </c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655</v>
      </c>
      <c r="D448" s="232"/>
      <c r="E448" s="233">
        <v>-1.2</v>
      </c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179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656</v>
      </c>
      <c r="D449" s="232"/>
      <c r="E449" s="233">
        <v>-4.0250000000000004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179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804</v>
      </c>
      <c r="D450" s="232"/>
      <c r="E450" s="233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179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781</v>
      </c>
      <c r="D451" s="232"/>
      <c r="E451" s="233">
        <v>7.3840599999999998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179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805</v>
      </c>
      <c r="D452" s="232"/>
      <c r="E452" s="233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179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782</v>
      </c>
      <c r="D453" s="232"/>
      <c r="E453" s="233">
        <v>3.4380000000000002</v>
      </c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179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806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179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783</v>
      </c>
      <c r="D455" s="232"/>
      <c r="E455" s="233">
        <v>4.1064999999999996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179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807</v>
      </c>
      <c r="D456" s="232"/>
      <c r="E456" s="233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179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784</v>
      </c>
      <c r="D457" s="232"/>
      <c r="E457" s="233">
        <v>5.4435000000000002</v>
      </c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179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41">
        <v>82</v>
      </c>
      <c r="B458" s="242" t="s">
        <v>541</v>
      </c>
      <c r="C458" s="253" t="s">
        <v>542</v>
      </c>
      <c r="D458" s="243" t="s">
        <v>174</v>
      </c>
      <c r="E458" s="244">
        <v>96.591920000000002</v>
      </c>
      <c r="F458" s="245"/>
      <c r="G458" s="246">
        <f>ROUND(E458*F458,2)</f>
        <v>0</v>
      </c>
      <c r="H458" s="245"/>
      <c r="I458" s="246">
        <f>ROUND(E458*H458,2)</f>
        <v>0</v>
      </c>
      <c r="J458" s="245"/>
      <c r="K458" s="246">
        <f>ROUND(E458*J458,2)</f>
        <v>0</v>
      </c>
      <c r="L458" s="246">
        <v>21</v>
      </c>
      <c r="M458" s="246">
        <f>G458*(1+L458/100)</f>
        <v>0</v>
      </c>
      <c r="N458" s="246">
        <v>0</v>
      </c>
      <c r="O458" s="246">
        <f>ROUND(E458*N458,2)</f>
        <v>0</v>
      </c>
      <c r="P458" s="246">
        <v>0</v>
      </c>
      <c r="Q458" s="246">
        <f>ROUND(E458*P458,2)</f>
        <v>0</v>
      </c>
      <c r="R458" s="246"/>
      <c r="S458" s="246" t="s">
        <v>175</v>
      </c>
      <c r="T458" s="247" t="s">
        <v>175</v>
      </c>
      <c r="U458" s="231">
        <v>0.04</v>
      </c>
      <c r="V458" s="231">
        <f>ROUND(E458*U458,2)</f>
        <v>3.86</v>
      </c>
      <c r="W458" s="231"/>
      <c r="X458" s="231" t="s">
        <v>176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177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543</v>
      </c>
      <c r="D459" s="232"/>
      <c r="E459" s="233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179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544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179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785</v>
      </c>
      <c r="D461" s="232"/>
      <c r="E461" s="233">
        <v>96.591920000000002</v>
      </c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179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41">
        <v>83</v>
      </c>
      <c r="B462" s="242" t="s">
        <v>546</v>
      </c>
      <c r="C462" s="253" t="s">
        <v>547</v>
      </c>
      <c r="D462" s="243" t="s">
        <v>174</v>
      </c>
      <c r="E462" s="244">
        <v>94.302999999999997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6">
        <v>1.7000000000000001E-4</v>
      </c>
      <c r="O462" s="246">
        <f>ROUND(E462*N462,2)</f>
        <v>0.02</v>
      </c>
      <c r="P462" s="246">
        <v>0</v>
      </c>
      <c r="Q462" s="246">
        <f>ROUND(E462*P462,2)</f>
        <v>0</v>
      </c>
      <c r="R462" s="246"/>
      <c r="S462" s="246" t="s">
        <v>175</v>
      </c>
      <c r="T462" s="247" t="s">
        <v>175</v>
      </c>
      <c r="U462" s="231">
        <v>0.03</v>
      </c>
      <c r="V462" s="231">
        <f>ROUND(E462*U462,2)</f>
        <v>2.83</v>
      </c>
      <c r="W462" s="231"/>
      <c r="X462" s="231" t="s">
        <v>176</v>
      </c>
      <c r="Y462" s="212"/>
      <c r="Z462" s="212"/>
      <c r="AA462" s="212"/>
      <c r="AB462" s="212"/>
      <c r="AC462" s="212"/>
      <c r="AD462" s="212"/>
      <c r="AE462" s="212"/>
      <c r="AF462" s="212"/>
      <c r="AG462" s="212" t="s">
        <v>177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29"/>
      <c r="B463" s="230"/>
      <c r="C463" s="254" t="s">
        <v>548</v>
      </c>
      <c r="D463" s="232"/>
      <c r="E463" s="233"/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179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786</v>
      </c>
      <c r="D464" s="232"/>
      <c r="E464" s="233">
        <v>67.602999999999994</v>
      </c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179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550</v>
      </c>
      <c r="D465" s="232"/>
      <c r="E465" s="233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179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651</v>
      </c>
      <c r="D466" s="232"/>
      <c r="E466" s="233">
        <v>26.7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179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41">
        <v>84</v>
      </c>
      <c r="B467" s="242" t="s">
        <v>551</v>
      </c>
      <c r="C467" s="253" t="s">
        <v>552</v>
      </c>
      <c r="D467" s="243" t="s">
        <v>174</v>
      </c>
      <c r="E467" s="244">
        <v>94.302999999999997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2.1000000000000001E-4</v>
      </c>
      <c r="O467" s="246">
        <f>ROUND(E467*N467,2)</f>
        <v>0.02</v>
      </c>
      <c r="P467" s="246">
        <v>0</v>
      </c>
      <c r="Q467" s="246">
        <f>ROUND(E467*P467,2)</f>
        <v>0</v>
      </c>
      <c r="R467" s="246"/>
      <c r="S467" s="246" t="s">
        <v>175</v>
      </c>
      <c r="T467" s="247" t="s">
        <v>175</v>
      </c>
      <c r="U467" s="231">
        <v>0.1</v>
      </c>
      <c r="V467" s="231">
        <f>ROUND(E467*U467,2)</f>
        <v>9.43</v>
      </c>
      <c r="W467" s="231"/>
      <c r="X467" s="231" t="s">
        <v>176</v>
      </c>
      <c r="Y467" s="212"/>
      <c r="Z467" s="212"/>
      <c r="AA467" s="212"/>
      <c r="AB467" s="212"/>
      <c r="AC467" s="212"/>
      <c r="AD467" s="212"/>
      <c r="AE467" s="212"/>
      <c r="AF467" s="212"/>
      <c r="AG467" s="212" t="s">
        <v>177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548</v>
      </c>
      <c r="D468" s="232"/>
      <c r="E468" s="233"/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179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>
      <c r="A469" s="229"/>
      <c r="B469" s="230"/>
      <c r="C469" s="254" t="s">
        <v>786</v>
      </c>
      <c r="D469" s="232"/>
      <c r="E469" s="233">
        <v>67.602999999999994</v>
      </c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179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29"/>
      <c r="B470" s="230"/>
      <c r="C470" s="254" t="s">
        <v>550</v>
      </c>
      <c r="D470" s="232"/>
      <c r="E470" s="233"/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179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29"/>
      <c r="B471" s="230"/>
      <c r="C471" s="254" t="s">
        <v>651</v>
      </c>
      <c r="D471" s="232"/>
      <c r="E471" s="233">
        <v>26.7</v>
      </c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179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41">
        <v>85</v>
      </c>
      <c r="B472" s="242" t="s">
        <v>553</v>
      </c>
      <c r="C472" s="253" t="s">
        <v>554</v>
      </c>
      <c r="D472" s="243" t="s">
        <v>174</v>
      </c>
      <c r="E472" s="244">
        <v>26.7</v>
      </c>
      <c r="F472" s="245"/>
      <c r="G472" s="246">
        <f>ROUND(E472*F472,2)</f>
        <v>0</v>
      </c>
      <c r="H472" s="245"/>
      <c r="I472" s="246">
        <f>ROUND(E472*H472,2)</f>
        <v>0</v>
      </c>
      <c r="J472" s="245"/>
      <c r="K472" s="246">
        <f>ROUND(E472*J472,2)</f>
        <v>0</v>
      </c>
      <c r="L472" s="246">
        <v>21</v>
      </c>
      <c r="M472" s="246">
        <f>G472*(1+L472/100)</f>
        <v>0</v>
      </c>
      <c r="N472" s="246">
        <v>3.5E-4</v>
      </c>
      <c r="O472" s="246">
        <f>ROUND(E472*N472,2)</f>
        <v>0.01</v>
      </c>
      <c r="P472" s="246">
        <v>0</v>
      </c>
      <c r="Q472" s="246">
        <f>ROUND(E472*P472,2)</f>
        <v>0</v>
      </c>
      <c r="R472" s="246"/>
      <c r="S472" s="246" t="s">
        <v>175</v>
      </c>
      <c r="T472" s="247" t="s">
        <v>175</v>
      </c>
      <c r="U472" s="231">
        <v>0.01</v>
      </c>
      <c r="V472" s="231">
        <f>ROUND(E472*U472,2)</f>
        <v>0.27</v>
      </c>
      <c r="W472" s="231"/>
      <c r="X472" s="231" t="s">
        <v>176</v>
      </c>
      <c r="Y472" s="212"/>
      <c r="Z472" s="212"/>
      <c r="AA472" s="212"/>
      <c r="AB472" s="212"/>
      <c r="AC472" s="212"/>
      <c r="AD472" s="212"/>
      <c r="AE472" s="212"/>
      <c r="AF472" s="212"/>
      <c r="AG472" s="212" t="s">
        <v>177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29"/>
      <c r="B473" s="230"/>
      <c r="C473" s="254" t="s">
        <v>555</v>
      </c>
      <c r="D473" s="232"/>
      <c r="E473" s="233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179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29"/>
      <c r="B474" s="230"/>
      <c r="C474" s="254" t="s">
        <v>651</v>
      </c>
      <c r="D474" s="232"/>
      <c r="E474" s="233">
        <v>26.7</v>
      </c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179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>
      <c r="A475" s="235" t="s">
        <v>170</v>
      </c>
      <c r="B475" s="236" t="s">
        <v>135</v>
      </c>
      <c r="C475" s="252" t="s">
        <v>120</v>
      </c>
      <c r="D475" s="237"/>
      <c r="E475" s="238"/>
      <c r="F475" s="239"/>
      <c r="G475" s="239">
        <f>SUMIF(AG476:AG486,"&lt;&gt;NOR",G476:G486)</f>
        <v>0</v>
      </c>
      <c r="H475" s="239"/>
      <c r="I475" s="239">
        <f>SUM(I476:I486)</f>
        <v>0</v>
      </c>
      <c r="J475" s="239"/>
      <c r="K475" s="239">
        <f>SUM(K476:K486)</f>
        <v>0</v>
      </c>
      <c r="L475" s="239"/>
      <c r="M475" s="239">
        <f>SUM(M476:M486)</f>
        <v>0</v>
      </c>
      <c r="N475" s="239"/>
      <c r="O475" s="239">
        <f>SUM(O476:O486)</f>
        <v>0</v>
      </c>
      <c r="P475" s="239"/>
      <c r="Q475" s="239">
        <f>SUM(Q476:Q486)</f>
        <v>0</v>
      </c>
      <c r="R475" s="239"/>
      <c r="S475" s="239"/>
      <c r="T475" s="240"/>
      <c r="U475" s="234"/>
      <c r="V475" s="234">
        <f>SUM(V476:V486)</f>
        <v>0</v>
      </c>
      <c r="W475" s="234"/>
      <c r="X475" s="234"/>
      <c r="AG475" t="s">
        <v>171</v>
      </c>
    </row>
    <row r="476" spans="1:60" outlineLevel="1">
      <c r="A476" s="241">
        <v>86</v>
      </c>
      <c r="B476" s="242" t="s">
        <v>56</v>
      </c>
      <c r="C476" s="253" t="s">
        <v>556</v>
      </c>
      <c r="D476" s="243" t="s">
        <v>404</v>
      </c>
      <c r="E476" s="244">
        <v>1</v>
      </c>
      <c r="F476" s="245"/>
      <c r="G476" s="246">
        <f>ROUND(E476*F476,2)</f>
        <v>0</v>
      </c>
      <c r="H476" s="245"/>
      <c r="I476" s="246">
        <f>ROUND(E476*H476,2)</f>
        <v>0</v>
      </c>
      <c r="J476" s="245"/>
      <c r="K476" s="246">
        <f>ROUND(E476*J476,2)</f>
        <v>0</v>
      </c>
      <c r="L476" s="246">
        <v>21</v>
      </c>
      <c r="M476" s="246">
        <f>G476*(1+L476/100)</f>
        <v>0</v>
      </c>
      <c r="N476" s="246">
        <v>0</v>
      </c>
      <c r="O476" s="246">
        <f>ROUND(E476*N476,2)</f>
        <v>0</v>
      </c>
      <c r="P476" s="246">
        <v>0</v>
      </c>
      <c r="Q476" s="246">
        <f>ROUND(E476*P476,2)</f>
        <v>0</v>
      </c>
      <c r="R476" s="246"/>
      <c r="S476" s="246" t="s">
        <v>250</v>
      </c>
      <c r="T476" s="247" t="s">
        <v>251</v>
      </c>
      <c r="U476" s="231">
        <v>0</v>
      </c>
      <c r="V476" s="231">
        <f>ROUND(E476*U476,2)</f>
        <v>0</v>
      </c>
      <c r="W476" s="231"/>
      <c r="X476" s="231" t="s">
        <v>176</v>
      </c>
      <c r="Y476" s="212"/>
      <c r="Z476" s="212"/>
      <c r="AA476" s="212"/>
      <c r="AB476" s="212"/>
      <c r="AC476" s="212"/>
      <c r="AD476" s="212"/>
      <c r="AE476" s="212"/>
      <c r="AF476" s="212"/>
      <c r="AG476" s="212" t="s">
        <v>177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29"/>
      <c r="B477" s="230"/>
      <c r="C477" s="254" t="s">
        <v>557</v>
      </c>
      <c r="D477" s="232"/>
      <c r="E477" s="233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12"/>
      <c r="Z477" s="212"/>
      <c r="AA477" s="212"/>
      <c r="AB477" s="212"/>
      <c r="AC477" s="212"/>
      <c r="AD477" s="212"/>
      <c r="AE477" s="212"/>
      <c r="AF477" s="212"/>
      <c r="AG477" s="212" t="s">
        <v>179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29"/>
      <c r="B478" s="230"/>
      <c r="C478" s="254" t="s">
        <v>56</v>
      </c>
      <c r="D478" s="232"/>
      <c r="E478" s="233">
        <v>1</v>
      </c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179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ht="22.5" outlineLevel="1">
      <c r="A479" s="241">
        <v>87</v>
      </c>
      <c r="B479" s="242" t="s">
        <v>58</v>
      </c>
      <c r="C479" s="253" t="s">
        <v>787</v>
      </c>
      <c r="D479" s="243" t="s">
        <v>404</v>
      </c>
      <c r="E479" s="244">
        <v>1</v>
      </c>
      <c r="F479" s="245"/>
      <c r="G479" s="246">
        <f>ROUND(E479*F479,2)</f>
        <v>0</v>
      </c>
      <c r="H479" s="245"/>
      <c r="I479" s="246">
        <f>ROUND(E479*H479,2)</f>
        <v>0</v>
      </c>
      <c r="J479" s="245"/>
      <c r="K479" s="246">
        <f>ROUND(E479*J479,2)</f>
        <v>0</v>
      </c>
      <c r="L479" s="246">
        <v>21</v>
      </c>
      <c r="M479" s="246">
        <f>G479*(1+L479/100)</f>
        <v>0</v>
      </c>
      <c r="N479" s="246">
        <v>0</v>
      </c>
      <c r="O479" s="246">
        <f>ROUND(E479*N479,2)</f>
        <v>0</v>
      </c>
      <c r="P479" s="246">
        <v>0</v>
      </c>
      <c r="Q479" s="246">
        <f>ROUND(E479*P479,2)</f>
        <v>0</v>
      </c>
      <c r="R479" s="246"/>
      <c r="S479" s="246" t="s">
        <v>250</v>
      </c>
      <c r="T479" s="247" t="s">
        <v>251</v>
      </c>
      <c r="U479" s="231">
        <v>0</v>
      </c>
      <c r="V479" s="231">
        <f>ROUND(E479*U479,2)</f>
        <v>0</v>
      </c>
      <c r="W479" s="231"/>
      <c r="X479" s="231" t="s">
        <v>176</v>
      </c>
      <c r="Y479" s="212"/>
      <c r="Z479" s="212"/>
      <c r="AA479" s="212"/>
      <c r="AB479" s="212"/>
      <c r="AC479" s="212"/>
      <c r="AD479" s="212"/>
      <c r="AE479" s="212"/>
      <c r="AF479" s="212"/>
      <c r="AG479" s="212" t="s">
        <v>177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29"/>
      <c r="B480" s="230"/>
      <c r="C480" s="254" t="s">
        <v>56</v>
      </c>
      <c r="D480" s="232"/>
      <c r="E480" s="233">
        <v>1</v>
      </c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179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41">
        <v>88</v>
      </c>
      <c r="B481" s="242" t="s">
        <v>60</v>
      </c>
      <c r="C481" s="253" t="s">
        <v>788</v>
      </c>
      <c r="D481" s="243" t="s">
        <v>404</v>
      </c>
      <c r="E481" s="244">
        <v>1</v>
      </c>
      <c r="F481" s="245"/>
      <c r="G481" s="246">
        <f>ROUND(E481*F481,2)</f>
        <v>0</v>
      </c>
      <c r="H481" s="245"/>
      <c r="I481" s="246">
        <f>ROUND(E481*H481,2)</f>
        <v>0</v>
      </c>
      <c r="J481" s="245"/>
      <c r="K481" s="246">
        <f>ROUND(E481*J481,2)</f>
        <v>0</v>
      </c>
      <c r="L481" s="246">
        <v>21</v>
      </c>
      <c r="M481" s="246">
        <f>G481*(1+L481/100)</f>
        <v>0</v>
      </c>
      <c r="N481" s="246">
        <v>0</v>
      </c>
      <c r="O481" s="246">
        <f>ROUND(E481*N481,2)</f>
        <v>0</v>
      </c>
      <c r="P481" s="246">
        <v>0</v>
      </c>
      <c r="Q481" s="246">
        <f>ROUND(E481*P481,2)</f>
        <v>0</v>
      </c>
      <c r="R481" s="246"/>
      <c r="S481" s="246" t="s">
        <v>250</v>
      </c>
      <c r="T481" s="247" t="s">
        <v>251</v>
      </c>
      <c r="U481" s="231">
        <v>0</v>
      </c>
      <c r="V481" s="231">
        <f>ROUND(E481*U481,2)</f>
        <v>0</v>
      </c>
      <c r="W481" s="231"/>
      <c r="X481" s="231" t="s">
        <v>176</v>
      </c>
      <c r="Y481" s="212"/>
      <c r="Z481" s="212"/>
      <c r="AA481" s="212"/>
      <c r="AB481" s="212"/>
      <c r="AC481" s="212"/>
      <c r="AD481" s="212"/>
      <c r="AE481" s="212"/>
      <c r="AF481" s="212"/>
      <c r="AG481" s="212" t="s">
        <v>177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29"/>
      <c r="B482" s="230"/>
      <c r="C482" s="254" t="s">
        <v>56</v>
      </c>
      <c r="D482" s="232"/>
      <c r="E482" s="233">
        <v>1</v>
      </c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12"/>
      <c r="Z482" s="212"/>
      <c r="AA482" s="212"/>
      <c r="AB482" s="212"/>
      <c r="AC482" s="212"/>
      <c r="AD482" s="212"/>
      <c r="AE482" s="212"/>
      <c r="AF482" s="212"/>
      <c r="AG482" s="212" t="s">
        <v>179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41">
        <v>89</v>
      </c>
      <c r="B483" s="242" t="s">
        <v>62</v>
      </c>
      <c r="C483" s="253" t="s">
        <v>559</v>
      </c>
      <c r="D483" s="243" t="s">
        <v>249</v>
      </c>
      <c r="E483" s="244">
        <v>1</v>
      </c>
      <c r="F483" s="245"/>
      <c r="G483" s="246">
        <f>ROUND(E483*F483,2)</f>
        <v>0</v>
      </c>
      <c r="H483" s="245"/>
      <c r="I483" s="246">
        <f>ROUND(E483*H483,2)</f>
        <v>0</v>
      </c>
      <c r="J483" s="245"/>
      <c r="K483" s="246">
        <f>ROUND(E483*J483,2)</f>
        <v>0</v>
      </c>
      <c r="L483" s="246">
        <v>21</v>
      </c>
      <c r="M483" s="246">
        <f>G483*(1+L483/100)</f>
        <v>0</v>
      </c>
      <c r="N483" s="246">
        <v>0</v>
      </c>
      <c r="O483" s="246">
        <f>ROUND(E483*N483,2)</f>
        <v>0</v>
      </c>
      <c r="P483" s="246">
        <v>0</v>
      </c>
      <c r="Q483" s="246">
        <f>ROUND(E483*P483,2)</f>
        <v>0</v>
      </c>
      <c r="R483" s="246"/>
      <c r="S483" s="246" t="s">
        <v>250</v>
      </c>
      <c r="T483" s="247" t="s">
        <v>251</v>
      </c>
      <c r="U483" s="231">
        <v>0</v>
      </c>
      <c r="V483" s="231">
        <f>ROUND(E483*U483,2)</f>
        <v>0</v>
      </c>
      <c r="W483" s="231"/>
      <c r="X483" s="231" t="s">
        <v>176</v>
      </c>
      <c r="Y483" s="212"/>
      <c r="Z483" s="212"/>
      <c r="AA483" s="212"/>
      <c r="AB483" s="212"/>
      <c r="AC483" s="212"/>
      <c r="AD483" s="212"/>
      <c r="AE483" s="212"/>
      <c r="AF483" s="212"/>
      <c r="AG483" s="212" t="s">
        <v>177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29"/>
      <c r="B484" s="230"/>
      <c r="C484" s="254" t="s">
        <v>56</v>
      </c>
      <c r="D484" s="232"/>
      <c r="E484" s="233">
        <v>1</v>
      </c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12"/>
      <c r="Z484" s="212"/>
      <c r="AA484" s="212"/>
      <c r="AB484" s="212"/>
      <c r="AC484" s="212"/>
      <c r="AD484" s="212"/>
      <c r="AE484" s="212"/>
      <c r="AF484" s="212"/>
      <c r="AG484" s="212" t="s">
        <v>179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41">
        <v>90</v>
      </c>
      <c r="B485" s="242" t="s">
        <v>76</v>
      </c>
      <c r="C485" s="253" t="s">
        <v>789</v>
      </c>
      <c r="D485" s="243" t="s">
        <v>249</v>
      </c>
      <c r="E485" s="244">
        <v>1</v>
      </c>
      <c r="F485" s="245"/>
      <c r="G485" s="246">
        <f>ROUND(E485*F485,2)</f>
        <v>0</v>
      </c>
      <c r="H485" s="245"/>
      <c r="I485" s="246">
        <f>ROUND(E485*H485,2)</f>
        <v>0</v>
      </c>
      <c r="J485" s="245"/>
      <c r="K485" s="246">
        <f>ROUND(E485*J485,2)</f>
        <v>0</v>
      </c>
      <c r="L485" s="246">
        <v>21</v>
      </c>
      <c r="M485" s="246">
        <f>G485*(1+L485/100)</f>
        <v>0</v>
      </c>
      <c r="N485" s="246">
        <v>0</v>
      </c>
      <c r="O485" s="246">
        <f>ROUND(E485*N485,2)</f>
        <v>0</v>
      </c>
      <c r="P485" s="246">
        <v>0</v>
      </c>
      <c r="Q485" s="246">
        <f>ROUND(E485*P485,2)</f>
        <v>0</v>
      </c>
      <c r="R485" s="246"/>
      <c r="S485" s="246" t="s">
        <v>250</v>
      </c>
      <c r="T485" s="247" t="s">
        <v>251</v>
      </c>
      <c r="U485" s="231">
        <v>0</v>
      </c>
      <c r="V485" s="231">
        <f>ROUND(E485*U485,2)</f>
        <v>0</v>
      </c>
      <c r="W485" s="231"/>
      <c r="X485" s="231" t="s">
        <v>176</v>
      </c>
      <c r="Y485" s="212"/>
      <c r="Z485" s="212"/>
      <c r="AA485" s="212"/>
      <c r="AB485" s="212"/>
      <c r="AC485" s="212"/>
      <c r="AD485" s="212"/>
      <c r="AE485" s="212"/>
      <c r="AF485" s="212"/>
      <c r="AG485" s="212" t="s">
        <v>177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29"/>
      <c r="B486" s="230"/>
      <c r="C486" s="254" t="s">
        <v>56</v>
      </c>
      <c r="D486" s="232"/>
      <c r="E486" s="233">
        <v>1</v>
      </c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179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>
      <c r="A487" s="235" t="s">
        <v>170</v>
      </c>
      <c r="B487" s="236" t="s">
        <v>136</v>
      </c>
      <c r="C487" s="252" t="s">
        <v>137</v>
      </c>
      <c r="D487" s="237"/>
      <c r="E487" s="238"/>
      <c r="F487" s="239"/>
      <c r="G487" s="239">
        <f>SUMIF(AG488:AG491,"&lt;&gt;NOR",G488:G491)</f>
        <v>0</v>
      </c>
      <c r="H487" s="239"/>
      <c r="I487" s="239">
        <f>SUM(I488:I491)</f>
        <v>0</v>
      </c>
      <c r="J487" s="239"/>
      <c r="K487" s="239">
        <f>SUM(K488:K491)</f>
        <v>0</v>
      </c>
      <c r="L487" s="239"/>
      <c r="M487" s="239">
        <f>SUM(M488:M491)</f>
        <v>0</v>
      </c>
      <c r="N487" s="239"/>
      <c r="O487" s="239">
        <f>SUM(O488:O491)</f>
        <v>0</v>
      </c>
      <c r="P487" s="239"/>
      <c r="Q487" s="239">
        <f>SUM(Q488:Q491)</f>
        <v>0</v>
      </c>
      <c r="R487" s="239"/>
      <c r="S487" s="239"/>
      <c r="T487" s="240"/>
      <c r="U487" s="234"/>
      <c r="V487" s="234">
        <f>SUM(V488:V491)</f>
        <v>0</v>
      </c>
      <c r="W487" s="234"/>
      <c r="X487" s="234"/>
      <c r="AG487" t="s">
        <v>171</v>
      </c>
    </row>
    <row r="488" spans="1:60" outlineLevel="1">
      <c r="A488" s="241">
        <v>91</v>
      </c>
      <c r="B488" s="242" t="s">
        <v>561</v>
      </c>
      <c r="C488" s="253" t="s">
        <v>790</v>
      </c>
      <c r="D488" s="243" t="s">
        <v>404</v>
      </c>
      <c r="E488" s="244">
        <v>1</v>
      </c>
      <c r="F488" s="245"/>
      <c r="G488" s="246">
        <f>ROUND(E488*F488,2)</f>
        <v>0</v>
      </c>
      <c r="H488" s="245"/>
      <c r="I488" s="246">
        <f>ROUND(E488*H488,2)</f>
        <v>0</v>
      </c>
      <c r="J488" s="245"/>
      <c r="K488" s="246">
        <f>ROUND(E488*J488,2)</f>
        <v>0</v>
      </c>
      <c r="L488" s="246">
        <v>21</v>
      </c>
      <c r="M488" s="246">
        <f>G488*(1+L488/100)</f>
        <v>0</v>
      </c>
      <c r="N488" s="246">
        <v>0</v>
      </c>
      <c r="O488" s="246">
        <f>ROUND(E488*N488,2)</f>
        <v>0</v>
      </c>
      <c r="P488" s="246">
        <v>0</v>
      </c>
      <c r="Q488" s="246">
        <f>ROUND(E488*P488,2)</f>
        <v>0</v>
      </c>
      <c r="R488" s="246"/>
      <c r="S488" s="246" t="s">
        <v>250</v>
      </c>
      <c r="T488" s="247" t="s">
        <v>251</v>
      </c>
      <c r="U488" s="231">
        <v>0</v>
      </c>
      <c r="V488" s="231">
        <f>ROUND(E488*U488,2)</f>
        <v>0</v>
      </c>
      <c r="W488" s="231"/>
      <c r="X488" s="231" t="s">
        <v>176</v>
      </c>
      <c r="Y488" s="212"/>
      <c r="Z488" s="212"/>
      <c r="AA488" s="212"/>
      <c r="AB488" s="212"/>
      <c r="AC488" s="212"/>
      <c r="AD488" s="212"/>
      <c r="AE488" s="212"/>
      <c r="AF488" s="212"/>
      <c r="AG488" s="212" t="s">
        <v>177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29"/>
      <c r="B489" s="230"/>
      <c r="C489" s="254" t="s">
        <v>56</v>
      </c>
      <c r="D489" s="232"/>
      <c r="E489" s="233">
        <v>1</v>
      </c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179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2.5" outlineLevel="1">
      <c r="A490" s="241">
        <v>92</v>
      </c>
      <c r="B490" s="242" t="s">
        <v>563</v>
      </c>
      <c r="C490" s="253" t="s">
        <v>791</v>
      </c>
      <c r="D490" s="243" t="s">
        <v>404</v>
      </c>
      <c r="E490" s="244">
        <v>1</v>
      </c>
      <c r="F490" s="245"/>
      <c r="G490" s="246">
        <f>ROUND(E490*F490,2)</f>
        <v>0</v>
      </c>
      <c r="H490" s="245"/>
      <c r="I490" s="246">
        <f>ROUND(E490*H490,2)</f>
        <v>0</v>
      </c>
      <c r="J490" s="245"/>
      <c r="K490" s="246">
        <f>ROUND(E490*J490,2)</f>
        <v>0</v>
      </c>
      <c r="L490" s="246">
        <v>21</v>
      </c>
      <c r="M490" s="246">
        <f>G490*(1+L490/100)</f>
        <v>0</v>
      </c>
      <c r="N490" s="246">
        <v>0</v>
      </c>
      <c r="O490" s="246">
        <f>ROUND(E490*N490,2)</f>
        <v>0</v>
      </c>
      <c r="P490" s="246">
        <v>0</v>
      </c>
      <c r="Q490" s="246">
        <f>ROUND(E490*P490,2)</f>
        <v>0</v>
      </c>
      <c r="R490" s="246"/>
      <c r="S490" s="246" t="s">
        <v>250</v>
      </c>
      <c r="T490" s="247" t="s">
        <v>251</v>
      </c>
      <c r="U490" s="231">
        <v>0</v>
      </c>
      <c r="V490" s="231">
        <f>ROUND(E490*U490,2)</f>
        <v>0</v>
      </c>
      <c r="W490" s="231"/>
      <c r="X490" s="231" t="s">
        <v>176</v>
      </c>
      <c r="Y490" s="212"/>
      <c r="Z490" s="212"/>
      <c r="AA490" s="212"/>
      <c r="AB490" s="212"/>
      <c r="AC490" s="212"/>
      <c r="AD490" s="212"/>
      <c r="AE490" s="212"/>
      <c r="AF490" s="212"/>
      <c r="AG490" s="212" t="s">
        <v>177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29"/>
      <c r="B491" s="230"/>
      <c r="C491" s="254" t="s">
        <v>56</v>
      </c>
      <c r="D491" s="232"/>
      <c r="E491" s="233">
        <v>1</v>
      </c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179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>
      <c r="A492" s="235" t="s">
        <v>170</v>
      </c>
      <c r="B492" s="236" t="s">
        <v>138</v>
      </c>
      <c r="C492" s="252" t="s">
        <v>139</v>
      </c>
      <c r="D492" s="237"/>
      <c r="E492" s="238"/>
      <c r="F492" s="239"/>
      <c r="G492" s="239">
        <f>SUMIF(AG493:AG524,"&lt;&gt;NOR",G493:G524)</f>
        <v>0</v>
      </c>
      <c r="H492" s="239"/>
      <c r="I492" s="239">
        <f>SUM(I493:I524)</f>
        <v>0</v>
      </c>
      <c r="J492" s="239"/>
      <c r="K492" s="239">
        <f>SUM(K493:K524)</f>
        <v>0</v>
      </c>
      <c r="L492" s="239"/>
      <c r="M492" s="239">
        <f>SUM(M493:M524)</f>
        <v>0</v>
      </c>
      <c r="N492" s="239"/>
      <c r="O492" s="239">
        <f>SUM(O493:O524)</f>
        <v>0</v>
      </c>
      <c r="P492" s="239"/>
      <c r="Q492" s="239">
        <f>SUM(Q493:Q524)</f>
        <v>0</v>
      </c>
      <c r="R492" s="239"/>
      <c r="S492" s="239"/>
      <c r="T492" s="240"/>
      <c r="U492" s="234"/>
      <c r="V492" s="234">
        <f>SUM(V493:V524)</f>
        <v>4.34</v>
      </c>
      <c r="W492" s="234"/>
      <c r="X492" s="234"/>
      <c r="AG492" t="s">
        <v>171</v>
      </c>
    </row>
    <row r="493" spans="1:60" outlineLevel="1">
      <c r="A493" s="241">
        <v>93</v>
      </c>
      <c r="B493" s="242" t="s">
        <v>565</v>
      </c>
      <c r="C493" s="253" t="s">
        <v>566</v>
      </c>
      <c r="D493" s="243" t="s">
        <v>322</v>
      </c>
      <c r="E493" s="244">
        <v>3.5219</v>
      </c>
      <c r="F493" s="245"/>
      <c r="G493" s="246">
        <f>ROUND(E493*F493,2)</f>
        <v>0</v>
      </c>
      <c r="H493" s="245"/>
      <c r="I493" s="246">
        <f>ROUND(E493*H493,2)</f>
        <v>0</v>
      </c>
      <c r="J493" s="245"/>
      <c r="K493" s="246">
        <f>ROUND(E493*J493,2)</f>
        <v>0</v>
      </c>
      <c r="L493" s="246">
        <v>21</v>
      </c>
      <c r="M493" s="246">
        <f>G493*(1+L493/100)</f>
        <v>0</v>
      </c>
      <c r="N493" s="246">
        <v>0</v>
      </c>
      <c r="O493" s="246">
        <f>ROUND(E493*N493,2)</f>
        <v>0</v>
      </c>
      <c r="P493" s="246">
        <v>0</v>
      </c>
      <c r="Q493" s="246">
        <f>ROUND(E493*P493,2)</f>
        <v>0</v>
      </c>
      <c r="R493" s="246"/>
      <c r="S493" s="246" t="s">
        <v>175</v>
      </c>
      <c r="T493" s="247" t="s">
        <v>175</v>
      </c>
      <c r="U493" s="231">
        <v>0.28000000000000003</v>
      </c>
      <c r="V493" s="231">
        <f>ROUND(E493*U493,2)</f>
        <v>0.99</v>
      </c>
      <c r="W493" s="231"/>
      <c r="X493" s="231" t="s">
        <v>176</v>
      </c>
      <c r="Y493" s="212"/>
      <c r="Z493" s="212"/>
      <c r="AA493" s="212"/>
      <c r="AB493" s="212"/>
      <c r="AC493" s="212"/>
      <c r="AD493" s="212"/>
      <c r="AE493" s="212"/>
      <c r="AF493" s="212"/>
      <c r="AG493" s="212" t="s">
        <v>318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29"/>
      <c r="B494" s="230"/>
      <c r="C494" s="255" t="s">
        <v>567</v>
      </c>
      <c r="D494" s="248"/>
      <c r="E494" s="248"/>
      <c r="F494" s="248"/>
      <c r="G494" s="248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244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29"/>
      <c r="B495" s="230"/>
      <c r="C495" s="256" t="s">
        <v>568</v>
      </c>
      <c r="D495" s="249"/>
      <c r="E495" s="249"/>
      <c r="F495" s="249"/>
      <c r="G495" s="249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244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ht="22.5" outlineLevel="1">
      <c r="A496" s="229"/>
      <c r="B496" s="230"/>
      <c r="C496" s="256" t="s">
        <v>569</v>
      </c>
      <c r="D496" s="249"/>
      <c r="E496" s="249"/>
      <c r="F496" s="249"/>
      <c r="G496" s="249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244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50" t="str">
        <f>C496</f>
        <v>- při vodorovné dopravě po vodě : vyložení na hromady na suchu nebo na přeložení na dopravní prostředek na suchu do 15 m vodorovně a současně do 4 m svisle,</v>
      </c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29"/>
      <c r="B497" s="230"/>
      <c r="C497" s="256" t="s">
        <v>570</v>
      </c>
      <c r="D497" s="249"/>
      <c r="E497" s="249"/>
      <c r="F497" s="249"/>
      <c r="G497" s="249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244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29"/>
      <c r="B498" s="230"/>
      <c r="C498" s="254" t="s">
        <v>571</v>
      </c>
      <c r="D498" s="232"/>
      <c r="E498" s="233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12"/>
      <c r="Z498" s="212"/>
      <c r="AA498" s="212"/>
      <c r="AB498" s="212"/>
      <c r="AC498" s="212"/>
      <c r="AD498" s="212"/>
      <c r="AE498" s="212"/>
      <c r="AF498" s="212"/>
      <c r="AG498" s="212" t="s">
        <v>179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29"/>
      <c r="B499" s="230"/>
      <c r="C499" s="254" t="s">
        <v>792</v>
      </c>
      <c r="D499" s="232"/>
      <c r="E499" s="233">
        <v>3.2759999999999998</v>
      </c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12"/>
      <c r="Z499" s="212"/>
      <c r="AA499" s="212"/>
      <c r="AB499" s="212"/>
      <c r="AC499" s="212"/>
      <c r="AD499" s="212"/>
      <c r="AE499" s="212"/>
      <c r="AF499" s="212"/>
      <c r="AG499" s="212" t="s">
        <v>179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>
      <c r="A500" s="229"/>
      <c r="B500" s="230"/>
      <c r="C500" s="254" t="s">
        <v>573</v>
      </c>
      <c r="D500" s="232"/>
      <c r="E500" s="233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12"/>
      <c r="Z500" s="212"/>
      <c r="AA500" s="212"/>
      <c r="AB500" s="212"/>
      <c r="AC500" s="212"/>
      <c r="AD500" s="212"/>
      <c r="AE500" s="212"/>
      <c r="AF500" s="212"/>
      <c r="AG500" s="212" t="s">
        <v>179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29"/>
      <c r="B501" s="230"/>
      <c r="C501" s="254" t="s">
        <v>793</v>
      </c>
      <c r="D501" s="232"/>
      <c r="E501" s="233">
        <v>3.4200000000000001E-2</v>
      </c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12"/>
      <c r="Z501" s="212"/>
      <c r="AA501" s="212"/>
      <c r="AB501" s="212"/>
      <c r="AC501" s="212"/>
      <c r="AD501" s="212"/>
      <c r="AE501" s="212"/>
      <c r="AF501" s="212"/>
      <c r="AG501" s="212" t="s">
        <v>179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29"/>
      <c r="B502" s="230"/>
      <c r="C502" s="254" t="s">
        <v>575</v>
      </c>
      <c r="D502" s="232"/>
      <c r="E502" s="233"/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179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29"/>
      <c r="B503" s="230"/>
      <c r="C503" s="254" t="s">
        <v>794</v>
      </c>
      <c r="D503" s="232"/>
      <c r="E503" s="233">
        <v>1.95E-2</v>
      </c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12"/>
      <c r="Z503" s="212"/>
      <c r="AA503" s="212"/>
      <c r="AB503" s="212"/>
      <c r="AC503" s="212"/>
      <c r="AD503" s="212"/>
      <c r="AE503" s="212"/>
      <c r="AF503" s="212"/>
      <c r="AG503" s="212" t="s">
        <v>179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29"/>
      <c r="B504" s="230"/>
      <c r="C504" s="254" t="s">
        <v>715</v>
      </c>
      <c r="D504" s="232"/>
      <c r="E504" s="233"/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179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>
      <c r="A505" s="229"/>
      <c r="B505" s="230"/>
      <c r="C505" s="254" t="s">
        <v>795</v>
      </c>
      <c r="D505" s="232"/>
      <c r="E505" s="233">
        <v>3.7699999999999997E-2</v>
      </c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12"/>
      <c r="Z505" s="212"/>
      <c r="AA505" s="212"/>
      <c r="AB505" s="212"/>
      <c r="AC505" s="212"/>
      <c r="AD505" s="212"/>
      <c r="AE505" s="212"/>
      <c r="AF505" s="212"/>
      <c r="AG505" s="212" t="s">
        <v>179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29"/>
      <c r="B506" s="230"/>
      <c r="C506" s="254" t="s">
        <v>579</v>
      </c>
      <c r="D506" s="232"/>
      <c r="E506" s="233"/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179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29"/>
      <c r="B507" s="230"/>
      <c r="C507" s="254" t="s">
        <v>796</v>
      </c>
      <c r="D507" s="232"/>
      <c r="E507" s="233">
        <v>6.1999999999999998E-3</v>
      </c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12"/>
      <c r="Z507" s="212"/>
      <c r="AA507" s="212"/>
      <c r="AB507" s="212"/>
      <c r="AC507" s="212"/>
      <c r="AD507" s="212"/>
      <c r="AE507" s="212"/>
      <c r="AF507" s="212"/>
      <c r="AG507" s="212" t="s">
        <v>179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>
      <c r="A508" s="229"/>
      <c r="B508" s="230"/>
      <c r="C508" s="254" t="s">
        <v>581</v>
      </c>
      <c r="D508" s="232"/>
      <c r="E508" s="233"/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12"/>
      <c r="Z508" s="212"/>
      <c r="AA508" s="212"/>
      <c r="AB508" s="212"/>
      <c r="AC508" s="212"/>
      <c r="AD508" s="212"/>
      <c r="AE508" s="212"/>
      <c r="AF508" s="212"/>
      <c r="AG508" s="212" t="s">
        <v>179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29"/>
      <c r="B509" s="230"/>
      <c r="C509" s="254" t="s">
        <v>797</v>
      </c>
      <c r="D509" s="232"/>
      <c r="E509" s="233">
        <v>4.8300000000000003E-2</v>
      </c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179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29"/>
      <c r="B510" s="230"/>
      <c r="C510" s="254" t="s">
        <v>583</v>
      </c>
      <c r="D510" s="232"/>
      <c r="E510" s="233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12"/>
      <c r="Z510" s="212"/>
      <c r="AA510" s="212"/>
      <c r="AB510" s="212"/>
      <c r="AC510" s="212"/>
      <c r="AD510" s="212"/>
      <c r="AE510" s="212"/>
      <c r="AF510" s="212"/>
      <c r="AG510" s="212" t="s">
        <v>179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29"/>
      <c r="B511" s="230"/>
      <c r="C511" s="254" t="s">
        <v>584</v>
      </c>
      <c r="D511" s="232"/>
      <c r="E511" s="233">
        <v>0.1</v>
      </c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12"/>
      <c r="Z511" s="212"/>
      <c r="AA511" s="212"/>
      <c r="AB511" s="212"/>
      <c r="AC511" s="212"/>
      <c r="AD511" s="212"/>
      <c r="AE511" s="212"/>
      <c r="AF511" s="212"/>
      <c r="AG511" s="212" t="s">
        <v>179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41">
        <v>94</v>
      </c>
      <c r="B512" s="242" t="s">
        <v>585</v>
      </c>
      <c r="C512" s="253" t="s">
        <v>586</v>
      </c>
      <c r="D512" s="243" t="s">
        <v>322</v>
      </c>
      <c r="E512" s="244">
        <v>3.5219</v>
      </c>
      <c r="F512" s="245"/>
      <c r="G512" s="246">
        <f>ROUND(E512*F512,2)</f>
        <v>0</v>
      </c>
      <c r="H512" s="245"/>
      <c r="I512" s="246">
        <f>ROUND(E512*H512,2)</f>
        <v>0</v>
      </c>
      <c r="J512" s="245"/>
      <c r="K512" s="246">
        <f>ROUND(E512*J512,2)</f>
        <v>0</v>
      </c>
      <c r="L512" s="246">
        <v>21</v>
      </c>
      <c r="M512" s="246">
        <f>G512*(1+L512/100)</f>
        <v>0</v>
      </c>
      <c r="N512" s="246">
        <v>0</v>
      </c>
      <c r="O512" s="246">
        <f>ROUND(E512*N512,2)</f>
        <v>0</v>
      </c>
      <c r="P512" s="246">
        <v>0</v>
      </c>
      <c r="Q512" s="246">
        <f>ROUND(E512*P512,2)</f>
        <v>0</v>
      </c>
      <c r="R512" s="246"/>
      <c r="S512" s="246" t="s">
        <v>175</v>
      </c>
      <c r="T512" s="247" t="s">
        <v>175</v>
      </c>
      <c r="U512" s="231">
        <v>0.01</v>
      </c>
      <c r="V512" s="231">
        <f>ROUND(E512*U512,2)</f>
        <v>0.04</v>
      </c>
      <c r="W512" s="231"/>
      <c r="X512" s="231" t="s">
        <v>176</v>
      </c>
      <c r="Y512" s="212"/>
      <c r="Z512" s="212"/>
      <c r="AA512" s="212"/>
      <c r="AB512" s="212"/>
      <c r="AC512" s="212"/>
      <c r="AD512" s="212"/>
      <c r="AE512" s="212"/>
      <c r="AF512" s="212"/>
      <c r="AG512" s="212" t="s">
        <v>318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29"/>
      <c r="B513" s="230"/>
      <c r="C513" s="254" t="s">
        <v>587</v>
      </c>
      <c r="D513" s="232"/>
      <c r="E513" s="233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179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29"/>
      <c r="B514" s="230"/>
      <c r="C514" s="254" t="s">
        <v>798</v>
      </c>
      <c r="D514" s="232"/>
      <c r="E514" s="233">
        <v>3.5219</v>
      </c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179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41">
        <v>95</v>
      </c>
      <c r="B515" s="242" t="s">
        <v>589</v>
      </c>
      <c r="C515" s="253" t="s">
        <v>590</v>
      </c>
      <c r="D515" s="243" t="s">
        <v>322</v>
      </c>
      <c r="E515" s="244">
        <v>49.306600000000003</v>
      </c>
      <c r="F515" s="245"/>
      <c r="G515" s="246">
        <f>ROUND(E515*F515,2)</f>
        <v>0</v>
      </c>
      <c r="H515" s="245"/>
      <c r="I515" s="246">
        <f>ROUND(E515*H515,2)</f>
        <v>0</v>
      </c>
      <c r="J515" s="245"/>
      <c r="K515" s="246">
        <f>ROUND(E515*J515,2)</f>
        <v>0</v>
      </c>
      <c r="L515" s="246">
        <v>21</v>
      </c>
      <c r="M515" s="246">
        <f>G515*(1+L515/100)</f>
        <v>0</v>
      </c>
      <c r="N515" s="246">
        <v>0</v>
      </c>
      <c r="O515" s="246">
        <f>ROUND(E515*N515,2)</f>
        <v>0</v>
      </c>
      <c r="P515" s="246">
        <v>0</v>
      </c>
      <c r="Q515" s="246">
        <f>ROUND(E515*P515,2)</f>
        <v>0</v>
      </c>
      <c r="R515" s="246"/>
      <c r="S515" s="246" t="s">
        <v>175</v>
      </c>
      <c r="T515" s="247" t="s">
        <v>175</v>
      </c>
      <c r="U515" s="231">
        <v>0</v>
      </c>
      <c r="V515" s="231">
        <f>ROUND(E515*U515,2)</f>
        <v>0</v>
      </c>
      <c r="W515" s="231"/>
      <c r="X515" s="231" t="s">
        <v>176</v>
      </c>
      <c r="Y515" s="212"/>
      <c r="Z515" s="212"/>
      <c r="AA515" s="212"/>
      <c r="AB515" s="212"/>
      <c r="AC515" s="212"/>
      <c r="AD515" s="212"/>
      <c r="AE515" s="212"/>
      <c r="AF515" s="212"/>
      <c r="AG515" s="212" t="s">
        <v>318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>
      <c r="A516" s="229"/>
      <c r="B516" s="230"/>
      <c r="C516" s="254" t="s">
        <v>591</v>
      </c>
      <c r="D516" s="232"/>
      <c r="E516" s="233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12"/>
      <c r="Z516" s="212"/>
      <c r="AA516" s="212"/>
      <c r="AB516" s="212"/>
      <c r="AC516" s="212"/>
      <c r="AD516" s="212"/>
      <c r="AE516" s="212"/>
      <c r="AF516" s="212"/>
      <c r="AG516" s="212" t="s">
        <v>179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29"/>
      <c r="B517" s="230"/>
      <c r="C517" s="254" t="s">
        <v>799</v>
      </c>
      <c r="D517" s="232"/>
      <c r="E517" s="233">
        <v>49.306600000000003</v>
      </c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179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41">
        <v>96</v>
      </c>
      <c r="B518" s="242" t="s">
        <v>593</v>
      </c>
      <c r="C518" s="253" t="s">
        <v>594</v>
      </c>
      <c r="D518" s="243" t="s">
        <v>322</v>
      </c>
      <c r="E518" s="244">
        <v>3.5219</v>
      </c>
      <c r="F518" s="245"/>
      <c r="G518" s="246">
        <f>ROUND(E518*F518,2)</f>
        <v>0</v>
      </c>
      <c r="H518" s="245"/>
      <c r="I518" s="246">
        <f>ROUND(E518*H518,2)</f>
        <v>0</v>
      </c>
      <c r="J518" s="245"/>
      <c r="K518" s="246">
        <f>ROUND(E518*J518,2)</f>
        <v>0</v>
      </c>
      <c r="L518" s="246">
        <v>21</v>
      </c>
      <c r="M518" s="246">
        <f>G518*(1+L518/100)</f>
        <v>0</v>
      </c>
      <c r="N518" s="246">
        <v>0</v>
      </c>
      <c r="O518" s="246">
        <f>ROUND(E518*N518,2)</f>
        <v>0</v>
      </c>
      <c r="P518" s="246">
        <v>0</v>
      </c>
      <c r="Q518" s="246">
        <f>ROUND(E518*P518,2)</f>
        <v>0</v>
      </c>
      <c r="R518" s="246"/>
      <c r="S518" s="246" t="s">
        <v>175</v>
      </c>
      <c r="T518" s="247" t="s">
        <v>175</v>
      </c>
      <c r="U518" s="231">
        <v>0.94</v>
      </c>
      <c r="V518" s="231">
        <f>ROUND(E518*U518,2)</f>
        <v>3.31</v>
      </c>
      <c r="W518" s="231"/>
      <c r="X518" s="231" t="s">
        <v>176</v>
      </c>
      <c r="Y518" s="212"/>
      <c r="Z518" s="212"/>
      <c r="AA518" s="212"/>
      <c r="AB518" s="212"/>
      <c r="AC518" s="212"/>
      <c r="AD518" s="212"/>
      <c r="AE518" s="212"/>
      <c r="AF518" s="212"/>
      <c r="AG518" s="212" t="s">
        <v>177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29"/>
      <c r="B519" s="230"/>
      <c r="C519" s="254" t="s">
        <v>595</v>
      </c>
      <c r="D519" s="232"/>
      <c r="E519" s="233"/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12"/>
      <c r="Z519" s="212"/>
      <c r="AA519" s="212"/>
      <c r="AB519" s="212"/>
      <c r="AC519" s="212"/>
      <c r="AD519" s="212"/>
      <c r="AE519" s="212"/>
      <c r="AF519" s="212"/>
      <c r="AG519" s="212" t="s">
        <v>179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29"/>
      <c r="B520" s="230"/>
      <c r="C520" s="254" t="s">
        <v>587</v>
      </c>
      <c r="D520" s="232"/>
      <c r="E520" s="233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179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>
      <c r="A521" s="229"/>
      <c r="B521" s="230"/>
      <c r="C521" s="254" t="s">
        <v>798</v>
      </c>
      <c r="D521" s="232"/>
      <c r="E521" s="233">
        <v>3.5219</v>
      </c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12"/>
      <c r="Z521" s="212"/>
      <c r="AA521" s="212"/>
      <c r="AB521" s="212"/>
      <c r="AC521" s="212"/>
      <c r="AD521" s="212"/>
      <c r="AE521" s="212"/>
      <c r="AF521" s="212"/>
      <c r="AG521" s="212" t="s">
        <v>179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41">
        <v>97</v>
      </c>
      <c r="B522" s="242" t="s">
        <v>596</v>
      </c>
      <c r="C522" s="253" t="s">
        <v>597</v>
      </c>
      <c r="D522" s="243" t="s">
        <v>322</v>
      </c>
      <c r="E522" s="244">
        <v>3.5219</v>
      </c>
      <c r="F522" s="245"/>
      <c r="G522" s="246">
        <f>ROUND(E522*F522,2)</f>
        <v>0</v>
      </c>
      <c r="H522" s="245"/>
      <c r="I522" s="246">
        <f>ROUND(E522*H522,2)</f>
        <v>0</v>
      </c>
      <c r="J522" s="245"/>
      <c r="K522" s="246">
        <f>ROUND(E522*J522,2)</f>
        <v>0</v>
      </c>
      <c r="L522" s="246">
        <v>21</v>
      </c>
      <c r="M522" s="246">
        <f>G522*(1+L522/100)</f>
        <v>0</v>
      </c>
      <c r="N522" s="246">
        <v>0</v>
      </c>
      <c r="O522" s="246">
        <f>ROUND(E522*N522,2)</f>
        <v>0</v>
      </c>
      <c r="P522" s="246">
        <v>0</v>
      </c>
      <c r="Q522" s="246">
        <f>ROUND(E522*P522,2)</f>
        <v>0</v>
      </c>
      <c r="R522" s="246"/>
      <c r="S522" s="246" t="s">
        <v>175</v>
      </c>
      <c r="T522" s="247" t="s">
        <v>175</v>
      </c>
      <c r="U522" s="231">
        <v>0</v>
      </c>
      <c r="V522" s="231">
        <f>ROUND(E522*U522,2)</f>
        <v>0</v>
      </c>
      <c r="W522" s="231"/>
      <c r="X522" s="231" t="s">
        <v>176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318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29"/>
      <c r="B523" s="230"/>
      <c r="C523" s="254" t="s">
        <v>587</v>
      </c>
      <c r="D523" s="232"/>
      <c r="E523" s="233"/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179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>
      <c r="A524" s="229"/>
      <c r="B524" s="230"/>
      <c r="C524" s="254" t="s">
        <v>798</v>
      </c>
      <c r="D524" s="232"/>
      <c r="E524" s="233">
        <v>3.5219</v>
      </c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12"/>
      <c r="Z524" s="212"/>
      <c r="AA524" s="212"/>
      <c r="AB524" s="212"/>
      <c r="AC524" s="212"/>
      <c r="AD524" s="212"/>
      <c r="AE524" s="212"/>
      <c r="AF524" s="212"/>
      <c r="AG524" s="212" t="s">
        <v>179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>
      <c r="A525" s="235" t="s">
        <v>170</v>
      </c>
      <c r="B525" s="236" t="s">
        <v>141</v>
      </c>
      <c r="C525" s="252" t="s">
        <v>29</v>
      </c>
      <c r="D525" s="237"/>
      <c r="E525" s="238"/>
      <c r="F525" s="239"/>
      <c r="G525" s="239">
        <f>SUMIF(AG526:AG529,"&lt;&gt;NOR",G526:G529)</f>
        <v>0</v>
      </c>
      <c r="H525" s="239"/>
      <c r="I525" s="239">
        <f>SUM(I526:I529)</f>
        <v>0</v>
      </c>
      <c r="J525" s="239"/>
      <c r="K525" s="239">
        <f>SUM(K526:K529)</f>
        <v>0</v>
      </c>
      <c r="L525" s="239"/>
      <c r="M525" s="239">
        <f>SUM(M526:M529)</f>
        <v>0</v>
      </c>
      <c r="N525" s="239"/>
      <c r="O525" s="239">
        <f>SUM(O526:O529)</f>
        <v>0</v>
      </c>
      <c r="P525" s="239"/>
      <c r="Q525" s="239">
        <f>SUM(Q526:Q529)</f>
        <v>0</v>
      </c>
      <c r="R525" s="239"/>
      <c r="S525" s="239"/>
      <c r="T525" s="240"/>
      <c r="U525" s="234"/>
      <c r="V525" s="234">
        <f>SUM(V526:V529)</f>
        <v>0</v>
      </c>
      <c r="W525" s="234"/>
      <c r="X525" s="234"/>
      <c r="AG525" t="s">
        <v>171</v>
      </c>
    </row>
    <row r="526" spans="1:60" outlineLevel="1">
      <c r="A526" s="241">
        <v>98</v>
      </c>
      <c r="B526" s="242" t="s">
        <v>598</v>
      </c>
      <c r="C526" s="253" t="s">
        <v>599</v>
      </c>
      <c r="D526" s="243" t="s">
        <v>0</v>
      </c>
      <c r="E526" s="244">
        <v>1</v>
      </c>
      <c r="F526" s="245"/>
      <c r="G526" s="246">
        <f>ROUND(E526*F526,2)</f>
        <v>0</v>
      </c>
      <c r="H526" s="245"/>
      <c r="I526" s="246">
        <f>ROUND(E526*H526,2)</f>
        <v>0</v>
      </c>
      <c r="J526" s="245"/>
      <c r="K526" s="246">
        <f>ROUND(E526*J526,2)</f>
        <v>0</v>
      </c>
      <c r="L526" s="246">
        <v>21</v>
      </c>
      <c r="M526" s="246">
        <f>G526*(1+L526/100)</f>
        <v>0</v>
      </c>
      <c r="N526" s="246">
        <v>0</v>
      </c>
      <c r="O526" s="246">
        <f>ROUND(E526*N526,2)</f>
        <v>0</v>
      </c>
      <c r="P526" s="246">
        <v>0</v>
      </c>
      <c r="Q526" s="246">
        <f>ROUND(E526*P526,2)</f>
        <v>0</v>
      </c>
      <c r="R526" s="246"/>
      <c r="S526" s="246" t="s">
        <v>175</v>
      </c>
      <c r="T526" s="247" t="s">
        <v>251</v>
      </c>
      <c r="U526" s="231">
        <v>0</v>
      </c>
      <c r="V526" s="231">
        <f>ROUND(E526*U526,2)</f>
        <v>0</v>
      </c>
      <c r="W526" s="231"/>
      <c r="X526" s="231" t="s">
        <v>142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600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29"/>
      <c r="B527" s="230"/>
      <c r="C527" s="254" t="s">
        <v>56</v>
      </c>
      <c r="D527" s="232"/>
      <c r="E527" s="233">
        <v>1</v>
      </c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179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41">
        <v>99</v>
      </c>
      <c r="B528" s="242" t="s">
        <v>601</v>
      </c>
      <c r="C528" s="253" t="s">
        <v>602</v>
      </c>
      <c r="D528" s="243" t="s">
        <v>0</v>
      </c>
      <c r="E528" s="244">
        <v>1</v>
      </c>
      <c r="F528" s="245"/>
      <c r="G528" s="246">
        <f>ROUND(E528*F528,2)</f>
        <v>0</v>
      </c>
      <c r="H528" s="245"/>
      <c r="I528" s="246">
        <f>ROUND(E528*H528,2)</f>
        <v>0</v>
      </c>
      <c r="J528" s="245"/>
      <c r="K528" s="246">
        <f>ROUND(E528*J528,2)</f>
        <v>0</v>
      </c>
      <c r="L528" s="246">
        <v>21</v>
      </c>
      <c r="M528" s="246">
        <f>G528*(1+L528/100)</f>
        <v>0</v>
      </c>
      <c r="N528" s="246">
        <v>0</v>
      </c>
      <c r="O528" s="246">
        <f>ROUND(E528*N528,2)</f>
        <v>0</v>
      </c>
      <c r="P528" s="246">
        <v>0</v>
      </c>
      <c r="Q528" s="246">
        <f>ROUND(E528*P528,2)</f>
        <v>0</v>
      </c>
      <c r="R528" s="246"/>
      <c r="S528" s="246" t="s">
        <v>250</v>
      </c>
      <c r="T528" s="247" t="s">
        <v>251</v>
      </c>
      <c r="U528" s="231">
        <v>0</v>
      </c>
      <c r="V528" s="231">
        <f>ROUND(E528*U528,2)</f>
        <v>0</v>
      </c>
      <c r="W528" s="231"/>
      <c r="X528" s="231" t="s">
        <v>142</v>
      </c>
      <c r="Y528" s="212"/>
      <c r="Z528" s="212"/>
      <c r="AA528" s="212"/>
      <c r="AB528" s="212"/>
      <c r="AC528" s="212"/>
      <c r="AD528" s="212"/>
      <c r="AE528" s="212"/>
      <c r="AF528" s="212"/>
      <c r="AG528" s="212" t="s">
        <v>600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29"/>
      <c r="B529" s="230"/>
      <c r="C529" s="254" t="s">
        <v>56</v>
      </c>
      <c r="D529" s="232"/>
      <c r="E529" s="233">
        <v>1</v>
      </c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12"/>
      <c r="Z529" s="212"/>
      <c r="AA529" s="212"/>
      <c r="AB529" s="212"/>
      <c r="AC529" s="212"/>
      <c r="AD529" s="212"/>
      <c r="AE529" s="212"/>
      <c r="AF529" s="212"/>
      <c r="AG529" s="212" t="s">
        <v>179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>
      <c r="A530" s="3"/>
      <c r="B530" s="4"/>
      <c r="C530" s="257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AE530">
        <v>15</v>
      </c>
      <c r="AF530">
        <v>21</v>
      </c>
      <c r="AG530" t="s">
        <v>157</v>
      </c>
    </row>
    <row r="531" spans="1:60">
      <c r="A531" s="215"/>
      <c r="B531" s="216" t="s">
        <v>31</v>
      </c>
      <c r="C531" s="258"/>
      <c r="D531" s="217"/>
      <c r="E531" s="218"/>
      <c r="F531" s="218"/>
      <c r="G531" s="251">
        <f>G8+G19+G30+G73+G81+G86+G97+G101+G112+G170+G176+G183+G225+G293+G341+G365+G412+G431+G475+G487+G492+G525</f>
        <v>0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AE531">
        <f>SUMIF(L7:L529,AE530,G7:G529)</f>
        <v>0</v>
      </c>
      <c r="AF531">
        <f>SUMIF(L7:L529,AF530,G7:G529)</f>
        <v>0</v>
      </c>
      <c r="AG531" t="s">
        <v>603</v>
      </c>
    </row>
    <row r="532" spans="1:60">
      <c r="A532" s="3"/>
      <c r="B532" s="4"/>
      <c r="C532" s="257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60">
      <c r="A533" s="3"/>
      <c r="B533" s="4"/>
      <c r="C533" s="257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60">
      <c r="A534" s="219" t="s">
        <v>604</v>
      </c>
      <c r="B534" s="219"/>
      <c r="C534" s="259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60">
      <c r="A535" s="220"/>
      <c r="B535" s="221"/>
      <c r="C535" s="260"/>
      <c r="D535" s="221"/>
      <c r="E535" s="221"/>
      <c r="F535" s="221"/>
      <c r="G535" s="2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AG535" t="s">
        <v>605</v>
      </c>
    </row>
    <row r="536" spans="1:60">
      <c r="A536" s="223"/>
      <c r="B536" s="224"/>
      <c r="C536" s="261"/>
      <c r="D536" s="224"/>
      <c r="E536" s="224"/>
      <c r="F536" s="224"/>
      <c r="G536" s="22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60">
      <c r="A537" s="223"/>
      <c r="B537" s="224"/>
      <c r="C537" s="261"/>
      <c r="D537" s="224"/>
      <c r="E537" s="224"/>
      <c r="F537" s="224"/>
      <c r="G537" s="22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60">
      <c r="A538" s="223"/>
      <c r="B538" s="224"/>
      <c r="C538" s="261"/>
      <c r="D538" s="224"/>
      <c r="E538" s="224"/>
      <c r="F538" s="224"/>
      <c r="G538" s="22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>
      <c r="A539" s="226"/>
      <c r="B539" s="227"/>
      <c r="C539" s="262"/>
      <c r="D539" s="227"/>
      <c r="E539" s="227"/>
      <c r="F539" s="227"/>
      <c r="G539" s="22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>
      <c r="A540" s="3"/>
      <c r="B540" s="4"/>
      <c r="C540" s="257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>
      <c r="C541" s="263"/>
      <c r="D541" s="10"/>
      <c r="AG541" t="s">
        <v>607</v>
      </c>
    </row>
    <row r="542" spans="1:60">
      <c r="D542" s="10"/>
    </row>
    <row r="543" spans="1:60">
      <c r="D543" s="10"/>
    </row>
    <row r="544" spans="1:60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4">
    <mergeCell ref="C496:G496"/>
    <mergeCell ref="C497:G497"/>
    <mergeCell ref="C203:G203"/>
    <mergeCell ref="C215:G215"/>
    <mergeCell ref="C218:G218"/>
    <mergeCell ref="C276:G276"/>
    <mergeCell ref="C494:G494"/>
    <mergeCell ref="C495:G495"/>
    <mergeCell ref="C109:G109"/>
    <mergeCell ref="C185:G185"/>
    <mergeCell ref="C186:G186"/>
    <mergeCell ref="C191:G191"/>
    <mergeCell ref="C192:G192"/>
    <mergeCell ref="C198:G198"/>
    <mergeCell ref="A1:G1"/>
    <mergeCell ref="C2:G2"/>
    <mergeCell ref="C3:G3"/>
    <mergeCell ref="C4:G4"/>
    <mergeCell ref="A534:C534"/>
    <mergeCell ref="A535:G539"/>
    <mergeCell ref="C21:G21"/>
    <mergeCell ref="C106:G106"/>
    <mergeCell ref="C107:G107"/>
    <mergeCell ref="C108:G10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70</v>
      </c>
      <c r="C3" s="201" t="s">
        <v>71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56</v>
      </c>
      <c r="C4" s="204" t="s">
        <v>72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9"/>
      <c r="O8" s="239">
        <f>SUM(O9:O20)</f>
        <v>5.33</v>
      </c>
      <c r="P8" s="239"/>
      <c r="Q8" s="239">
        <f>SUM(Q9:Q20)</f>
        <v>0</v>
      </c>
      <c r="R8" s="239"/>
      <c r="S8" s="239"/>
      <c r="T8" s="240"/>
      <c r="U8" s="234"/>
      <c r="V8" s="234">
        <f>SUM(V9:V20)</f>
        <v>23.36</v>
      </c>
      <c r="W8" s="234"/>
      <c r="X8" s="234"/>
      <c r="AG8" t="s">
        <v>171</v>
      </c>
    </row>
    <row r="9" spans="1:60" ht="22.5" outlineLevel="1">
      <c r="A9" s="241">
        <v>1</v>
      </c>
      <c r="B9" s="242" t="s">
        <v>834</v>
      </c>
      <c r="C9" s="253" t="s">
        <v>835</v>
      </c>
      <c r="D9" s="243" t="s">
        <v>249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2.6509999999999999E-2</v>
      </c>
      <c r="O9" s="246">
        <f>ROUND(E9*N9,2)</f>
        <v>0.05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0.24199999999999999</v>
      </c>
      <c r="V9" s="231">
        <f>ROUND(E9*U9,2)</f>
        <v>0.48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836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58</v>
      </c>
      <c r="D11" s="232"/>
      <c r="E11" s="233">
        <v>2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837</v>
      </c>
      <c r="C12" s="253" t="s">
        <v>838</v>
      </c>
      <c r="D12" s="243" t="s">
        <v>174</v>
      </c>
      <c r="E12" s="244">
        <v>11.9565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0.12182999999999999</v>
      </c>
      <c r="O12" s="246">
        <f>ROUND(E12*N12,2)</f>
        <v>1.46</v>
      </c>
      <c r="P12" s="246">
        <v>0</v>
      </c>
      <c r="Q12" s="246">
        <f>ROUND(E12*P12,2)</f>
        <v>0</v>
      </c>
      <c r="R12" s="246"/>
      <c r="S12" s="246" t="s">
        <v>175</v>
      </c>
      <c r="T12" s="247" t="s">
        <v>175</v>
      </c>
      <c r="U12" s="231">
        <v>0.67400000000000004</v>
      </c>
      <c r="V12" s="231">
        <f>ROUND(E12*U12,2)</f>
        <v>8.06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839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840</v>
      </c>
      <c r="D14" s="232"/>
      <c r="E14" s="233">
        <v>14.3665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273</v>
      </c>
      <c r="D15" s="232"/>
      <c r="E15" s="233">
        <v>-1.6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497</v>
      </c>
      <c r="D16" s="232"/>
      <c r="E16" s="233">
        <v>-0.81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195</v>
      </c>
      <c r="C17" s="253" t="s">
        <v>196</v>
      </c>
      <c r="D17" s="243" t="s">
        <v>174</v>
      </c>
      <c r="E17" s="244">
        <v>19.499500000000001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0.19575000000000001</v>
      </c>
      <c r="O17" s="246">
        <f>ROUND(E17*N17,2)</f>
        <v>3.82</v>
      </c>
      <c r="P17" s="246">
        <v>0</v>
      </c>
      <c r="Q17" s="246">
        <f>ROUND(E17*P17,2)</f>
        <v>0</v>
      </c>
      <c r="R17" s="246"/>
      <c r="S17" s="246" t="s">
        <v>175</v>
      </c>
      <c r="T17" s="247" t="s">
        <v>175</v>
      </c>
      <c r="U17" s="231">
        <v>0.76</v>
      </c>
      <c r="V17" s="231">
        <f>ROUND(E17*U17,2)</f>
        <v>14.82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841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842</v>
      </c>
      <c r="D19" s="232"/>
      <c r="E19" s="233">
        <v>16.933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843</v>
      </c>
      <c r="D20" s="232"/>
      <c r="E20" s="233">
        <v>2.5665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>
      <c r="A21" s="235" t="s">
        <v>170</v>
      </c>
      <c r="B21" s="236" t="s">
        <v>87</v>
      </c>
      <c r="C21" s="252" t="s">
        <v>88</v>
      </c>
      <c r="D21" s="237"/>
      <c r="E21" s="238"/>
      <c r="F21" s="239"/>
      <c r="G21" s="239">
        <f>SUMIF(AG22:AG50,"&lt;&gt;NOR",G22:G50)</f>
        <v>0</v>
      </c>
      <c r="H21" s="239"/>
      <c r="I21" s="239">
        <f>SUM(I22:I50)</f>
        <v>0</v>
      </c>
      <c r="J21" s="239"/>
      <c r="K21" s="239">
        <f>SUM(K22:K50)</f>
        <v>0</v>
      </c>
      <c r="L21" s="239"/>
      <c r="M21" s="239">
        <f>SUM(M22:M50)</f>
        <v>0</v>
      </c>
      <c r="N21" s="239"/>
      <c r="O21" s="239">
        <f>SUM(O22:O50)</f>
        <v>0.39</v>
      </c>
      <c r="P21" s="239"/>
      <c r="Q21" s="239">
        <f>SUM(Q22:Q50)</f>
        <v>0</v>
      </c>
      <c r="R21" s="239"/>
      <c r="S21" s="239"/>
      <c r="T21" s="240"/>
      <c r="U21" s="234"/>
      <c r="V21" s="234">
        <f>SUM(V22:V50)</f>
        <v>24.019999999999996</v>
      </c>
      <c r="W21" s="234"/>
      <c r="X21" s="234"/>
      <c r="AG21" t="s">
        <v>171</v>
      </c>
    </row>
    <row r="22" spans="1:60" outlineLevel="1">
      <c r="A22" s="241">
        <v>4</v>
      </c>
      <c r="B22" s="242" t="s">
        <v>201</v>
      </c>
      <c r="C22" s="253" t="s">
        <v>202</v>
      </c>
      <c r="D22" s="243" t="s">
        <v>174</v>
      </c>
      <c r="E22" s="244">
        <v>10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7.6800000000000002E-3</v>
      </c>
      <c r="O22" s="246">
        <f>ROUND(E22*N22,2)</f>
        <v>0.08</v>
      </c>
      <c r="P22" s="246">
        <v>0</v>
      </c>
      <c r="Q22" s="246">
        <f>ROUND(E22*P22,2)</f>
        <v>0</v>
      </c>
      <c r="R22" s="246"/>
      <c r="S22" s="246" t="s">
        <v>175</v>
      </c>
      <c r="T22" s="247" t="s">
        <v>175</v>
      </c>
      <c r="U22" s="231">
        <v>0.38</v>
      </c>
      <c r="V22" s="231">
        <f>ROUND(E22*U22,2)</f>
        <v>3.8</v>
      </c>
      <c r="W22" s="231"/>
      <c r="X22" s="231" t="s">
        <v>176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177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203</v>
      </c>
      <c r="D23" s="232"/>
      <c r="E23" s="233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204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841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844</v>
      </c>
      <c r="D26" s="232"/>
      <c r="E26" s="233">
        <v>10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1">
        <v>5</v>
      </c>
      <c r="B27" s="242" t="s">
        <v>206</v>
      </c>
      <c r="C27" s="253" t="s">
        <v>207</v>
      </c>
      <c r="D27" s="243" t="s">
        <v>174</v>
      </c>
      <c r="E27" s="244">
        <v>32.401499999999999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6.3499999999999997E-3</v>
      </c>
      <c r="O27" s="246">
        <f>ROUND(E27*N27,2)</f>
        <v>0.21</v>
      </c>
      <c r="P27" s="246">
        <v>0</v>
      </c>
      <c r="Q27" s="246">
        <f>ROUND(E27*P27,2)</f>
        <v>0</v>
      </c>
      <c r="R27" s="246"/>
      <c r="S27" s="246" t="s">
        <v>175</v>
      </c>
      <c r="T27" s="247" t="s">
        <v>175</v>
      </c>
      <c r="U27" s="231">
        <v>0.32</v>
      </c>
      <c r="V27" s="231">
        <f>ROUND(E27*U27,2)</f>
        <v>10.37</v>
      </c>
      <c r="W27" s="231"/>
      <c r="X27" s="231" t="s">
        <v>176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177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208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845</v>
      </c>
      <c r="D29" s="232"/>
      <c r="E29" s="23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846</v>
      </c>
      <c r="D30" s="232"/>
      <c r="E30" s="233">
        <v>27.364000000000001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847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848</v>
      </c>
      <c r="D32" s="232"/>
      <c r="E32" s="233">
        <v>8.26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273</v>
      </c>
      <c r="D33" s="232"/>
      <c r="E33" s="233">
        <v>-1.6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849</v>
      </c>
      <c r="D34" s="232"/>
      <c r="E34" s="233">
        <v>-2.2425000000000002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850</v>
      </c>
      <c r="D35" s="232"/>
      <c r="E35" s="233">
        <v>0.62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>
      <c r="A36" s="241">
        <v>6</v>
      </c>
      <c r="B36" s="242" t="s">
        <v>224</v>
      </c>
      <c r="C36" s="253" t="s">
        <v>225</v>
      </c>
      <c r="D36" s="243" t="s">
        <v>174</v>
      </c>
      <c r="E36" s="244">
        <v>27.364000000000001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3.6700000000000001E-3</v>
      </c>
      <c r="O36" s="246">
        <f>ROUND(E36*N36,2)</f>
        <v>0.1</v>
      </c>
      <c r="P36" s="246">
        <v>0</v>
      </c>
      <c r="Q36" s="246">
        <f>ROUND(E36*P36,2)</f>
        <v>0</v>
      </c>
      <c r="R36" s="246"/>
      <c r="S36" s="246" t="s">
        <v>175</v>
      </c>
      <c r="T36" s="247" t="s">
        <v>175</v>
      </c>
      <c r="U36" s="231">
        <v>0.36</v>
      </c>
      <c r="V36" s="231">
        <f>ROUND(E36*U36,2)</f>
        <v>9.85</v>
      </c>
      <c r="W36" s="231"/>
      <c r="X36" s="231" t="s">
        <v>176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851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842</v>
      </c>
      <c r="D38" s="232"/>
      <c r="E38" s="233">
        <v>16.933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852</v>
      </c>
      <c r="D39" s="232"/>
      <c r="E39" s="233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853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854</v>
      </c>
      <c r="D41" s="232"/>
      <c r="E41" s="233">
        <v>1.7270000000000001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855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856</v>
      </c>
      <c r="D43" s="232"/>
      <c r="E43" s="233">
        <v>3.9714999999999998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857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858</v>
      </c>
      <c r="D45" s="232"/>
      <c r="E45" s="233">
        <v>1.8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859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860</v>
      </c>
      <c r="D47" s="232"/>
      <c r="E47" s="233">
        <v>1.1399999999999999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861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862</v>
      </c>
      <c r="D49" s="232"/>
      <c r="E49" s="233">
        <v>3.3925000000000001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273</v>
      </c>
      <c r="D50" s="232"/>
      <c r="E50" s="233">
        <v>-1.6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>
      <c r="A51" s="235" t="s">
        <v>170</v>
      </c>
      <c r="B51" s="236" t="s">
        <v>89</v>
      </c>
      <c r="C51" s="252" t="s">
        <v>90</v>
      </c>
      <c r="D51" s="237"/>
      <c r="E51" s="238"/>
      <c r="F51" s="239"/>
      <c r="G51" s="239">
        <f>SUMIF(AG52:AG54,"&lt;&gt;NOR",G52:G54)</f>
        <v>0</v>
      </c>
      <c r="H51" s="239"/>
      <c r="I51" s="239">
        <f>SUM(I52:I54)</f>
        <v>0</v>
      </c>
      <c r="J51" s="239"/>
      <c r="K51" s="239">
        <f>SUM(K52:K54)</f>
        <v>0</v>
      </c>
      <c r="L51" s="239"/>
      <c r="M51" s="239">
        <f>SUM(M52:M54)</f>
        <v>0</v>
      </c>
      <c r="N51" s="239"/>
      <c r="O51" s="239">
        <f>SUM(O52:O54)</f>
        <v>0.01</v>
      </c>
      <c r="P51" s="239"/>
      <c r="Q51" s="239">
        <f>SUM(Q52:Q54)</f>
        <v>0</v>
      </c>
      <c r="R51" s="239"/>
      <c r="S51" s="239"/>
      <c r="T51" s="240"/>
      <c r="U51" s="234"/>
      <c r="V51" s="234">
        <f>SUM(V52:V54)</f>
        <v>1.92</v>
      </c>
      <c r="W51" s="234"/>
      <c r="X51" s="234"/>
      <c r="AG51" t="s">
        <v>171</v>
      </c>
    </row>
    <row r="52" spans="1:60" outlineLevel="1">
      <c r="A52" s="241">
        <v>7</v>
      </c>
      <c r="B52" s="242" t="s">
        <v>674</v>
      </c>
      <c r="C52" s="253" t="s">
        <v>675</v>
      </c>
      <c r="D52" s="243" t="s">
        <v>174</v>
      </c>
      <c r="E52" s="244">
        <v>27.364000000000001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3.5E-4</v>
      </c>
      <c r="O52" s="246">
        <f>ROUND(E52*N52,2)</f>
        <v>0.01</v>
      </c>
      <c r="P52" s="246">
        <v>0</v>
      </c>
      <c r="Q52" s="246">
        <f>ROUND(E52*P52,2)</f>
        <v>0</v>
      </c>
      <c r="R52" s="246"/>
      <c r="S52" s="246" t="s">
        <v>175</v>
      </c>
      <c r="T52" s="247" t="s">
        <v>175</v>
      </c>
      <c r="U52" s="231">
        <v>7.0000000000000007E-2</v>
      </c>
      <c r="V52" s="231">
        <f>ROUND(E52*U52,2)</f>
        <v>1.92</v>
      </c>
      <c r="W52" s="231"/>
      <c r="X52" s="231" t="s">
        <v>176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863</v>
      </c>
      <c r="D53" s="232"/>
      <c r="E53" s="233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846</v>
      </c>
      <c r="D54" s="232"/>
      <c r="E54" s="233">
        <v>27.364000000000001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>
      <c r="A55" s="235" t="s">
        <v>170</v>
      </c>
      <c r="B55" s="236" t="s">
        <v>91</v>
      </c>
      <c r="C55" s="252" t="s">
        <v>92</v>
      </c>
      <c r="D55" s="237"/>
      <c r="E55" s="238"/>
      <c r="F55" s="239"/>
      <c r="G55" s="239">
        <f>SUMIF(AG56:AG59,"&lt;&gt;NOR",G56:G59)</f>
        <v>0</v>
      </c>
      <c r="H55" s="239"/>
      <c r="I55" s="239">
        <f>SUM(I56:I59)</f>
        <v>0</v>
      </c>
      <c r="J55" s="239"/>
      <c r="K55" s="239">
        <f>SUM(K56:K59)</f>
        <v>0</v>
      </c>
      <c r="L55" s="239"/>
      <c r="M55" s="239">
        <f>SUM(M56:M59)</f>
        <v>0</v>
      </c>
      <c r="N55" s="239"/>
      <c r="O55" s="239">
        <f>SUM(O56:O59)</f>
        <v>0.18</v>
      </c>
      <c r="P55" s="239"/>
      <c r="Q55" s="239">
        <f>SUM(Q56:Q59)</f>
        <v>0</v>
      </c>
      <c r="R55" s="239"/>
      <c r="S55" s="239"/>
      <c r="T55" s="240"/>
      <c r="U55" s="234"/>
      <c r="V55" s="234">
        <f>SUM(V56:V59)</f>
        <v>2.8</v>
      </c>
      <c r="W55" s="234"/>
      <c r="X55" s="234"/>
      <c r="AG55" t="s">
        <v>171</v>
      </c>
    </row>
    <row r="56" spans="1:60" outlineLevel="1">
      <c r="A56" s="241">
        <v>8</v>
      </c>
      <c r="B56" s="242" t="s">
        <v>236</v>
      </c>
      <c r="C56" s="253" t="s">
        <v>237</v>
      </c>
      <c r="D56" s="243" t="s">
        <v>174</v>
      </c>
      <c r="E56" s="244">
        <v>10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1.7850000000000001E-2</v>
      </c>
      <c r="O56" s="246">
        <f>ROUND(E56*N56,2)</f>
        <v>0.18</v>
      </c>
      <c r="P56" s="246">
        <v>0</v>
      </c>
      <c r="Q56" s="246">
        <f>ROUND(E56*P56,2)</f>
        <v>0</v>
      </c>
      <c r="R56" s="246"/>
      <c r="S56" s="246" t="s">
        <v>175</v>
      </c>
      <c r="T56" s="247" t="s">
        <v>175</v>
      </c>
      <c r="U56" s="231">
        <v>0.28000000000000003</v>
      </c>
      <c r="V56" s="231">
        <f>ROUND(E56*U56,2)</f>
        <v>2.8</v>
      </c>
      <c r="W56" s="231"/>
      <c r="X56" s="231" t="s">
        <v>176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177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238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306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844</v>
      </c>
      <c r="D59" s="232"/>
      <c r="E59" s="233">
        <v>10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170</v>
      </c>
      <c r="B60" s="236" t="s">
        <v>95</v>
      </c>
      <c r="C60" s="252" t="s">
        <v>96</v>
      </c>
      <c r="D60" s="237"/>
      <c r="E60" s="238"/>
      <c r="F60" s="239"/>
      <c r="G60" s="239">
        <f>SUMIF(AG61:AG69,"&lt;&gt;NOR",G61:G69)</f>
        <v>0</v>
      </c>
      <c r="H60" s="239"/>
      <c r="I60" s="239">
        <f>SUM(I61:I69)</f>
        <v>0</v>
      </c>
      <c r="J60" s="239"/>
      <c r="K60" s="239">
        <f>SUM(K61:K69)</f>
        <v>0</v>
      </c>
      <c r="L60" s="239"/>
      <c r="M60" s="239">
        <f>SUM(M61:M69)</f>
        <v>0</v>
      </c>
      <c r="N60" s="239"/>
      <c r="O60" s="239">
        <f>SUM(O61:O69)</f>
        <v>0</v>
      </c>
      <c r="P60" s="239"/>
      <c r="Q60" s="239">
        <f>SUM(Q61:Q69)</f>
        <v>0</v>
      </c>
      <c r="R60" s="239"/>
      <c r="S60" s="239"/>
      <c r="T60" s="240"/>
      <c r="U60" s="234"/>
      <c r="V60" s="234">
        <f>SUM(V61:V69)</f>
        <v>2.3600000000000003</v>
      </c>
      <c r="W60" s="234"/>
      <c r="X60" s="234"/>
      <c r="AG60" t="s">
        <v>171</v>
      </c>
    </row>
    <row r="61" spans="1:60" outlineLevel="1">
      <c r="A61" s="241">
        <v>9</v>
      </c>
      <c r="B61" s="242" t="s">
        <v>252</v>
      </c>
      <c r="C61" s="253" t="s">
        <v>253</v>
      </c>
      <c r="D61" s="243" t="s">
        <v>174</v>
      </c>
      <c r="E61" s="244">
        <v>10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175</v>
      </c>
      <c r="T61" s="247" t="s">
        <v>175</v>
      </c>
      <c r="U61" s="231">
        <v>0.21</v>
      </c>
      <c r="V61" s="231">
        <f>ROUND(E61*U61,2)</f>
        <v>2.1</v>
      </c>
      <c r="W61" s="231"/>
      <c r="X61" s="231" t="s">
        <v>176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177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864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844</v>
      </c>
      <c r="D63" s="232"/>
      <c r="E63" s="233">
        <v>10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1">
        <v>10</v>
      </c>
      <c r="B64" s="242" t="s">
        <v>679</v>
      </c>
      <c r="C64" s="253" t="s">
        <v>680</v>
      </c>
      <c r="D64" s="243" t="s">
        <v>174</v>
      </c>
      <c r="E64" s="244">
        <v>6.444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175</v>
      </c>
      <c r="T64" s="247" t="s">
        <v>175</v>
      </c>
      <c r="U64" s="231">
        <v>0.04</v>
      </c>
      <c r="V64" s="231">
        <f>ROUND(E64*U64,2)</f>
        <v>0.26</v>
      </c>
      <c r="W64" s="231"/>
      <c r="X64" s="231" t="s">
        <v>176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177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865</v>
      </c>
      <c r="D65" s="232"/>
      <c r="E65" s="233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841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866</v>
      </c>
      <c r="D67" s="232"/>
      <c r="E67" s="233">
        <v>7.7489999999999997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867</v>
      </c>
      <c r="D68" s="232"/>
      <c r="E68" s="233">
        <v>-1.08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868</v>
      </c>
      <c r="D69" s="232"/>
      <c r="E69" s="233">
        <v>-0.22500000000000001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5.5">
      <c r="A70" s="235" t="s">
        <v>170</v>
      </c>
      <c r="B70" s="236" t="s">
        <v>99</v>
      </c>
      <c r="C70" s="252" t="s">
        <v>100</v>
      </c>
      <c r="D70" s="237"/>
      <c r="E70" s="238"/>
      <c r="F70" s="239"/>
      <c r="G70" s="239">
        <f>SUMIF(AG71:AG73,"&lt;&gt;NOR",G71:G73)</f>
        <v>0</v>
      </c>
      <c r="H70" s="239"/>
      <c r="I70" s="239">
        <f>SUM(I71:I73)</f>
        <v>0</v>
      </c>
      <c r="J70" s="239"/>
      <c r="K70" s="239">
        <f>SUM(K71:K73)</f>
        <v>0</v>
      </c>
      <c r="L70" s="239"/>
      <c r="M70" s="239">
        <f>SUM(M71:M73)</f>
        <v>0</v>
      </c>
      <c r="N70" s="239"/>
      <c r="O70" s="239">
        <f>SUM(O71:O73)</f>
        <v>0</v>
      </c>
      <c r="P70" s="239"/>
      <c r="Q70" s="239">
        <f>SUM(Q71:Q73)</f>
        <v>0</v>
      </c>
      <c r="R70" s="239"/>
      <c r="S70" s="239"/>
      <c r="T70" s="240"/>
      <c r="U70" s="234"/>
      <c r="V70" s="234">
        <f>SUM(V71:V73)</f>
        <v>3.1</v>
      </c>
      <c r="W70" s="234"/>
      <c r="X70" s="234"/>
      <c r="AG70" t="s">
        <v>171</v>
      </c>
    </row>
    <row r="71" spans="1:60" outlineLevel="1">
      <c r="A71" s="241">
        <v>11</v>
      </c>
      <c r="B71" s="242" t="s">
        <v>259</v>
      </c>
      <c r="C71" s="253" t="s">
        <v>260</v>
      </c>
      <c r="D71" s="243" t="s">
        <v>174</v>
      </c>
      <c r="E71" s="244">
        <v>10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4.0000000000000003E-5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175</v>
      </c>
      <c r="T71" s="247" t="s">
        <v>175</v>
      </c>
      <c r="U71" s="231">
        <v>0.31</v>
      </c>
      <c r="V71" s="231">
        <f>ROUND(E71*U71,2)</f>
        <v>3.1</v>
      </c>
      <c r="W71" s="231"/>
      <c r="X71" s="231" t="s">
        <v>176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841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844</v>
      </c>
      <c r="D73" s="232"/>
      <c r="E73" s="233">
        <v>10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>
      <c r="A74" s="235" t="s">
        <v>170</v>
      </c>
      <c r="B74" s="236" t="s">
        <v>101</v>
      </c>
      <c r="C74" s="252" t="s">
        <v>102</v>
      </c>
      <c r="D74" s="237"/>
      <c r="E74" s="238"/>
      <c r="F74" s="239"/>
      <c r="G74" s="239">
        <f>SUMIF(AG75:AG80,"&lt;&gt;NOR",G75:G80)</f>
        <v>0</v>
      </c>
      <c r="H74" s="239"/>
      <c r="I74" s="239">
        <f>SUM(I75:I80)</f>
        <v>0</v>
      </c>
      <c r="J74" s="239"/>
      <c r="K74" s="239">
        <f>SUM(K75:K80)</f>
        <v>0</v>
      </c>
      <c r="L74" s="239"/>
      <c r="M74" s="239">
        <f>SUM(M75:M80)</f>
        <v>0</v>
      </c>
      <c r="N74" s="239"/>
      <c r="O74" s="239">
        <f>SUM(O75:O80)</f>
        <v>0</v>
      </c>
      <c r="P74" s="239"/>
      <c r="Q74" s="239">
        <f>SUM(Q75:Q80)</f>
        <v>0.44</v>
      </c>
      <c r="R74" s="239"/>
      <c r="S74" s="239"/>
      <c r="T74" s="240"/>
      <c r="U74" s="234"/>
      <c r="V74" s="234">
        <f>SUM(V75:V80)</f>
        <v>1.93</v>
      </c>
      <c r="W74" s="234"/>
      <c r="X74" s="234"/>
      <c r="AG74" t="s">
        <v>171</v>
      </c>
    </row>
    <row r="75" spans="1:60" outlineLevel="1">
      <c r="A75" s="241">
        <v>12</v>
      </c>
      <c r="B75" s="242" t="s">
        <v>301</v>
      </c>
      <c r="C75" s="253" t="s">
        <v>302</v>
      </c>
      <c r="D75" s="243" t="s">
        <v>174</v>
      </c>
      <c r="E75" s="244">
        <v>6.444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6.8000000000000005E-2</v>
      </c>
      <c r="Q75" s="246">
        <f>ROUND(E75*P75,2)</f>
        <v>0.44</v>
      </c>
      <c r="R75" s="246"/>
      <c r="S75" s="246" t="s">
        <v>175</v>
      </c>
      <c r="T75" s="247" t="s">
        <v>175</v>
      </c>
      <c r="U75" s="231">
        <v>0.3</v>
      </c>
      <c r="V75" s="231">
        <f>ROUND(E75*U75,2)</f>
        <v>1.93</v>
      </c>
      <c r="W75" s="231"/>
      <c r="X75" s="231" t="s">
        <v>176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177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869</v>
      </c>
      <c r="D76" s="232"/>
      <c r="E76" s="233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841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866</v>
      </c>
      <c r="D78" s="232"/>
      <c r="E78" s="233">
        <v>7.7489999999999997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867</v>
      </c>
      <c r="D79" s="232"/>
      <c r="E79" s="233">
        <v>-1.08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868</v>
      </c>
      <c r="D80" s="232"/>
      <c r="E80" s="233">
        <v>-0.22500000000000001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103</v>
      </c>
      <c r="C81" s="252" t="s">
        <v>104</v>
      </c>
      <c r="D81" s="237"/>
      <c r="E81" s="238"/>
      <c r="F81" s="239"/>
      <c r="G81" s="239">
        <f>SUMIF(AG82:AG86,"&lt;&gt;NOR",G82:G86)</f>
        <v>0</v>
      </c>
      <c r="H81" s="239"/>
      <c r="I81" s="239">
        <f>SUM(I82:I86)</f>
        <v>0</v>
      </c>
      <c r="J81" s="239"/>
      <c r="K81" s="239">
        <f>SUM(K82:K86)</f>
        <v>0</v>
      </c>
      <c r="L81" s="239"/>
      <c r="M81" s="239">
        <f>SUM(M82:M86)</f>
        <v>0</v>
      </c>
      <c r="N81" s="239"/>
      <c r="O81" s="239">
        <f>SUM(O82:O86)</f>
        <v>0</v>
      </c>
      <c r="P81" s="239"/>
      <c r="Q81" s="239">
        <f>SUM(Q82:Q86)</f>
        <v>0</v>
      </c>
      <c r="R81" s="239"/>
      <c r="S81" s="239"/>
      <c r="T81" s="240"/>
      <c r="U81" s="234"/>
      <c r="V81" s="234">
        <f>SUM(V82:V86)</f>
        <v>8.01</v>
      </c>
      <c r="W81" s="234"/>
      <c r="X81" s="234"/>
      <c r="AG81" t="s">
        <v>171</v>
      </c>
    </row>
    <row r="82" spans="1:60" outlineLevel="1">
      <c r="A82" s="241">
        <v>13</v>
      </c>
      <c r="B82" s="242" t="s">
        <v>315</v>
      </c>
      <c r="C82" s="253" t="s">
        <v>316</v>
      </c>
      <c r="D82" s="243" t="s">
        <v>317</v>
      </c>
      <c r="E82" s="244">
        <v>3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1</v>
      </c>
      <c r="V82" s="231">
        <f>ROUND(E82*U82,2)</f>
        <v>3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318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319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60</v>
      </c>
      <c r="D84" s="232"/>
      <c r="E84" s="233">
        <v>3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41">
        <v>14</v>
      </c>
      <c r="B85" s="242" t="s">
        <v>320</v>
      </c>
      <c r="C85" s="253" t="s">
        <v>321</v>
      </c>
      <c r="D85" s="243" t="s">
        <v>322</v>
      </c>
      <c r="E85" s="244">
        <v>5.89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 t="s">
        <v>175</v>
      </c>
      <c r="T85" s="247" t="s">
        <v>175</v>
      </c>
      <c r="U85" s="231">
        <v>0.85</v>
      </c>
      <c r="V85" s="231">
        <f>ROUND(E85*U85,2)</f>
        <v>5.01</v>
      </c>
      <c r="W85" s="231"/>
      <c r="X85" s="231" t="s">
        <v>176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177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870</v>
      </c>
      <c r="D86" s="232"/>
      <c r="E86" s="233">
        <v>5.89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179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>
      <c r="A87" s="235" t="s">
        <v>170</v>
      </c>
      <c r="B87" s="236" t="s">
        <v>109</v>
      </c>
      <c r="C87" s="252" t="s">
        <v>110</v>
      </c>
      <c r="D87" s="237"/>
      <c r="E87" s="238"/>
      <c r="F87" s="239"/>
      <c r="G87" s="239">
        <f>SUMIF(AG88:AG124,"&lt;&gt;NOR",G88:G124)</f>
        <v>0</v>
      </c>
      <c r="H87" s="239"/>
      <c r="I87" s="239">
        <f>SUM(I88:I124)</f>
        <v>0</v>
      </c>
      <c r="J87" s="239"/>
      <c r="K87" s="239">
        <f>SUM(K88:K124)</f>
        <v>0</v>
      </c>
      <c r="L87" s="239"/>
      <c r="M87" s="239">
        <f>SUM(M88:M124)</f>
        <v>0</v>
      </c>
      <c r="N87" s="239"/>
      <c r="O87" s="239">
        <f>SUM(O88:O124)</f>
        <v>0.09</v>
      </c>
      <c r="P87" s="239"/>
      <c r="Q87" s="239">
        <f>SUM(Q88:Q124)</f>
        <v>0</v>
      </c>
      <c r="R87" s="239"/>
      <c r="S87" s="239"/>
      <c r="T87" s="240"/>
      <c r="U87" s="234"/>
      <c r="V87" s="234">
        <f>SUM(V88:V124)</f>
        <v>17.220000000000002</v>
      </c>
      <c r="W87" s="234"/>
      <c r="X87" s="234"/>
      <c r="AG87" t="s">
        <v>171</v>
      </c>
    </row>
    <row r="88" spans="1:60" outlineLevel="1">
      <c r="A88" s="241">
        <v>15</v>
      </c>
      <c r="B88" s="242" t="s">
        <v>365</v>
      </c>
      <c r="C88" s="253" t="s">
        <v>366</v>
      </c>
      <c r="D88" s="243" t="s">
        <v>241</v>
      </c>
      <c r="E88" s="244">
        <v>3.5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3.9899999999999996E-3</v>
      </c>
      <c r="O88" s="246">
        <f>ROUND(E88*N88,2)</f>
        <v>0.01</v>
      </c>
      <c r="P88" s="246">
        <v>0</v>
      </c>
      <c r="Q88" s="246">
        <f>ROUND(E88*P88,2)</f>
        <v>0</v>
      </c>
      <c r="R88" s="246"/>
      <c r="S88" s="246" t="s">
        <v>175</v>
      </c>
      <c r="T88" s="247" t="s">
        <v>175</v>
      </c>
      <c r="U88" s="231">
        <v>0.54</v>
      </c>
      <c r="V88" s="231">
        <f>ROUND(E88*U88,2)</f>
        <v>1.89</v>
      </c>
      <c r="W88" s="231"/>
      <c r="X88" s="231" t="s">
        <v>176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177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5" t="s">
        <v>367</v>
      </c>
      <c r="D89" s="248"/>
      <c r="E89" s="248"/>
      <c r="F89" s="248"/>
      <c r="G89" s="248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244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6" t="s">
        <v>368</v>
      </c>
      <c r="D90" s="249"/>
      <c r="E90" s="249"/>
      <c r="F90" s="249"/>
      <c r="G90" s="249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244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871</v>
      </c>
      <c r="D91" s="232"/>
      <c r="E91" s="233">
        <v>3.5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1">
        <v>16</v>
      </c>
      <c r="B92" s="242" t="s">
        <v>372</v>
      </c>
      <c r="C92" s="253" t="s">
        <v>373</v>
      </c>
      <c r="D92" s="243" t="s">
        <v>241</v>
      </c>
      <c r="E92" s="244">
        <v>15.8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5.1799999999999997E-3</v>
      </c>
      <c r="O92" s="246">
        <f>ROUND(E92*N92,2)</f>
        <v>0.08</v>
      </c>
      <c r="P92" s="246">
        <v>0</v>
      </c>
      <c r="Q92" s="246">
        <f>ROUND(E92*P92,2)</f>
        <v>0</v>
      </c>
      <c r="R92" s="246"/>
      <c r="S92" s="246" t="s">
        <v>175</v>
      </c>
      <c r="T92" s="247" t="s">
        <v>175</v>
      </c>
      <c r="U92" s="231">
        <v>0.63</v>
      </c>
      <c r="V92" s="231">
        <f>ROUND(E92*U92,2)</f>
        <v>9.9499999999999993</v>
      </c>
      <c r="W92" s="231"/>
      <c r="X92" s="231" t="s">
        <v>176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177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5" t="s">
        <v>367</v>
      </c>
      <c r="D93" s="248"/>
      <c r="E93" s="248"/>
      <c r="F93" s="248"/>
      <c r="G93" s="248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244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6" t="s">
        <v>368</v>
      </c>
      <c r="D94" s="249"/>
      <c r="E94" s="249"/>
      <c r="F94" s="249"/>
      <c r="G94" s="249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244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374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872</v>
      </c>
      <c r="D96" s="232"/>
      <c r="E96" s="233">
        <v>7.9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376</v>
      </c>
      <c r="D97" s="232"/>
      <c r="E97" s="233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179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872</v>
      </c>
      <c r="D98" s="232"/>
      <c r="E98" s="233">
        <v>7.9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179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41">
        <v>17</v>
      </c>
      <c r="B99" s="242" t="s">
        <v>379</v>
      </c>
      <c r="C99" s="253" t="s">
        <v>380</v>
      </c>
      <c r="D99" s="243" t="s">
        <v>241</v>
      </c>
      <c r="E99" s="244">
        <v>3.5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3.0000000000000001E-5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175</v>
      </c>
      <c r="T99" s="247" t="s">
        <v>175</v>
      </c>
      <c r="U99" s="231">
        <v>0.13</v>
      </c>
      <c r="V99" s="231">
        <f>ROUND(E99*U99,2)</f>
        <v>0.46</v>
      </c>
      <c r="W99" s="231"/>
      <c r="X99" s="231" t="s">
        <v>176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177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5" t="s">
        <v>381</v>
      </c>
      <c r="D100" s="248"/>
      <c r="E100" s="248"/>
      <c r="F100" s="248"/>
      <c r="G100" s="248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244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871</v>
      </c>
      <c r="D101" s="232"/>
      <c r="E101" s="233">
        <v>3.5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179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>
      <c r="A102" s="241">
        <v>18</v>
      </c>
      <c r="B102" s="242" t="s">
        <v>382</v>
      </c>
      <c r="C102" s="253" t="s">
        <v>383</v>
      </c>
      <c r="D102" s="243" t="s">
        <v>241</v>
      </c>
      <c r="E102" s="244">
        <v>15.8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6.0000000000000002E-5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175</v>
      </c>
      <c r="T102" s="247" t="s">
        <v>175</v>
      </c>
      <c r="U102" s="231">
        <v>0.13</v>
      </c>
      <c r="V102" s="231">
        <f>ROUND(E102*U102,2)</f>
        <v>2.0499999999999998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5" t="s">
        <v>381</v>
      </c>
      <c r="D103" s="248"/>
      <c r="E103" s="248"/>
      <c r="F103" s="248"/>
      <c r="G103" s="248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244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374</v>
      </c>
      <c r="D104" s="232"/>
      <c r="E104" s="233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872</v>
      </c>
      <c r="D105" s="232"/>
      <c r="E105" s="233">
        <v>7.9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376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872</v>
      </c>
      <c r="D107" s="232"/>
      <c r="E107" s="233">
        <v>7.9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179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19</v>
      </c>
      <c r="B108" s="242" t="s">
        <v>384</v>
      </c>
      <c r="C108" s="253" t="s">
        <v>385</v>
      </c>
      <c r="D108" s="243" t="s">
        <v>386</v>
      </c>
      <c r="E108" s="244">
        <v>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7.5000000000000002E-4</v>
      </c>
      <c r="O108" s="246">
        <f>ROUND(E108*N108,2)</f>
        <v>0</v>
      </c>
      <c r="P108" s="246">
        <v>0</v>
      </c>
      <c r="Q108" s="246">
        <f>ROUND(E108*P108,2)</f>
        <v>0</v>
      </c>
      <c r="R108" s="246"/>
      <c r="S108" s="246" t="s">
        <v>175</v>
      </c>
      <c r="T108" s="247" t="s">
        <v>175</v>
      </c>
      <c r="U108" s="231">
        <v>0.11</v>
      </c>
      <c r="V108" s="231">
        <f>ROUND(E108*U108,2)</f>
        <v>0.22</v>
      </c>
      <c r="W108" s="231"/>
      <c r="X108" s="231" t="s">
        <v>176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177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58</v>
      </c>
      <c r="D109" s="232"/>
      <c r="E109" s="233">
        <v>2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41">
        <v>20</v>
      </c>
      <c r="B110" s="242" t="s">
        <v>388</v>
      </c>
      <c r="C110" s="253" t="s">
        <v>389</v>
      </c>
      <c r="D110" s="243" t="s">
        <v>249</v>
      </c>
      <c r="E110" s="244">
        <v>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1.7000000000000001E-4</v>
      </c>
      <c r="O110" s="246">
        <f>ROUND(E110*N110,2)</f>
        <v>0</v>
      </c>
      <c r="P110" s="246">
        <v>0</v>
      </c>
      <c r="Q110" s="246">
        <f>ROUND(E110*P110,2)</f>
        <v>0</v>
      </c>
      <c r="R110" s="246"/>
      <c r="S110" s="246" t="s">
        <v>175</v>
      </c>
      <c r="T110" s="247" t="s">
        <v>175</v>
      </c>
      <c r="U110" s="231">
        <v>0.19</v>
      </c>
      <c r="V110" s="231">
        <f>ROUND(E110*U110,2)</f>
        <v>0.38</v>
      </c>
      <c r="W110" s="231"/>
      <c r="X110" s="231" t="s">
        <v>176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177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58</v>
      </c>
      <c r="D111" s="232"/>
      <c r="E111" s="233">
        <v>2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1">
        <v>21</v>
      </c>
      <c r="B112" s="242" t="s">
        <v>390</v>
      </c>
      <c r="C112" s="253" t="s">
        <v>391</v>
      </c>
      <c r="D112" s="243" t="s">
        <v>249</v>
      </c>
      <c r="E112" s="244">
        <v>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2.4000000000000001E-4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175</v>
      </c>
      <c r="T112" s="247" t="s">
        <v>175</v>
      </c>
      <c r="U112" s="231">
        <v>0.2</v>
      </c>
      <c r="V112" s="231">
        <f>ROUND(E112*U112,2)</f>
        <v>0.4</v>
      </c>
      <c r="W112" s="231"/>
      <c r="X112" s="231" t="s">
        <v>176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177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58</v>
      </c>
      <c r="D113" s="232"/>
      <c r="E113" s="233">
        <v>2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22</v>
      </c>
      <c r="B114" s="242" t="s">
        <v>392</v>
      </c>
      <c r="C114" s="253" t="s">
        <v>393</v>
      </c>
      <c r="D114" s="243" t="s">
        <v>241</v>
      </c>
      <c r="E114" s="244">
        <v>19.3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175</v>
      </c>
      <c r="T114" s="247" t="s">
        <v>175</v>
      </c>
      <c r="U114" s="231">
        <v>0.03</v>
      </c>
      <c r="V114" s="231">
        <f>ROUND(E114*U114,2)</f>
        <v>0.57999999999999996</v>
      </c>
      <c r="W114" s="231"/>
      <c r="X114" s="231" t="s">
        <v>176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5" t="s">
        <v>394</v>
      </c>
      <c r="D115" s="248"/>
      <c r="E115" s="248"/>
      <c r="F115" s="248"/>
      <c r="G115" s="248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244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873</v>
      </c>
      <c r="D116" s="232"/>
      <c r="E116" s="233">
        <v>19.3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41">
        <v>23</v>
      </c>
      <c r="B117" s="242" t="s">
        <v>396</v>
      </c>
      <c r="C117" s="253" t="s">
        <v>397</v>
      </c>
      <c r="D117" s="243" t="s">
        <v>241</v>
      </c>
      <c r="E117" s="244">
        <v>19.3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1.0000000000000001E-5</v>
      </c>
      <c r="O117" s="246">
        <f>ROUND(E117*N117,2)</f>
        <v>0</v>
      </c>
      <c r="P117" s="246">
        <v>0</v>
      </c>
      <c r="Q117" s="246">
        <f>ROUND(E117*P117,2)</f>
        <v>0</v>
      </c>
      <c r="R117" s="246"/>
      <c r="S117" s="246" t="s">
        <v>175</v>
      </c>
      <c r="T117" s="247" t="s">
        <v>175</v>
      </c>
      <c r="U117" s="231">
        <v>0.06</v>
      </c>
      <c r="V117" s="231">
        <f>ROUND(E117*U117,2)</f>
        <v>1.1599999999999999</v>
      </c>
      <c r="W117" s="231"/>
      <c r="X117" s="231" t="s">
        <v>176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177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5" t="s">
        <v>398</v>
      </c>
      <c r="D118" s="248"/>
      <c r="E118" s="248"/>
      <c r="F118" s="248"/>
      <c r="G118" s="248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244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873</v>
      </c>
      <c r="D119" s="232"/>
      <c r="E119" s="233">
        <v>19.3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24</v>
      </c>
      <c r="B120" s="242" t="s">
        <v>399</v>
      </c>
      <c r="C120" s="253" t="s">
        <v>400</v>
      </c>
      <c r="D120" s="243" t="s">
        <v>322</v>
      </c>
      <c r="E120" s="244">
        <v>0.1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175</v>
      </c>
      <c r="T120" s="247" t="s">
        <v>175</v>
      </c>
      <c r="U120" s="231">
        <v>1.33</v>
      </c>
      <c r="V120" s="231">
        <f>ROUND(E120*U120,2)</f>
        <v>0.13</v>
      </c>
      <c r="W120" s="231"/>
      <c r="X120" s="231" t="s">
        <v>176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584</v>
      </c>
      <c r="D121" s="232"/>
      <c r="E121" s="233">
        <v>0.1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25</v>
      </c>
      <c r="B122" s="242" t="s">
        <v>402</v>
      </c>
      <c r="C122" s="253" t="s">
        <v>403</v>
      </c>
      <c r="D122" s="243" t="s">
        <v>404</v>
      </c>
      <c r="E122" s="244">
        <v>1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6"/>
      <c r="S122" s="246" t="s">
        <v>250</v>
      </c>
      <c r="T122" s="247" t="s">
        <v>251</v>
      </c>
      <c r="U122" s="231">
        <v>0</v>
      </c>
      <c r="V122" s="231">
        <f>ROUND(E122*U122,2)</f>
        <v>0</v>
      </c>
      <c r="W122" s="231"/>
      <c r="X122" s="231" t="s">
        <v>176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177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>
      <c r="A123" s="229"/>
      <c r="B123" s="230"/>
      <c r="C123" s="254" t="s">
        <v>405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56</v>
      </c>
      <c r="D124" s="232"/>
      <c r="E124" s="233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>
      <c r="A125" s="235" t="s">
        <v>170</v>
      </c>
      <c r="B125" s="236" t="s">
        <v>111</v>
      </c>
      <c r="C125" s="252" t="s">
        <v>112</v>
      </c>
      <c r="D125" s="237"/>
      <c r="E125" s="238"/>
      <c r="F125" s="239"/>
      <c r="G125" s="239">
        <f>SUMIF(AG126:AG164,"&lt;&gt;NOR",G126:G164)</f>
        <v>0</v>
      </c>
      <c r="H125" s="239"/>
      <c r="I125" s="239">
        <f>SUM(I126:I164)</f>
        <v>0</v>
      </c>
      <c r="J125" s="239"/>
      <c r="K125" s="239">
        <f>SUM(K126:K164)</f>
        <v>0</v>
      </c>
      <c r="L125" s="239"/>
      <c r="M125" s="239">
        <f>SUM(M126:M164)</f>
        <v>0</v>
      </c>
      <c r="N125" s="239"/>
      <c r="O125" s="239">
        <f>SUM(O126:O164)</f>
        <v>0.03</v>
      </c>
      <c r="P125" s="239"/>
      <c r="Q125" s="239">
        <f>SUM(Q126:Q164)</f>
        <v>7.0000000000000007E-2</v>
      </c>
      <c r="R125" s="239"/>
      <c r="S125" s="239"/>
      <c r="T125" s="240"/>
      <c r="U125" s="234"/>
      <c r="V125" s="234">
        <f>SUM(V126:V164)</f>
        <v>6.4</v>
      </c>
      <c r="W125" s="234"/>
      <c r="X125" s="234"/>
      <c r="AG125" t="s">
        <v>171</v>
      </c>
    </row>
    <row r="126" spans="1:60" outlineLevel="1">
      <c r="A126" s="241">
        <v>26</v>
      </c>
      <c r="B126" s="242" t="s">
        <v>414</v>
      </c>
      <c r="C126" s="253" t="s">
        <v>415</v>
      </c>
      <c r="D126" s="243" t="s">
        <v>386</v>
      </c>
      <c r="E126" s="244">
        <v>1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1.9460000000000002E-2</v>
      </c>
      <c r="Q126" s="246">
        <f>ROUND(E126*P126,2)</f>
        <v>0.02</v>
      </c>
      <c r="R126" s="246"/>
      <c r="S126" s="246" t="s">
        <v>175</v>
      </c>
      <c r="T126" s="247" t="s">
        <v>175</v>
      </c>
      <c r="U126" s="231">
        <v>0.38</v>
      </c>
      <c r="V126" s="231">
        <f>ROUND(E126*U126,2)</f>
        <v>0.38</v>
      </c>
      <c r="W126" s="231"/>
      <c r="X126" s="231" t="s">
        <v>176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841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1">
        <v>27</v>
      </c>
      <c r="B129" s="242" t="s">
        <v>417</v>
      </c>
      <c r="C129" s="253" t="s">
        <v>418</v>
      </c>
      <c r="D129" s="243" t="s">
        <v>386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1.9009999999999999E-2</v>
      </c>
      <c r="O129" s="246">
        <f>ROUND(E129*N129,2)</f>
        <v>0.02</v>
      </c>
      <c r="P129" s="246">
        <v>0</v>
      </c>
      <c r="Q129" s="246">
        <f>ROUND(E129*P129,2)</f>
        <v>0</v>
      </c>
      <c r="R129" s="246"/>
      <c r="S129" s="246" t="s">
        <v>175</v>
      </c>
      <c r="T129" s="247" t="s">
        <v>175</v>
      </c>
      <c r="U129" s="231">
        <v>1.19</v>
      </c>
      <c r="V129" s="231">
        <f>ROUND(E129*U129,2)</f>
        <v>1.19</v>
      </c>
      <c r="W129" s="231"/>
      <c r="X129" s="231" t="s">
        <v>176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177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56</v>
      </c>
      <c r="D130" s="232"/>
      <c r="E130" s="233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1">
        <v>28</v>
      </c>
      <c r="B131" s="242" t="s">
        <v>709</v>
      </c>
      <c r="C131" s="253" t="s">
        <v>710</v>
      </c>
      <c r="D131" s="243" t="s">
        <v>386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3.4700000000000002E-2</v>
      </c>
      <c r="Q131" s="246">
        <f>ROUND(E131*P131,2)</f>
        <v>0.03</v>
      </c>
      <c r="R131" s="246"/>
      <c r="S131" s="246" t="s">
        <v>175</v>
      </c>
      <c r="T131" s="247" t="s">
        <v>175</v>
      </c>
      <c r="U131" s="231">
        <v>0.56999999999999995</v>
      </c>
      <c r="V131" s="231">
        <f>ROUND(E131*U131,2)</f>
        <v>0.56999999999999995</v>
      </c>
      <c r="W131" s="231"/>
      <c r="X131" s="231" t="s">
        <v>176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177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841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56</v>
      </c>
      <c r="D133" s="232"/>
      <c r="E133" s="233">
        <v>1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41">
        <v>29</v>
      </c>
      <c r="B134" s="242" t="s">
        <v>711</v>
      </c>
      <c r="C134" s="253" t="s">
        <v>712</v>
      </c>
      <c r="D134" s="243" t="s">
        <v>249</v>
      </c>
      <c r="E134" s="244">
        <v>1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3.0899999999999999E-3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175</v>
      </c>
      <c r="T134" s="247" t="s">
        <v>175</v>
      </c>
      <c r="U134" s="231">
        <v>1.25</v>
      </c>
      <c r="V134" s="231">
        <f>ROUND(E134*U134,2)</f>
        <v>1.25</v>
      </c>
      <c r="W134" s="231"/>
      <c r="X134" s="231" t="s">
        <v>176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177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56</v>
      </c>
      <c r="D135" s="232"/>
      <c r="E135" s="233">
        <v>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>
      <c r="A136" s="241">
        <v>30</v>
      </c>
      <c r="B136" s="242" t="s">
        <v>874</v>
      </c>
      <c r="C136" s="253" t="s">
        <v>875</v>
      </c>
      <c r="D136" s="243" t="s">
        <v>249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1.1999999999999999E-3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175</v>
      </c>
      <c r="T136" s="247" t="s">
        <v>175</v>
      </c>
      <c r="U136" s="231">
        <v>0.44500000000000001</v>
      </c>
      <c r="V136" s="231">
        <f>ROUND(E136*U136,2)</f>
        <v>0.45</v>
      </c>
      <c r="W136" s="231"/>
      <c r="X136" s="231" t="s">
        <v>176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56</v>
      </c>
      <c r="D137" s="232"/>
      <c r="E137" s="233">
        <v>1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31</v>
      </c>
      <c r="B138" s="242" t="s">
        <v>431</v>
      </c>
      <c r="C138" s="253" t="s">
        <v>432</v>
      </c>
      <c r="D138" s="243" t="s">
        <v>249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8.4999999999999995E-4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175</v>
      </c>
      <c r="T138" s="247" t="s">
        <v>175</v>
      </c>
      <c r="U138" s="231">
        <v>0.49</v>
      </c>
      <c r="V138" s="231">
        <f>ROUND(E138*U138,2)</f>
        <v>0.49</v>
      </c>
      <c r="W138" s="231"/>
      <c r="X138" s="231" t="s">
        <v>176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177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439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56</v>
      </c>
      <c r="D140" s="232"/>
      <c r="E140" s="233">
        <v>1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1">
        <v>32</v>
      </c>
      <c r="B141" s="242" t="s">
        <v>713</v>
      </c>
      <c r="C141" s="253" t="s">
        <v>714</v>
      </c>
      <c r="D141" s="243" t="s">
        <v>249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1.0200000000000001E-3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 t="s">
        <v>175</v>
      </c>
      <c r="T141" s="247" t="s">
        <v>175</v>
      </c>
      <c r="U141" s="231">
        <v>0.48</v>
      </c>
      <c r="V141" s="231">
        <f>ROUND(E141*U141,2)</f>
        <v>0.48</v>
      </c>
      <c r="W141" s="231"/>
      <c r="X141" s="231" t="s">
        <v>176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177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715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56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33</v>
      </c>
      <c r="B144" s="242" t="s">
        <v>437</v>
      </c>
      <c r="C144" s="253" t="s">
        <v>438</v>
      </c>
      <c r="D144" s="243" t="s">
        <v>386</v>
      </c>
      <c r="E144" s="244">
        <v>3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1.56E-3</v>
      </c>
      <c r="Q144" s="246">
        <f>ROUND(E144*P144,2)</f>
        <v>0</v>
      </c>
      <c r="R144" s="246"/>
      <c r="S144" s="246" t="s">
        <v>175</v>
      </c>
      <c r="T144" s="247" t="s">
        <v>175</v>
      </c>
      <c r="U144" s="231">
        <v>0.22</v>
      </c>
      <c r="V144" s="231">
        <f>ROUND(E144*U144,2)</f>
        <v>0.66</v>
      </c>
      <c r="W144" s="231"/>
      <c r="X144" s="231" t="s">
        <v>176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177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876</v>
      </c>
      <c r="D145" s="232"/>
      <c r="E145" s="233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56</v>
      </c>
      <c r="D146" s="232"/>
      <c r="E146" s="233">
        <v>1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877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878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56</v>
      </c>
      <c r="D150" s="232"/>
      <c r="E150" s="233">
        <v>1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34</v>
      </c>
      <c r="B151" s="242" t="s">
        <v>444</v>
      </c>
      <c r="C151" s="253" t="s">
        <v>445</v>
      </c>
      <c r="D151" s="243" t="s">
        <v>249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4.0999999999999999E-4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175</v>
      </c>
      <c r="T151" s="247" t="s">
        <v>175</v>
      </c>
      <c r="U151" s="231">
        <v>0.25</v>
      </c>
      <c r="V151" s="231">
        <f>ROUND(E151*U151,2)</f>
        <v>0.25</v>
      </c>
      <c r="W151" s="231"/>
      <c r="X151" s="231" t="s">
        <v>176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177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56</v>
      </c>
      <c r="D152" s="232"/>
      <c r="E152" s="233">
        <v>1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41">
        <v>35</v>
      </c>
      <c r="B153" s="242" t="s">
        <v>447</v>
      </c>
      <c r="C153" s="253" t="s">
        <v>448</v>
      </c>
      <c r="D153" s="243" t="s">
        <v>249</v>
      </c>
      <c r="E153" s="244">
        <v>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2.0000000000000001E-4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175</v>
      </c>
      <c r="T153" s="247" t="s">
        <v>175</v>
      </c>
      <c r="U153" s="231">
        <v>0.25</v>
      </c>
      <c r="V153" s="231">
        <f>ROUND(E153*U153,2)</f>
        <v>0.25</v>
      </c>
      <c r="W153" s="231"/>
      <c r="X153" s="231" t="s">
        <v>176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177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56</v>
      </c>
      <c r="D154" s="232"/>
      <c r="E154" s="233">
        <v>1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41">
        <v>36</v>
      </c>
      <c r="B155" s="242" t="s">
        <v>449</v>
      </c>
      <c r="C155" s="253" t="s">
        <v>450</v>
      </c>
      <c r="D155" s="243" t="s">
        <v>249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6.9999999999999999E-4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175</v>
      </c>
      <c r="T155" s="247" t="s">
        <v>175</v>
      </c>
      <c r="U155" s="231">
        <v>0.37</v>
      </c>
      <c r="V155" s="231">
        <f>ROUND(E155*U155,2)</f>
        <v>0.37</v>
      </c>
      <c r="W155" s="231"/>
      <c r="X155" s="231" t="s">
        <v>176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177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451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56</v>
      </c>
      <c r="D157" s="232"/>
      <c r="E157" s="233">
        <v>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1">
        <v>37</v>
      </c>
      <c r="B158" s="242" t="s">
        <v>456</v>
      </c>
      <c r="C158" s="253" t="s">
        <v>457</v>
      </c>
      <c r="D158" s="243" t="s">
        <v>322</v>
      </c>
      <c r="E158" s="244">
        <v>0.04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175</v>
      </c>
      <c r="T158" s="247" t="s">
        <v>175</v>
      </c>
      <c r="U158" s="231">
        <v>1.52</v>
      </c>
      <c r="V158" s="231">
        <f>ROUND(E158*U158,2)</f>
        <v>0.06</v>
      </c>
      <c r="W158" s="231"/>
      <c r="X158" s="231" t="s">
        <v>176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177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879</v>
      </c>
      <c r="D159" s="232"/>
      <c r="E159" s="233">
        <v>0.04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41">
        <v>38</v>
      </c>
      <c r="B160" s="242" t="s">
        <v>461</v>
      </c>
      <c r="C160" s="253" t="s">
        <v>721</v>
      </c>
      <c r="D160" s="243" t="s">
        <v>404</v>
      </c>
      <c r="E160" s="244">
        <v>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0.02</v>
      </c>
      <c r="Q160" s="246">
        <f>ROUND(E160*P160,2)</f>
        <v>0.02</v>
      </c>
      <c r="R160" s="246"/>
      <c r="S160" s="246" t="s">
        <v>250</v>
      </c>
      <c r="T160" s="247" t="s">
        <v>251</v>
      </c>
      <c r="U160" s="231">
        <v>0</v>
      </c>
      <c r="V160" s="231">
        <f>ROUND(E160*U160,2)</f>
        <v>0</v>
      </c>
      <c r="W160" s="231"/>
      <c r="X160" s="231" t="s">
        <v>176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177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722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179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56</v>
      </c>
      <c r="D162" s="232"/>
      <c r="E162" s="233">
        <v>1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1">
        <v>39</v>
      </c>
      <c r="B163" s="242" t="s">
        <v>724</v>
      </c>
      <c r="C163" s="253" t="s">
        <v>725</v>
      </c>
      <c r="D163" s="243" t="s">
        <v>249</v>
      </c>
      <c r="E163" s="244">
        <v>1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1.4E-2</v>
      </c>
      <c r="O163" s="246">
        <f>ROUND(E163*N163,2)</f>
        <v>0.01</v>
      </c>
      <c r="P163" s="246">
        <v>0</v>
      </c>
      <c r="Q163" s="246">
        <f>ROUND(E163*P163,2)</f>
        <v>0</v>
      </c>
      <c r="R163" s="246" t="s">
        <v>469</v>
      </c>
      <c r="S163" s="246" t="s">
        <v>175</v>
      </c>
      <c r="T163" s="247" t="s">
        <v>175</v>
      </c>
      <c r="U163" s="231">
        <v>0</v>
      </c>
      <c r="V163" s="231">
        <f>ROUND(E163*U163,2)</f>
        <v>0</v>
      </c>
      <c r="W163" s="231"/>
      <c r="X163" s="231" t="s">
        <v>470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471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56</v>
      </c>
      <c r="D164" s="232"/>
      <c r="E164" s="233">
        <v>1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179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>
      <c r="A165" s="235" t="s">
        <v>170</v>
      </c>
      <c r="B165" s="236" t="s">
        <v>121</v>
      </c>
      <c r="C165" s="252" t="s">
        <v>122</v>
      </c>
      <c r="D165" s="237"/>
      <c r="E165" s="238"/>
      <c r="F165" s="239"/>
      <c r="G165" s="239">
        <f>SUMIF(AG166:AG171,"&lt;&gt;NOR",G166:G171)</f>
        <v>0</v>
      </c>
      <c r="H165" s="239"/>
      <c r="I165" s="239">
        <f>SUM(I166:I171)</f>
        <v>0</v>
      </c>
      <c r="J165" s="239"/>
      <c r="K165" s="239">
        <f>SUM(K166:K171)</f>
        <v>0</v>
      </c>
      <c r="L165" s="239"/>
      <c r="M165" s="239">
        <f>SUM(M166:M171)</f>
        <v>0</v>
      </c>
      <c r="N165" s="239"/>
      <c r="O165" s="239">
        <f>SUM(O166:O171)</f>
        <v>0</v>
      </c>
      <c r="P165" s="239"/>
      <c r="Q165" s="239">
        <f>SUM(Q166:Q171)</f>
        <v>0.17</v>
      </c>
      <c r="R165" s="239"/>
      <c r="S165" s="239"/>
      <c r="T165" s="240"/>
      <c r="U165" s="234"/>
      <c r="V165" s="234">
        <f>SUM(V166:V171)</f>
        <v>10.34</v>
      </c>
      <c r="W165" s="234"/>
      <c r="X165" s="234"/>
      <c r="AG165" t="s">
        <v>171</v>
      </c>
    </row>
    <row r="166" spans="1:60" outlineLevel="1">
      <c r="A166" s="241">
        <v>40</v>
      </c>
      <c r="B166" s="242" t="s">
        <v>880</v>
      </c>
      <c r="C166" s="253" t="s">
        <v>881</v>
      </c>
      <c r="D166" s="243" t="s">
        <v>249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175</v>
      </c>
      <c r="T166" s="247" t="s">
        <v>175</v>
      </c>
      <c r="U166" s="231">
        <v>9.3870000000000005</v>
      </c>
      <c r="V166" s="231">
        <f>ROUND(E166*U166,2)</f>
        <v>9.39</v>
      </c>
      <c r="W166" s="231"/>
      <c r="X166" s="231" t="s">
        <v>176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177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882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179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56</v>
      </c>
      <c r="D168" s="232"/>
      <c r="E168" s="233">
        <v>1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1">
        <v>41</v>
      </c>
      <c r="B169" s="242" t="s">
        <v>883</v>
      </c>
      <c r="C169" s="253" t="s">
        <v>884</v>
      </c>
      <c r="D169" s="243" t="s">
        <v>249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0.17399999999999999</v>
      </c>
      <c r="Q169" s="246">
        <f>ROUND(E169*P169,2)</f>
        <v>0.17</v>
      </c>
      <c r="R169" s="246"/>
      <c r="S169" s="246" t="s">
        <v>175</v>
      </c>
      <c r="T169" s="247" t="s">
        <v>175</v>
      </c>
      <c r="U169" s="231">
        <v>0.95</v>
      </c>
      <c r="V169" s="231">
        <f>ROUND(E169*U169,2)</f>
        <v>0.95</v>
      </c>
      <c r="W169" s="231"/>
      <c r="X169" s="231" t="s">
        <v>176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177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885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56</v>
      </c>
      <c r="D171" s="232"/>
      <c r="E171" s="233">
        <v>1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>
      <c r="A172" s="235" t="s">
        <v>170</v>
      </c>
      <c r="B172" s="236" t="s">
        <v>127</v>
      </c>
      <c r="C172" s="252" t="s">
        <v>128</v>
      </c>
      <c r="D172" s="237"/>
      <c r="E172" s="238"/>
      <c r="F172" s="239"/>
      <c r="G172" s="239">
        <f>SUMIF(AG173:AG181,"&lt;&gt;NOR",G173:G181)</f>
        <v>0</v>
      </c>
      <c r="H172" s="239"/>
      <c r="I172" s="239">
        <f>SUM(I173:I181)</f>
        <v>0</v>
      </c>
      <c r="J172" s="239"/>
      <c r="K172" s="239">
        <f>SUM(K173:K181)</f>
        <v>0</v>
      </c>
      <c r="L172" s="239"/>
      <c r="M172" s="239">
        <f>SUM(M173:M181)</f>
        <v>0</v>
      </c>
      <c r="N172" s="239"/>
      <c r="O172" s="239">
        <f>SUM(O173:O181)</f>
        <v>6.0000000000000005E-2</v>
      </c>
      <c r="P172" s="239"/>
      <c r="Q172" s="239">
        <f>SUM(Q173:Q181)</f>
        <v>0</v>
      </c>
      <c r="R172" s="239"/>
      <c r="S172" s="239"/>
      <c r="T172" s="240"/>
      <c r="U172" s="234"/>
      <c r="V172" s="234">
        <f>SUM(V173:V181)</f>
        <v>6.839999999999999</v>
      </c>
      <c r="W172" s="234"/>
      <c r="X172" s="234"/>
      <c r="AG172" t="s">
        <v>171</v>
      </c>
    </row>
    <row r="173" spans="1:60" outlineLevel="1">
      <c r="A173" s="241">
        <v>42</v>
      </c>
      <c r="B173" s="242" t="s">
        <v>886</v>
      </c>
      <c r="C173" s="253" t="s">
        <v>887</v>
      </c>
      <c r="D173" s="243" t="s">
        <v>241</v>
      </c>
      <c r="E173" s="244">
        <v>12.68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7.2999999999999996E-4</v>
      </c>
      <c r="O173" s="246">
        <f>ROUND(E173*N173,2)</f>
        <v>0.01</v>
      </c>
      <c r="P173" s="246">
        <v>0</v>
      </c>
      <c r="Q173" s="246">
        <f>ROUND(E173*P173,2)</f>
        <v>0</v>
      </c>
      <c r="R173" s="246"/>
      <c r="S173" s="246" t="s">
        <v>175</v>
      </c>
      <c r="T173" s="247" t="s">
        <v>175</v>
      </c>
      <c r="U173" s="231">
        <v>0.18</v>
      </c>
      <c r="V173" s="231">
        <f>ROUND(E173*U173,2)</f>
        <v>2.2799999999999998</v>
      </c>
      <c r="W173" s="231"/>
      <c r="X173" s="231" t="s">
        <v>176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177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888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179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889</v>
      </c>
      <c r="D175" s="232"/>
      <c r="E175" s="233">
        <v>14.28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890</v>
      </c>
      <c r="D176" s="232"/>
      <c r="E176" s="233">
        <v>-1.6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>
      <c r="A177" s="241">
        <v>43</v>
      </c>
      <c r="B177" s="242" t="s">
        <v>891</v>
      </c>
      <c r="C177" s="253" t="s">
        <v>892</v>
      </c>
      <c r="D177" s="243" t="s">
        <v>174</v>
      </c>
      <c r="E177" s="244">
        <v>10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4.8500000000000001E-3</v>
      </c>
      <c r="O177" s="246">
        <f>ROUND(E177*N177,2)</f>
        <v>0.05</v>
      </c>
      <c r="P177" s="246">
        <v>0</v>
      </c>
      <c r="Q177" s="246">
        <f>ROUND(E177*P177,2)</f>
        <v>0</v>
      </c>
      <c r="R177" s="246"/>
      <c r="S177" s="246" t="s">
        <v>175</v>
      </c>
      <c r="T177" s="247" t="s">
        <v>175</v>
      </c>
      <c r="U177" s="231">
        <v>0.45</v>
      </c>
      <c r="V177" s="231">
        <f>ROUND(E177*U177,2)</f>
        <v>4.5</v>
      </c>
      <c r="W177" s="231"/>
      <c r="X177" s="231" t="s">
        <v>176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841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844</v>
      </c>
      <c r="D179" s="232"/>
      <c r="E179" s="233">
        <v>10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41">
        <v>44</v>
      </c>
      <c r="B180" s="242" t="s">
        <v>893</v>
      </c>
      <c r="C180" s="253" t="s">
        <v>894</v>
      </c>
      <c r="D180" s="243" t="s">
        <v>322</v>
      </c>
      <c r="E180" s="244">
        <v>5.8000000000000003E-2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175</v>
      </c>
      <c r="T180" s="247" t="s">
        <v>175</v>
      </c>
      <c r="U180" s="231">
        <v>1.0900000000000001</v>
      </c>
      <c r="V180" s="231">
        <f>ROUND(E180*U180,2)</f>
        <v>0.06</v>
      </c>
      <c r="W180" s="231"/>
      <c r="X180" s="231" t="s">
        <v>176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177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895</v>
      </c>
      <c r="D181" s="232"/>
      <c r="E181" s="233">
        <v>5.8000000000000003E-2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>
      <c r="A182" s="235" t="s">
        <v>170</v>
      </c>
      <c r="B182" s="236" t="s">
        <v>129</v>
      </c>
      <c r="C182" s="252" t="s">
        <v>130</v>
      </c>
      <c r="D182" s="237"/>
      <c r="E182" s="238"/>
      <c r="F182" s="239"/>
      <c r="G182" s="239">
        <f>SUMIF(AG183:AG218,"&lt;&gt;NOR",G183:G218)</f>
        <v>0</v>
      </c>
      <c r="H182" s="239"/>
      <c r="I182" s="239">
        <f>SUM(I183:I218)</f>
        <v>0</v>
      </c>
      <c r="J182" s="239"/>
      <c r="K182" s="239">
        <f>SUM(K183:K218)</f>
        <v>0</v>
      </c>
      <c r="L182" s="239"/>
      <c r="M182" s="239">
        <f>SUM(M183:M218)</f>
        <v>0</v>
      </c>
      <c r="N182" s="239"/>
      <c r="O182" s="239">
        <f>SUM(O183:O218)</f>
        <v>0.08</v>
      </c>
      <c r="P182" s="239"/>
      <c r="Q182" s="239">
        <f>SUM(Q183:Q218)</f>
        <v>0</v>
      </c>
      <c r="R182" s="239"/>
      <c r="S182" s="239"/>
      <c r="T182" s="240"/>
      <c r="U182" s="234"/>
      <c r="V182" s="234">
        <f>SUM(V183:V218)</f>
        <v>7.42</v>
      </c>
      <c r="W182" s="234"/>
      <c r="X182" s="234"/>
      <c r="AG182" t="s">
        <v>171</v>
      </c>
    </row>
    <row r="183" spans="1:60" outlineLevel="1">
      <c r="A183" s="241">
        <v>45</v>
      </c>
      <c r="B183" s="242" t="s">
        <v>485</v>
      </c>
      <c r="C183" s="253" t="s">
        <v>486</v>
      </c>
      <c r="D183" s="243" t="s">
        <v>174</v>
      </c>
      <c r="E183" s="244">
        <v>4.8765000000000001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2.1000000000000001E-4</v>
      </c>
      <c r="O183" s="246">
        <f>ROUND(E183*N183,2)</f>
        <v>0</v>
      </c>
      <c r="P183" s="246">
        <v>0</v>
      </c>
      <c r="Q183" s="246">
        <f>ROUND(E183*P183,2)</f>
        <v>0</v>
      </c>
      <c r="R183" s="246"/>
      <c r="S183" s="246" t="s">
        <v>175</v>
      </c>
      <c r="T183" s="247" t="s">
        <v>175</v>
      </c>
      <c r="U183" s="231">
        <v>0.05</v>
      </c>
      <c r="V183" s="231">
        <f>ROUND(E183*U183,2)</f>
        <v>0.24</v>
      </c>
      <c r="W183" s="231"/>
      <c r="X183" s="231" t="s">
        <v>176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177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487</v>
      </c>
      <c r="D184" s="232"/>
      <c r="E184" s="233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179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488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179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896</v>
      </c>
      <c r="D186" s="232"/>
      <c r="E186" s="233">
        <v>4.8765000000000001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179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46</v>
      </c>
      <c r="B187" s="242" t="s">
        <v>490</v>
      </c>
      <c r="C187" s="253" t="s">
        <v>491</v>
      </c>
      <c r="D187" s="243" t="s">
        <v>174</v>
      </c>
      <c r="E187" s="244">
        <v>4.8765000000000001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2.9999999999999997E-4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175</v>
      </c>
      <c r="T187" s="247" t="s">
        <v>175</v>
      </c>
      <c r="U187" s="231">
        <v>0</v>
      </c>
      <c r="V187" s="231">
        <f>ROUND(E187*U187,2)</f>
        <v>0</v>
      </c>
      <c r="W187" s="231"/>
      <c r="X187" s="231" t="s">
        <v>176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242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492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896</v>
      </c>
      <c r="D189" s="232"/>
      <c r="E189" s="233">
        <v>4.8765000000000001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41">
        <v>47</v>
      </c>
      <c r="B190" s="242" t="s">
        <v>897</v>
      </c>
      <c r="C190" s="253" t="s">
        <v>898</v>
      </c>
      <c r="D190" s="243" t="s">
        <v>174</v>
      </c>
      <c r="E190" s="244">
        <v>4.8765000000000001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4.7800000000000004E-3</v>
      </c>
      <c r="O190" s="246">
        <f>ROUND(E190*N190,2)</f>
        <v>0.02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1.17</v>
      </c>
      <c r="V190" s="231">
        <f>ROUND(E190*U190,2)</f>
        <v>5.71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242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899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179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853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900</v>
      </c>
      <c r="D193" s="232"/>
      <c r="E193" s="233">
        <v>2.8260000000000001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855</v>
      </c>
      <c r="D194" s="232"/>
      <c r="E194" s="233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901</v>
      </c>
      <c r="D195" s="232"/>
      <c r="E195" s="233">
        <v>1.014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857</v>
      </c>
      <c r="D196" s="232"/>
      <c r="E196" s="233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902</v>
      </c>
      <c r="D197" s="232"/>
      <c r="E197" s="233">
        <v>0.22500000000000001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179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903</v>
      </c>
      <c r="D198" s="232"/>
      <c r="E198" s="233">
        <v>0.27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859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904</v>
      </c>
      <c r="D200" s="232"/>
      <c r="E200" s="233">
        <v>0.54149999999999998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2.5" outlineLevel="1">
      <c r="A201" s="241">
        <v>48</v>
      </c>
      <c r="B201" s="242" t="s">
        <v>498</v>
      </c>
      <c r="C201" s="253" t="s">
        <v>499</v>
      </c>
      <c r="D201" s="243" t="s">
        <v>241</v>
      </c>
      <c r="E201" s="244">
        <v>11.08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175</v>
      </c>
      <c r="T201" s="247" t="s">
        <v>175</v>
      </c>
      <c r="U201" s="231">
        <v>0.12</v>
      </c>
      <c r="V201" s="231">
        <f>ROUND(E201*U201,2)</f>
        <v>1.33</v>
      </c>
      <c r="W201" s="231"/>
      <c r="X201" s="231" t="s">
        <v>176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500</v>
      </c>
      <c r="D202" s="232"/>
      <c r="E202" s="233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179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853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179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905</v>
      </c>
      <c r="D204" s="232"/>
      <c r="E204" s="233">
        <v>5.17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855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906</v>
      </c>
      <c r="D206" s="232"/>
      <c r="E206" s="233">
        <v>1.69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857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907</v>
      </c>
      <c r="D208" s="232"/>
      <c r="E208" s="233">
        <v>2.7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179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859</v>
      </c>
      <c r="D209" s="232"/>
      <c r="E209" s="233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908</v>
      </c>
      <c r="D210" s="232"/>
      <c r="E210" s="233">
        <v>1.52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41">
        <v>49</v>
      </c>
      <c r="B211" s="242" t="s">
        <v>503</v>
      </c>
      <c r="C211" s="253" t="s">
        <v>504</v>
      </c>
      <c r="D211" s="243" t="s">
        <v>322</v>
      </c>
      <c r="E211" s="244">
        <v>8.5000000000000006E-2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 t="s">
        <v>175</v>
      </c>
      <c r="T211" s="247" t="s">
        <v>175</v>
      </c>
      <c r="U211" s="231">
        <v>1.6</v>
      </c>
      <c r="V211" s="231">
        <f>ROUND(E211*U211,2)</f>
        <v>0.14000000000000001</v>
      </c>
      <c r="W211" s="231"/>
      <c r="X211" s="231" t="s">
        <v>176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242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909</v>
      </c>
      <c r="D212" s="232"/>
      <c r="E212" s="233">
        <v>8.5000000000000006E-2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179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50</v>
      </c>
      <c r="B213" s="242" t="s">
        <v>506</v>
      </c>
      <c r="C213" s="253" t="s">
        <v>507</v>
      </c>
      <c r="D213" s="243" t="s">
        <v>241</v>
      </c>
      <c r="E213" s="244">
        <v>12.188000000000001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2.2000000000000001E-4</v>
      </c>
      <c r="O213" s="246">
        <f>ROUND(E213*N213,2)</f>
        <v>0</v>
      </c>
      <c r="P213" s="246">
        <v>0</v>
      </c>
      <c r="Q213" s="246">
        <f>ROUND(E213*P213,2)</f>
        <v>0</v>
      </c>
      <c r="R213" s="246" t="s">
        <v>469</v>
      </c>
      <c r="S213" s="246" t="s">
        <v>175</v>
      </c>
      <c r="T213" s="247" t="s">
        <v>175</v>
      </c>
      <c r="U213" s="231">
        <v>0</v>
      </c>
      <c r="V213" s="231">
        <f>ROUND(E213*U213,2)</f>
        <v>0</v>
      </c>
      <c r="W213" s="231"/>
      <c r="X213" s="231" t="s">
        <v>470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471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508</v>
      </c>
      <c r="D214" s="232"/>
      <c r="E214" s="233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179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910</v>
      </c>
      <c r="D215" s="232"/>
      <c r="E215" s="233">
        <v>12.188000000000001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179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1">
        <v>51</v>
      </c>
      <c r="B216" s="242" t="s">
        <v>911</v>
      </c>
      <c r="C216" s="253" t="s">
        <v>912</v>
      </c>
      <c r="D216" s="243" t="s">
        <v>174</v>
      </c>
      <c r="E216" s="244">
        <v>5.3641500000000004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1.0500000000000001E-2</v>
      </c>
      <c r="O216" s="246">
        <f>ROUND(E216*N216,2)</f>
        <v>0.06</v>
      </c>
      <c r="P216" s="246">
        <v>0</v>
      </c>
      <c r="Q216" s="246">
        <f>ROUND(E216*P216,2)</f>
        <v>0</v>
      </c>
      <c r="R216" s="246" t="s">
        <v>469</v>
      </c>
      <c r="S216" s="246" t="s">
        <v>175</v>
      </c>
      <c r="T216" s="247" t="s">
        <v>175</v>
      </c>
      <c r="U216" s="231">
        <v>0</v>
      </c>
      <c r="V216" s="231">
        <f>ROUND(E216*U216,2)</f>
        <v>0</v>
      </c>
      <c r="W216" s="231"/>
      <c r="X216" s="231" t="s">
        <v>470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512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492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913</v>
      </c>
      <c r="D218" s="232"/>
      <c r="E218" s="233">
        <v>5.3641500000000004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>
      <c r="A219" s="235" t="s">
        <v>170</v>
      </c>
      <c r="B219" s="236" t="s">
        <v>131</v>
      </c>
      <c r="C219" s="252" t="s">
        <v>132</v>
      </c>
      <c r="D219" s="237"/>
      <c r="E219" s="238"/>
      <c r="F219" s="239"/>
      <c r="G219" s="239">
        <f>SUMIF(AG220:AG235,"&lt;&gt;NOR",G220:G235)</f>
        <v>0</v>
      </c>
      <c r="H219" s="239"/>
      <c r="I219" s="239">
        <f>SUM(I220:I235)</f>
        <v>0</v>
      </c>
      <c r="J219" s="239"/>
      <c r="K219" s="239">
        <f>SUM(K220:K235)</f>
        <v>0</v>
      </c>
      <c r="L219" s="239"/>
      <c r="M219" s="239">
        <f>SUM(M220:M235)</f>
        <v>0</v>
      </c>
      <c r="N219" s="239"/>
      <c r="O219" s="239">
        <f>SUM(O220:O235)</f>
        <v>0</v>
      </c>
      <c r="P219" s="239"/>
      <c r="Q219" s="239">
        <f>SUM(Q220:Q235)</f>
        <v>0</v>
      </c>
      <c r="R219" s="239"/>
      <c r="S219" s="239"/>
      <c r="T219" s="240"/>
      <c r="U219" s="234"/>
      <c r="V219" s="234">
        <f>SUM(V220:V235)</f>
        <v>1.48</v>
      </c>
      <c r="W219" s="234"/>
      <c r="X219" s="234"/>
      <c r="AG219" t="s">
        <v>171</v>
      </c>
    </row>
    <row r="220" spans="1:60" outlineLevel="1">
      <c r="A220" s="241">
        <v>52</v>
      </c>
      <c r="B220" s="242" t="s">
        <v>514</v>
      </c>
      <c r="C220" s="253" t="s">
        <v>515</v>
      </c>
      <c r="D220" s="243" t="s">
        <v>174</v>
      </c>
      <c r="E220" s="244">
        <v>3.94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2.5000000000000001E-4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175</v>
      </c>
      <c r="T220" s="247" t="s">
        <v>175</v>
      </c>
      <c r="U220" s="231">
        <v>0.13</v>
      </c>
      <c r="V220" s="231">
        <f>ROUND(E220*U220,2)</f>
        <v>0.51</v>
      </c>
      <c r="W220" s="231"/>
      <c r="X220" s="231" t="s">
        <v>176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914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526</v>
      </c>
      <c r="D222" s="232"/>
      <c r="E222" s="233">
        <v>2.5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179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915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776</v>
      </c>
      <c r="D224" s="232"/>
      <c r="E224" s="233">
        <v>1.44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41">
        <v>53</v>
      </c>
      <c r="B225" s="242" t="s">
        <v>520</v>
      </c>
      <c r="C225" s="253" t="s">
        <v>521</v>
      </c>
      <c r="D225" s="243" t="s">
        <v>174</v>
      </c>
      <c r="E225" s="244">
        <v>13.94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5.0000000000000002E-5</v>
      </c>
      <c r="O225" s="246">
        <f>ROUND(E225*N225,2)</f>
        <v>0</v>
      </c>
      <c r="P225" s="246">
        <v>0</v>
      </c>
      <c r="Q225" s="246">
        <f>ROUND(E225*P225,2)</f>
        <v>0</v>
      </c>
      <c r="R225" s="246"/>
      <c r="S225" s="246" t="s">
        <v>175</v>
      </c>
      <c r="T225" s="247" t="s">
        <v>175</v>
      </c>
      <c r="U225" s="231">
        <v>0.06</v>
      </c>
      <c r="V225" s="231">
        <f>ROUND(E225*U225,2)</f>
        <v>0.84</v>
      </c>
      <c r="W225" s="231"/>
      <c r="X225" s="231" t="s">
        <v>176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177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914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179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526</v>
      </c>
      <c r="D227" s="232"/>
      <c r="E227" s="233">
        <v>2.5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916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776</v>
      </c>
      <c r="D229" s="232"/>
      <c r="E229" s="233">
        <v>1.44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917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844</v>
      </c>
      <c r="D231" s="232"/>
      <c r="E231" s="233">
        <v>10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41">
        <v>54</v>
      </c>
      <c r="B232" s="242" t="s">
        <v>523</v>
      </c>
      <c r="C232" s="253" t="s">
        <v>524</v>
      </c>
      <c r="D232" s="243" t="s">
        <v>174</v>
      </c>
      <c r="E232" s="244">
        <v>2.5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1.0000000000000001E-5</v>
      </c>
      <c r="O232" s="246">
        <f>ROUND(E232*N232,2)</f>
        <v>0</v>
      </c>
      <c r="P232" s="246">
        <v>0</v>
      </c>
      <c r="Q232" s="246">
        <f>ROUND(E232*P232,2)</f>
        <v>0</v>
      </c>
      <c r="R232" s="246"/>
      <c r="S232" s="246" t="s">
        <v>175</v>
      </c>
      <c r="T232" s="247" t="s">
        <v>175</v>
      </c>
      <c r="U232" s="231">
        <v>0.05</v>
      </c>
      <c r="V232" s="231">
        <f>ROUND(E232*U232,2)</f>
        <v>0.13</v>
      </c>
      <c r="W232" s="231"/>
      <c r="X232" s="231" t="s">
        <v>176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177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918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841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526</v>
      </c>
      <c r="D235" s="232"/>
      <c r="E235" s="233">
        <v>2.5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>
      <c r="A236" s="235" t="s">
        <v>170</v>
      </c>
      <c r="B236" s="236" t="s">
        <v>133</v>
      </c>
      <c r="C236" s="252" t="s">
        <v>134</v>
      </c>
      <c r="D236" s="237"/>
      <c r="E236" s="238"/>
      <c r="F236" s="239"/>
      <c r="G236" s="239">
        <f>SUMIF(AG237:AG266,"&lt;&gt;NOR",G237:G266)</f>
        <v>0</v>
      </c>
      <c r="H236" s="239"/>
      <c r="I236" s="239">
        <f>SUM(I237:I266)</f>
        <v>0</v>
      </c>
      <c r="J236" s="239"/>
      <c r="K236" s="239">
        <f>SUM(K237:K266)</f>
        <v>0</v>
      </c>
      <c r="L236" s="239"/>
      <c r="M236" s="239">
        <f>SUM(M237:M266)</f>
        <v>0</v>
      </c>
      <c r="N236" s="239"/>
      <c r="O236" s="239">
        <f>SUM(O237:O266)</f>
        <v>0.02</v>
      </c>
      <c r="P236" s="239"/>
      <c r="Q236" s="239">
        <f>SUM(Q237:Q266)</f>
        <v>0.02</v>
      </c>
      <c r="R236" s="239"/>
      <c r="S236" s="239"/>
      <c r="T236" s="240"/>
      <c r="U236" s="234"/>
      <c r="V236" s="234">
        <f>SUM(V237:V266)</f>
        <v>10.139999999999999</v>
      </c>
      <c r="W236" s="234"/>
      <c r="X236" s="234"/>
      <c r="AG236" t="s">
        <v>171</v>
      </c>
    </row>
    <row r="237" spans="1:60" outlineLevel="1">
      <c r="A237" s="241">
        <v>55</v>
      </c>
      <c r="B237" s="242" t="s">
        <v>527</v>
      </c>
      <c r="C237" s="253" t="s">
        <v>528</v>
      </c>
      <c r="D237" s="243" t="s">
        <v>174</v>
      </c>
      <c r="E237" s="244">
        <v>41.1995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0</v>
      </c>
      <c r="O237" s="246">
        <f>ROUND(E237*N237,2)</f>
        <v>0</v>
      </c>
      <c r="P237" s="246">
        <v>5.0000000000000001E-4</v>
      </c>
      <c r="Q237" s="246">
        <f>ROUND(E237*P237,2)</f>
        <v>0.02</v>
      </c>
      <c r="R237" s="246"/>
      <c r="S237" s="246" t="s">
        <v>175</v>
      </c>
      <c r="T237" s="247" t="s">
        <v>175</v>
      </c>
      <c r="U237" s="231">
        <v>7.0000000000000007E-2</v>
      </c>
      <c r="V237" s="231">
        <f>ROUND(E237*U237,2)</f>
        <v>2.88</v>
      </c>
      <c r="W237" s="231"/>
      <c r="X237" s="231" t="s">
        <v>176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177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529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179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841</v>
      </c>
      <c r="D239" s="232"/>
      <c r="E239" s="233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844</v>
      </c>
      <c r="D240" s="232"/>
      <c r="E240" s="233">
        <v>10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179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919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841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842</v>
      </c>
      <c r="D243" s="232"/>
      <c r="E243" s="233">
        <v>16.933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920</v>
      </c>
      <c r="D244" s="232"/>
      <c r="E244" s="233">
        <v>9.1839999999999993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921</v>
      </c>
      <c r="D245" s="232"/>
      <c r="E245" s="233">
        <v>10.029999999999999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922</v>
      </c>
      <c r="D246" s="232"/>
      <c r="E246" s="233">
        <v>-0.52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179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923</v>
      </c>
      <c r="D247" s="232"/>
      <c r="E247" s="233">
        <v>-0.58499999999999996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273</v>
      </c>
      <c r="D248" s="232"/>
      <c r="E248" s="233">
        <v>-1.6</v>
      </c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179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849</v>
      </c>
      <c r="D249" s="232"/>
      <c r="E249" s="233">
        <v>-2.2425000000000002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41">
        <v>56</v>
      </c>
      <c r="B250" s="242" t="s">
        <v>541</v>
      </c>
      <c r="C250" s="253" t="s">
        <v>542</v>
      </c>
      <c r="D250" s="243" t="s">
        <v>174</v>
      </c>
      <c r="E250" s="244">
        <v>41.1995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 t="s">
        <v>175</v>
      </c>
      <c r="T250" s="247" t="s">
        <v>175</v>
      </c>
      <c r="U250" s="231">
        <v>0.04</v>
      </c>
      <c r="V250" s="231">
        <f>ROUND(E250*U250,2)</f>
        <v>1.65</v>
      </c>
      <c r="W250" s="231"/>
      <c r="X250" s="231" t="s">
        <v>176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177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543</v>
      </c>
      <c r="D251" s="232"/>
      <c r="E251" s="23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179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544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179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924</v>
      </c>
      <c r="D253" s="232"/>
      <c r="E253" s="233">
        <v>41.1995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57</v>
      </c>
      <c r="B254" s="242" t="s">
        <v>546</v>
      </c>
      <c r="C254" s="253" t="s">
        <v>547</v>
      </c>
      <c r="D254" s="243" t="s">
        <v>174</v>
      </c>
      <c r="E254" s="244">
        <v>42.401499999999999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1.7000000000000001E-4</v>
      </c>
      <c r="O254" s="246">
        <f>ROUND(E254*N254,2)</f>
        <v>0.01</v>
      </c>
      <c r="P254" s="246">
        <v>0</v>
      </c>
      <c r="Q254" s="246">
        <f>ROUND(E254*P254,2)</f>
        <v>0</v>
      </c>
      <c r="R254" s="246"/>
      <c r="S254" s="246" t="s">
        <v>175</v>
      </c>
      <c r="T254" s="247" t="s">
        <v>175</v>
      </c>
      <c r="U254" s="231">
        <v>0.03</v>
      </c>
      <c r="V254" s="231">
        <f>ROUND(E254*U254,2)</f>
        <v>1.27</v>
      </c>
      <c r="W254" s="231"/>
      <c r="X254" s="231" t="s">
        <v>176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548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925</v>
      </c>
      <c r="D256" s="232"/>
      <c r="E256" s="233">
        <v>32.401499999999999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926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844</v>
      </c>
      <c r="D258" s="232"/>
      <c r="E258" s="233">
        <v>10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41">
        <v>58</v>
      </c>
      <c r="B259" s="242" t="s">
        <v>551</v>
      </c>
      <c r="C259" s="253" t="s">
        <v>552</v>
      </c>
      <c r="D259" s="243" t="s">
        <v>174</v>
      </c>
      <c r="E259" s="244">
        <v>42.401499999999999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2.1000000000000001E-4</v>
      </c>
      <c r="O259" s="246">
        <f>ROUND(E259*N259,2)</f>
        <v>0.01</v>
      </c>
      <c r="P259" s="246">
        <v>0</v>
      </c>
      <c r="Q259" s="246">
        <f>ROUND(E259*P259,2)</f>
        <v>0</v>
      </c>
      <c r="R259" s="246"/>
      <c r="S259" s="246" t="s">
        <v>175</v>
      </c>
      <c r="T259" s="247" t="s">
        <v>175</v>
      </c>
      <c r="U259" s="231">
        <v>0.1</v>
      </c>
      <c r="V259" s="231">
        <f>ROUND(E259*U259,2)</f>
        <v>4.24</v>
      </c>
      <c r="W259" s="231"/>
      <c r="X259" s="231" t="s">
        <v>176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177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548</v>
      </c>
      <c r="D260" s="232"/>
      <c r="E260" s="233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925</v>
      </c>
      <c r="D261" s="232"/>
      <c r="E261" s="233">
        <v>32.401499999999999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926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844</v>
      </c>
      <c r="D263" s="232"/>
      <c r="E263" s="233">
        <v>10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179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1">
        <v>59</v>
      </c>
      <c r="B264" s="242" t="s">
        <v>553</v>
      </c>
      <c r="C264" s="253" t="s">
        <v>554</v>
      </c>
      <c r="D264" s="243" t="s">
        <v>174</v>
      </c>
      <c r="E264" s="244">
        <v>10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3.5E-4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175</v>
      </c>
      <c r="T264" s="247" t="s">
        <v>175</v>
      </c>
      <c r="U264" s="231">
        <v>0.01</v>
      </c>
      <c r="V264" s="231">
        <f>ROUND(E264*U264,2)</f>
        <v>0.1</v>
      </c>
      <c r="W264" s="231"/>
      <c r="X264" s="231" t="s">
        <v>176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177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555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844</v>
      </c>
      <c r="D266" s="232"/>
      <c r="E266" s="233">
        <v>10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179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>
      <c r="A267" s="235" t="s">
        <v>170</v>
      </c>
      <c r="B267" s="236" t="s">
        <v>138</v>
      </c>
      <c r="C267" s="252" t="s">
        <v>139</v>
      </c>
      <c r="D267" s="237"/>
      <c r="E267" s="238"/>
      <c r="F267" s="239"/>
      <c r="G267" s="239">
        <f>SUMIF(AG268:AG297,"&lt;&gt;NOR",G268:G297)</f>
        <v>0</v>
      </c>
      <c r="H267" s="239"/>
      <c r="I267" s="239">
        <f>SUM(I268:I297)</f>
        <v>0</v>
      </c>
      <c r="J267" s="239"/>
      <c r="K267" s="239">
        <f>SUM(K268:K297)</f>
        <v>0</v>
      </c>
      <c r="L267" s="239"/>
      <c r="M267" s="239">
        <f>SUM(M268:M297)</f>
        <v>0</v>
      </c>
      <c r="N267" s="239"/>
      <c r="O267" s="239">
        <f>SUM(O268:O297)</f>
        <v>0</v>
      </c>
      <c r="P267" s="239"/>
      <c r="Q267" s="239">
        <f>SUM(Q268:Q297)</f>
        <v>0</v>
      </c>
      <c r="R267" s="239"/>
      <c r="S267" s="239"/>
      <c r="T267" s="240"/>
      <c r="U267" s="234"/>
      <c r="V267" s="234">
        <f>SUM(V268:V297)</f>
        <v>0.76</v>
      </c>
      <c r="W267" s="234"/>
      <c r="X267" s="234"/>
      <c r="AG267" t="s">
        <v>171</v>
      </c>
    </row>
    <row r="268" spans="1:60" outlineLevel="1">
      <c r="A268" s="241">
        <v>60</v>
      </c>
      <c r="B268" s="242" t="s">
        <v>565</v>
      </c>
      <c r="C268" s="253" t="s">
        <v>566</v>
      </c>
      <c r="D268" s="243" t="s">
        <v>322</v>
      </c>
      <c r="E268" s="244">
        <v>0.61619999999999997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0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175</v>
      </c>
      <c r="T268" s="247" t="s">
        <v>175</v>
      </c>
      <c r="U268" s="231">
        <v>0.28000000000000003</v>
      </c>
      <c r="V268" s="231">
        <f>ROUND(E268*U268,2)</f>
        <v>0.17</v>
      </c>
      <c r="W268" s="231"/>
      <c r="X268" s="231" t="s">
        <v>176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318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5" t="s">
        <v>567</v>
      </c>
      <c r="D269" s="248"/>
      <c r="E269" s="248"/>
      <c r="F269" s="248"/>
      <c r="G269" s="248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244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6" t="s">
        <v>568</v>
      </c>
      <c r="D270" s="249"/>
      <c r="E270" s="249"/>
      <c r="F270" s="249"/>
      <c r="G270" s="249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244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>
      <c r="A271" s="229"/>
      <c r="B271" s="230"/>
      <c r="C271" s="256" t="s">
        <v>569</v>
      </c>
      <c r="D271" s="249"/>
      <c r="E271" s="249"/>
      <c r="F271" s="249"/>
      <c r="G271" s="249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244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50" t="str">
        <f>C271</f>
        <v>- při vodorovné dopravě po vodě : vyložení na hromady na suchu nebo na přeložení na dopravní prostředek na suchu do 15 m vodorovně a současně do 4 m svisle,</v>
      </c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6" t="s">
        <v>570</v>
      </c>
      <c r="D272" s="249"/>
      <c r="E272" s="249"/>
      <c r="F272" s="249"/>
      <c r="G272" s="249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244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571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927</v>
      </c>
      <c r="D274" s="232"/>
      <c r="E274" s="233">
        <v>0.438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575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179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928</v>
      </c>
      <c r="D276" s="232"/>
      <c r="E276" s="233">
        <v>1.9E-2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715</v>
      </c>
      <c r="D277" s="232"/>
      <c r="E277" s="233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795</v>
      </c>
      <c r="D278" s="232"/>
      <c r="E278" s="233">
        <v>3.7699999999999997E-2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179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579</v>
      </c>
      <c r="D279" s="232"/>
      <c r="E279" s="233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929</v>
      </c>
      <c r="D280" s="232"/>
      <c r="E280" s="233">
        <v>1.5E-3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179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581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930</v>
      </c>
      <c r="D282" s="232"/>
      <c r="E282" s="233">
        <v>0.02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583</v>
      </c>
      <c r="D283" s="232"/>
      <c r="E283" s="233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584</v>
      </c>
      <c r="D284" s="232"/>
      <c r="E284" s="233">
        <v>0.1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41">
        <v>61</v>
      </c>
      <c r="B285" s="242" t="s">
        <v>585</v>
      </c>
      <c r="C285" s="253" t="s">
        <v>586</v>
      </c>
      <c r="D285" s="243" t="s">
        <v>322</v>
      </c>
      <c r="E285" s="244">
        <v>0.61619999999999997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0</v>
      </c>
      <c r="O285" s="246">
        <f>ROUND(E285*N285,2)</f>
        <v>0</v>
      </c>
      <c r="P285" s="246">
        <v>0</v>
      </c>
      <c r="Q285" s="246">
        <f>ROUND(E285*P285,2)</f>
        <v>0</v>
      </c>
      <c r="R285" s="246"/>
      <c r="S285" s="246" t="s">
        <v>175</v>
      </c>
      <c r="T285" s="247" t="s">
        <v>175</v>
      </c>
      <c r="U285" s="231">
        <v>0.01</v>
      </c>
      <c r="V285" s="231">
        <f>ROUND(E285*U285,2)</f>
        <v>0.01</v>
      </c>
      <c r="W285" s="231"/>
      <c r="X285" s="231" t="s">
        <v>176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318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587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931</v>
      </c>
      <c r="D287" s="232"/>
      <c r="E287" s="233">
        <v>0.61619999999999997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41">
        <v>62</v>
      </c>
      <c r="B288" s="242" t="s">
        <v>589</v>
      </c>
      <c r="C288" s="253" t="s">
        <v>590</v>
      </c>
      <c r="D288" s="243" t="s">
        <v>322</v>
      </c>
      <c r="E288" s="244">
        <v>0.86268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0</v>
      </c>
      <c r="O288" s="246">
        <f>ROUND(E288*N288,2)</f>
        <v>0</v>
      </c>
      <c r="P288" s="246">
        <v>0</v>
      </c>
      <c r="Q288" s="246">
        <f>ROUND(E288*P288,2)</f>
        <v>0</v>
      </c>
      <c r="R288" s="246"/>
      <c r="S288" s="246" t="s">
        <v>175</v>
      </c>
      <c r="T288" s="247" t="s">
        <v>175</v>
      </c>
      <c r="U288" s="231">
        <v>0</v>
      </c>
      <c r="V288" s="231">
        <f>ROUND(E288*U288,2)</f>
        <v>0</v>
      </c>
      <c r="W288" s="231"/>
      <c r="X288" s="231" t="s">
        <v>176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318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591</v>
      </c>
      <c r="D289" s="232"/>
      <c r="E289" s="233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932</v>
      </c>
      <c r="D290" s="232"/>
      <c r="E290" s="233">
        <v>0.86268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63</v>
      </c>
      <c r="B291" s="242" t="s">
        <v>593</v>
      </c>
      <c r="C291" s="253" t="s">
        <v>594</v>
      </c>
      <c r="D291" s="243" t="s">
        <v>322</v>
      </c>
      <c r="E291" s="244">
        <v>0.61619999999999997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0</v>
      </c>
      <c r="O291" s="246">
        <f>ROUND(E291*N291,2)</f>
        <v>0</v>
      </c>
      <c r="P291" s="246">
        <v>0</v>
      </c>
      <c r="Q291" s="246">
        <f>ROUND(E291*P291,2)</f>
        <v>0</v>
      </c>
      <c r="R291" s="246"/>
      <c r="S291" s="246" t="s">
        <v>175</v>
      </c>
      <c r="T291" s="247" t="s">
        <v>175</v>
      </c>
      <c r="U291" s="231">
        <v>0.94</v>
      </c>
      <c r="V291" s="231">
        <f>ROUND(E291*U291,2)</f>
        <v>0.57999999999999996</v>
      </c>
      <c r="W291" s="231"/>
      <c r="X291" s="231" t="s">
        <v>176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177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595</v>
      </c>
      <c r="D292" s="232"/>
      <c r="E292" s="233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587</v>
      </c>
      <c r="D293" s="232"/>
      <c r="E293" s="233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179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931</v>
      </c>
      <c r="D294" s="232"/>
      <c r="E294" s="233">
        <v>0.61619999999999997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179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1">
        <v>64</v>
      </c>
      <c r="B295" s="242" t="s">
        <v>596</v>
      </c>
      <c r="C295" s="253" t="s">
        <v>597</v>
      </c>
      <c r="D295" s="243" t="s">
        <v>322</v>
      </c>
      <c r="E295" s="244">
        <v>0.61619999999999997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0</v>
      </c>
      <c r="O295" s="246">
        <f>ROUND(E295*N295,2)</f>
        <v>0</v>
      </c>
      <c r="P295" s="246">
        <v>0</v>
      </c>
      <c r="Q295" s="246">
        <f>ROUND(E295*P295,2)</f>
        <v>0</v>
      </c>
      <c r="R295" s="246"/>
      <c r="S295" s="246" t="s">
        <v>175</v>
      </c>
      <c r="T295" s="247" t="s">
        <v>175</v>
      </c>
      <c r="U295" s="231">
        <v>0</v>
      </c>
      <c r="V295" s="231">
        <f>ROUND(E295*U295,2)</f>
        <v>0</v>
      </c>
      <c r="W295" s="231"/>
      <c r="X295" s="231" t="s">
        <v>176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318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587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931</v>
      </c>
      <c r="D297" s="232"/>
      <c r="E297" s="233">
        <v>0.61619999999999997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>
      <c r="A298" s="235" t="s">
        <v>170</v>
      </c>
      <c r="B298" s="236" t="s">
        <v>141</v>
      </c>
      <c r="C298" s="252" t="s">
        <v>29</v>
      </c>
      <c r="D298" s="237"/>
      <c r="E298" s="238"/>
      <c r="F298" s="239"/>
      <c r="G298" s="239">
        <f>SUMIF(AG299:AG302,"&lt;&gt;NOR",G299:G302)</f>
        <v>0</v>
      </c>
      <c r="H298" s="239"/>
      <c r="I298" s="239">
        <f>SUM(I299:I302)</f>
        <v>0</v>
      </c>
      <c r="J298" s="239"/>
      <c r="K298" s="239">
        <f>SUM(K299:K302)</f>
        <v>0</v>
      </c>
      <c r="L298" s="239"/>
      <c r="M298" s="239">
        <f>SUM(M299:M302)</f>
        <v>0</v>
      </c>
      <c r="N298" s="239"/>
      <c r="O298" s="239">
        <f>SUM(O299:O302)</f>
        <v>0</v>
      </c>
      <c r="P298" s="239"/>
      <c r="Q298" s="239">
        <f>SUM(Q299:Q302)</f>
        <v>0</v>
      </c>
      <c r="R298" s="239"/>
      <c r="S298" s="239"/>
      <c r="T298" s="240"/>
      <c r="U298" s="234"/>
      <c r="V298" s="234">
        <f>SUM(V299:V302)</f>
        <v>0</v>
      </c>
      <c r="W298" s="234"/>
      <c r="X298" s="234"/>
      <c r="AG298" t="s">
        <v>171</v>
      </c>
    </row>
    <row r="299" spans="1:60" outlineLevel="1">
      <c r="A299" s="241">
        <v>65</v>
      </c>
      <c r="B299" s="242" t="s">
        <v>598</v>
      </c>
      <c r="C299" s="253" t="s">
        <v>599</v>
      </c>
      <c r="D299" s="243" t="s">
        <v>0</v>
      </c>
      <c r="E299" s="244">
        <v>1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6">
        <v>0</v>
      </c>
      <c r="O299" s="246">
        <f>ROUND(E299*N299,2)</f>
        <v>0</v>
      </c>
      <c r="P299" s="246">
        <v>0</v>
      </c>
      <c r="Q299" s="246">
        <f>ROUND(E299*P299,2)</f>
        <v>0</v>
      </c>
      <c r="R299" s="246"/>
      <c r="S299" s="246" t="s">
        <v>175</v>
      </c>
      <c r="T299" s="247" t="s">
        <v>251</v>
      </c>
      <c r="U299" s="231">
        <v>0</v>
      </c>
      <c r="V299" s="231">
        <f>ROUND(E299*U299,2)</f>
        <v>0</v>
      </c>
      <c r="W299" s="231"/>
      <c r="X299" s="231" t="s">
        <v>142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600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56</v>
      </c>
      <c r="D300" s="232"/>
      <c r="E300" s="233">
        <v>1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41">
        <v>66</v>
      </c>
      <c r="B301" s="242" t="s">
        <v>601</v>
      </c>
      <c r="C301" s="253" t="s">
        <v>602</v>
      </c>
      <c r="D301" s="243" t="s">
        <v>0</v>
      </c>
      <c r="E301" s="244">
        <v>1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0</v>
      </c>
      <c r="O301" s="246">
        <f>ROUND(E301*N301,2)</f>
        <v>0</v>
      </c>
      <c r="P301" s="246">
        <v>0</v>
      </c>
      <c r="Q301" s="246">
        <f>ROUND(E301*P301,2)</f>
        <v>0</v>
      </c>
      <c r="R301" s="246"/>
      <c r="S301" s="246" t="s">
        <v>250</v>
      </c>
      <c r="T301" s="247" t="s">
        <v>251</v>
      </c>
      <c r="U301" s="231">
        <v>0</v>
      </c>
      <c r="V301" s="231">
        <f>ROUND(E301*U301,2)</f>
        <v>0</v>
      </c>
      <c r="W301" s="231"/>
      <c r="X301" s="231" t="s">
        <v>142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600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56</v>
      </c>
      <c r="D302" s="232"/>
      <c r="E302" s="233">
        <v>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>
      <c r="A303" s="3"/>
      <c r="B303" s="4"/>
      <c r="C303" s="257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AE303">
        <v>15</v>
      </c>
      <c r="AF303">
        <v>21</v>
      </c>
      <c r="AG303" t="s">
        <v>157</v>
      </c>
    </row>
    <row r="304" spans="1:60">
      <c r="A304" s="215"/>
      <c r="B304" s="216" t="s">
        <v>31</v>
      </c>
      <c r="C304" s="258"/>
      <c r="D304" s="217"/>
      <c r="E304" s="218"/>
      <c r="F304" s="218"/>
      <c r="G304" s="251">
        <f>G8+G21+G51+G55+G60+G70+G74+G81+G87+G125+G165+G172+G182+G219+G236+G267+G298</f>
        <v>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AE304">
        <f>SUMIF(L7:L302,AE303,G7:G302)</f>
        <v>0</v>
      </c>
      <c r="AF304">
        <f>SUMIF(L7:L302,AF303,G7:G302)</f>
        <v>0</v>
      </c>
      <c r="AG304" t="s">
        <v>603</v>
      </c>
    </row>
    <row r="305" spans="1:33">
      <c r="A305" s="3"/>
      <c r="B305" s="4"/>
      <c r="C305" s="257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33">
      <c r="A306" s="3"/>
      <c r="B306" s="4"/>
      <c r="C306" s="257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33">
      <c r="A307" s="219" t="s">
        <v>604</v>
      </c>
      <c r="B307" s="219"/>
      <c r="C307" s="259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33">
      <c r="A308" s="220"/>
      <c r="B308" s="221"/>
      <c r="C308" s="260"/>
      <c r="D308" s="221"/>
      <c r="E308" s="221"/>
      <c r="F308" s="221"/>
      <c r="G308" s="2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AG308" t="s">
        <v>605</v>
      </c>
    </row>
    <row r="309" spans="1:33">
      <c r="A309" s="223"/>
      <c r="B309" s="224"/>
      <c r="C309" s="261"/>
      <c r="D309" s="224"/>
      <c r="E309" s="224"/>
      <c r="F309" s="224"/>
      <c r="G309" s="22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33">
      <c r="A310" s="223"/>
      <c r="B310" s="224"/>
      <c r="C310" s="261"/>
      <c r="D310" s="224"/>
      <c r="E310" s="224"/>
      <c r="F310" s="224"/>
      <c r="G310" s="22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33">
      <c r="A311" s="223"/>
      <c r="B311" s="224"/>
      <c r="C311" s="261"/>
      <c r="D311" s="224"/>
      <c r="E311" s="224"/>
      <c r="F311" s="224"/>
      <c r="G311" s="22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33">
      <c r="A312" s="226"/>
      <c r="B312" s="227"/>
      <c r="C312" s="262"/>
      <c r="D312" s="227"/>
      <c r="E312" s="227"/>
      <c r="F312" s="227"/>
      <c r="G312" s="22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33">
      <c r="A313" s="3"/>
      <c r="B313" s="4"/>
      <c r="C313" s="257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33">
      <c r="C314" s="263"/>
      <c r="D314" s="10"/>
      <c r="AG314" t="s">
        <v>607</v>
      </c>
    </row>
    <row r="315" spans="1:33">
      <c r="D315" s="10"/>
    </row>
    <row r="316" spans="1:33">
      <c r="D316" s="10"/>
    </row>
    <row r="317" spans="1:33">
      <c r="D317" s="10"/>
    </row>
    <row r="318" spans="1:33">
      <c r="D318" s="10"/>
    </row>
    <row r="319" spans="1:33">
      <c r="D319" s="10"/>
    </row>
    <row r="320" spans="1:33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8">
    <mergeCell ref="C271:G271"/>
    <mergeCell ref="C272:G272"/>
    <mergeCell ref="C100:G100"/>
    <mergeCell ref="C103:G103"/>
    <mergeCell ref="C115:G115"/>
    <mergeCell ref="C118:G118"/>
    <mergeCell ref="C269:G269"/>
    <mergeCell ref="C270:G270"/>
    <mergeCell ref="A1:G1"/>
    <mergeCell ref="C2:G2"/>
    <mergeCell ref="C3:G3"/>
    <mergeCell ref="C4:G4"/>
    <mergeCell ref="A307:C307"/>
    <mergeCell ref="A308:G312"/>
    <mergeCell ref="C89:G89"/>
    <mergeCell ref="C90:G90"/>
    <mergeCell ref="C93:G93"/>
    <mergeCell ref="C94:G94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70</v>
      </c>
      <c r="C3" s="201" t="s">
        <v>71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58</v>
      </c>
      <c r="C4" s="204" t="s">
        <v>73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9"/>
      <c r="O8" s="239">
        <f>SUM(O9:O20)</f>
        <v>5.33</v>
      </c>
      <c r="P8" s="239"/>
      <c r="Q8" s="239">
        <f>SUM(Q9:Q20)</f>
        <v>0</v>
      </c>
      <c r="R8" s="239"/>
      <c r="S8" s="239"/>
      <c r="T8" s="240"/>
      <c r="U8" s="234"/>
      <c r="V8" s="234">
        <f>SUM(V9:V20)</f>
        <v>23.310000000000002</v>
      </c>
      <c r="W8" s="234"/>
      <c r="X8" s="234"/>
      <c r="AG8" t="s">
        <v>171</v>
      </c>
    </row>
    <row r="9" spans="1:60" ht="22.5" outlineLevel="1">
      <c r="A9" s="241">
        <v>1</v>
      </c>
      <c r="B9" s="242" t="s">
        <v>834</v>
      </c>
      <c r="C9" s="253" t="s">
        <v>835</v>
      </c>
      <c r="D9" s="243" t="s">
        <v>249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2.6509999999999999E-2</v>
      </c>
      <c r="O9" s="246">
        <f>ROUND(E9*N9,2)</f>
        <v>0.05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0.24</v>
      </c>
      <c r="V9" s="231">
        <f>ROUND(E9*U9,2)</f>
        <v>0.48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933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58</v>
      </c>
      <c r="D11" s="232"/>
      <c r="E11" s="233">
        <v>2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837</v>
      </c>
      <c r="C12" s="253" t="s">
        <v>838</v>
      </c>
      <c r="D12" s="243" t="s">
        <v>174</v>
      </c>
      <c r="E12" s="244">
        <v>11.9565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0.12182999999999999</v>
      </c>
      <c r="O12" s="246">
        <f>ROUND(E12*N12,2)</f>
        <v>1.46</v>
      </c>
      <c r="P12" s="246">
        <v>0</v>
      </c>
      <c r="Q12" s="246">
        <f>ROUND(E12*P12,2)</f>
        <v>0</v>
      </c>
      <c r="R12" s="246"/>
      <c r="S12" s="246" t="s">
        <v>175</v>
      </c>
      <c r="T12" s="247" t="s">
        <v>175</v>
      </c>
      <c r="U12" s="231">
        <v>0.67</v>
      </c>
      <c r="V12" s="231">
        <f>ROUND(E12*U12,2)</f>
        <v>8.01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934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840</v>
      </c>
      <c r="D14" s="232"/>
      <c r="E14" s="233">
        <v>14.3665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273</v>
      </c>
      <c r="D15" s="232"/>
      <c r="E15" s="233">
        <v>-1.6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497</v>
      </c>
      <c r="D16" s="232"/>
      <c r="E16" s="233">
        <v>-0.81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195</v>
      </c>
      <c r="C17" s="253" t="s">
        <v>196</v>
      </c>
      <c r="D17" s="243" t="s">
        <v>174</v>
      </c>
      <c r="E17" s="244">
        <v>19.499500000000001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0.19575000000000001</v>
      </c>
      <c r="O17" s="246">
        <f>ROUND(E17*N17,2)</f>
        <v>3.82</v>
      </c>
      <c r="P17" s="246">
        <v>0</v>
      </c>
      <c r="Q17" s="246">
        <f>ROUND(E17*P17,2)</f>
        <v>0</v>
      </c>
      <c r="R17" s="246"/>
      <c r="S17" s="246" t="s">
        <v>175</v>
      </c>
      <c r="T17" s="247" t="s">
        <v>175</v>
      </c>
      <c r="U17" s="231">
        <v>0.76</v>
      </c>
      <c r="V17" s="231">
        <f>ROUND(E17*U17,2)</f>
        <v>14.82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935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842</v>
      </c>
      <c r="D19" s="232"/>
      <c r="E19" s="233">
        <v>16.933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843</v>
      </c>
      <c r="D20" s="232"/>
      <c r="E20" s="233">
        <v>2.5665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>
      <c r="A21" s="235" t="s">
        <v>170</v>
      </c>
      <c r="B21" s="236" t="s">
        <v>87</v>
      </c>
      <c r="C21" s="252" t="s">
        <v>88</v>
      </c>
      <c r="D21" s="237"/>
      <c r="E21" s="238"/>
      <c r="F21" s="239"/>
      <c r="G21" s="239">
        <f>SUMIF(AG22:AG50,"&lt;&gt;NOR",G22:G50)</f>
        <v>0</v>
      </c>
      <c r="H21" s="239"/>
      <c r="I21" s="239">
        <f>SUM(I22:I50)</f>
        <v>0</v>
      </c>
      <c r="J21" s="239"/>
      <c r="K21" s="239">
        <f>SUM(K22:K50)</f>
        <v>0</v>
      </c>
      <c r="L21" s="239"/>
      <c r="M21" s="239">
        <f>SUM(M22:M50)</f>
        <v>0</v>
      </c>
      <c r="N21" s="239"/>
      <c r="O21" s="239">
        <f>SUM(O22:O50)</f>
        <v>0.39</v>
      </c>
      <c r="P21" s="239"/>
      <c r="Q21" s="239">
        <f>SUM(Q22:Q50)</f>
        <v>0</v>
      </c>
      <c r="R21" s="239"/>
      <c r="S21" s="239"/>
      <c r="T21" s="240"/>
      <c r="U21" s="234"/>
      <c r="V21" s="234">
        <f>SUM(V22:V50)</f>
        <v>24.019999999999996</v>
      </c>
      <c r="W21" s="234"/>
      <c r="X21" s="234"/>
      <c r="AG21" t="s">
        <v>171</v>
      </c>
    </row>
    <row r="22" spans="1:60" outlineLevel="1">
      <c r="A22" s="241">
        <v>4</v>
      </c>
      <c r="B22" s="242" t="s">
        <v>201</v>
      </c>
      <c r="C22" s="253" t="s">
        <v>202</v>
      </c>
      <c r="D22" s="243" t="s">
        <v>174</v>
      </c>
      <c r="E22" s="244">
        <v>10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7.6800000000000002E-3</v>
      </c>
      <c r="O22" s="246">
        <f>ROUND(E22*N22,2)</f>
        <v>0.08</v>
      </c>
      <c r="P22" s="246">
        <v>0</v>
      </c>
      <c r="Q22" s="246">
        <f>ROUND(E22*P22,2)</f>
        <v>0</v>
      </c>
      <c r="R22" s="246"/>
      <c r="S22" s="246" t="s">
        <v>175</v>
      </c>
      <c r="T22" s="247" t="s">
        <v>175</v>
      </c>
      <c r="U22" s="231">
        <v>0.38</v>
      </c>
      <c r="V22" s="231">
        <f>ROUND(E22*U22,2)</f>
        <v>3.8</v>
      </c>
      <c r="W22" s="231"/>
      <c r="X22" s="231" t="s">
        <v>176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177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203</v>
      </c>
      <c r="D23" s="232"/>
      <c r="E23" s="233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204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935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844</v>
      </c>
      <c r="D26" s="232"/>
      <c r="E26" s="233">
        <v>10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1">
        <v>5</v>
      </c>
      <c r="B27" s="242" t="s">
        <v>206</v>
      </c>
      <c r="C27" s="253" t="s">
        <v>207</v>
      </c>
      <c r="D27" s="243" t="s">
        <v>174</v>
      </c>
      <c r="E27" s="244">
        <v>32.401499999999999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6.3499999999999997E-3</v>
      </c>
      <c r="O27" s="246">
        <f>ROUND(E27*N27,2)</f>
        <v>0.21</v>
      </c>
      <c r="P27" s="246">
        <v>0</v>
      </c>
      <c r="Q27" s="246">
        <f>ROUND(E27*P27,2)</f>
        <v>0</v>
      </c>
      <c r="R27" s="246"/>
      <c r="S27" s="246" t="s">
        <v>175</v>
      </c>
      <c r="T27" s="247" t="s">
        <v>175</v>
      </c>
      <c r="U27" s="231">
        <v>0.32</v>
      </c>
      <c r="V27" s="231">
        <f>ROUND(E27*U27,2)</f>
        <v>10.37</v>
      </c>
      <c r="W27" s="231"/>
      <c r="X27" s="231" t="s">
        <v>176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177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208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845</v>
      </c>
      <c r="D29" s="232"/>
      <c r="E29" s="23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846</v>
      </c>
      <c r="D30" s="232"/>
      <c r="E30" s="233">
        <v>27.364000000000001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847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848</v>
      </c>
      <c r="D32" s="232"/>
      <c r="E32" s="233">
        <v>8.26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273</v>
      </c>
      <c r="D33" s="232"/>
      <c r="E33" s="233">
        <v>-1.6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849</v>
      </c>
      <c r="D34" s="232"/>
      <c r="E34" s="233">
        <v>-2.2425000000000002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850</v>
      </c>
      <c r="D35" s="232"/>
      <c r="E35" s="233">
        <v>0.62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>
      <c r="A36" s="241">
        <v>6</v>
      </c>
      <c r="B36" s="242" t="s">
        <v>224</v>
      </c>
      <c r="C36" s="253" t="s">
        <v>225</v>
      </c>
      <c r="D36" s="243" t="s">
        <v>174</v>
      </c>
      <c r="E36" s="244">
        <v>27.364000000000001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3.6700000000000001E-3</v>
      </c>
      <c r="O36" s="246">
        <f>ROUND(E36*N36,2)</f>
        <v>0.1</v>
      </c>
      <c r="P36" s="246">
        <v>0</v>
      </c>
      <c r="Q36" s="246">
        <f>ROUND(E36*P36,2)</f>
        <v>0</v>
      </c>
      <c r="R36" s="246"/>
      <c r="S36" s="246" t="s">
        <v>175</v>
      </c>
      <c r="T36" s="247" t="s">
        <v>175</v>
      </c>
      <c r="U36" s="231">
        <v>0.36</v>
      </c>
      <c r="V36" s="231">
        <f>ROUND(E36*U36,2)</f>
        <v>9.85</v>
      </c>
      <c r="W36" s="231"/>
      <c r="X36" s="231" t="s">
        <v>176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851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842</v>
      </c>
      <c r="D38" s="232"/>
      <c r="E38" s="233">
        <v>16.933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852</v>
      </c>
      <c r="D39" s="232"/>
      <c r="E39" s="233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936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854</v>
      </c>
      <c r="D41" s="232"/>
      <c r="E41" s="233">
        <v>1.7270000000000001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937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856</v>
      </c>
      <c r="D43" s="232"/>
      <c r="E43" s="233">
        <v>3.9714999999999998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938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858</v>
      </c>
      <c r="D45" s="232"/>
      <c r="E45" s="233">
        <v>1.8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939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860</v>
      </c>
      <c r="D47" s="232"/>
      <c r="E47" s="233">
        <v>1.1399999999999999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940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862</v>
      </c>
      <c r="D49" s="232"/>
      <c r="E49" s="233">
        <v>3.3925000000000001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273</v>
      </c>
      <c r="D50" s="232"/>
      <c r="E50" s="233">
        <v>-1.6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>
      <c r="A51" s="235" t="s">
        <v>170</v>
      </c>
      <c r="B51" s="236" t="s">
        <v>89</v>
      </c>
      <c r="C51" s="252" t="s">
        <v>90</v>
      </c>
      <c r="D51" s="237"/>
      <c r="E51" s="238"/>
      <c r="F51" s="239"/>
      <c r="G51" s="239">
        <f>SUMIF(AG52:AG54,"&lt;&gt;NOR",G52:G54)</f>
        <v>0</v>
      </c>
      <c r="H51" s="239"/>
      <c r="I51" s="239">
        <f>SUM(I52:I54)</f>
        <v>0</v>
      </c>
      <c r="J51" s="239"/>
      <c r="K51" s="239">
        <f>SUM(K52:K54)</f>
        <v>0</v>
      </c>
      <c r="L51" s="239"/>
      <c r="M51" s="239">
        <f>SUM(M52:M54)</f>
        <v>0</v>
      </c>
      <c r="N51" s="239"/>
      <c r="O51" s="239">
        <f>SUM(O52:O54)</f>
        <v>0.01</v>
      </c>
      <c r="P51" s="239"/>
      <c r="Q51" s="239">
        <f>SUM(Q52:Q54)</f>
        <v>0</v>
      </c>
      <c r="R51" s="239"/>
      <c r="S51" s="239"/>
      <c r="T51" s="240"/>
      <c r="U51" s="234"/>
      <c r="V51" s="234">
        <f>SUM(V52:V54)</f>
        <v>1.92</v>
      </c>
      <c r="W51" s="234"/>
      <c r="X51" s="234"/>
      <c r="AG51" t="s">
        <v>171</v>
      </c>
    </row>
    <row r="52" spans="1:60" outlineLevel="1">
      <c r="A52" s="241">
        <v>7</v>
      </c>
      <c r="B52" s="242" t="s">
        <v>674</v>
      </c>
      <c r="C52" s="253" t="s">
        <v>675</v>
      </c>
      <c r="D52" s="243" t="s">
        <v>174</v>
      </c>
      <c r="E52" s="244">
        <v>27.364000000000001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3.5E-4</v>
      </c>
      <c r="O52" s="246">
        <f>ROUND(E52*N52,2)</f>
        <v>0.01</v>
      </c>
      <c r="P52" s="246">
        <v>0</v>
      </c>
      <c r="Q52" s="246">
        <f>ROUND(E52*P52,2)</f>
        <v>0</v>
      </c>
      <c r="R52" s="246"/>
      <c r="S52" s="246" t="s">
        <v>175</v>
      </c>
      <c r="T52" s="247" t="s">
        <v>175</v>
      </c>
      <c r="U52" s="231">
        <v>7.0000000000000007E-2</v>
      </c>
      <c r="V52" s="231">
        <f>ROUND(E52*U52,2)</f>
        <v>1.92</v>
      </c>
      <c r="W52" s="231"/>
      <c r="X52" s="231" t="s">
        <v>176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941</v>
      </c>
      <c r="D53" s="232"/>
      <c r="E53" s="233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846</v>
      </c>
      <c r="D54" s="232"/>
      <c r="E54" s="233">
        <v>27.364000000000001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>
      <c r="A55" s="235" t="s">
        <v>170</v>
      </c>
      <c r="B55" s="236" t="s">
        <v>91</v>
      </c>
      <c r="C55" s="252" t="s">
        <v>92</v>
      </c>
      <c r="D55" s="237"/>
      <c r="E55" s="238"/>
      <c r="F55" s="239"/>
      <c r="G55" s="239">
        <f>SUMIF(AG56:AG59,"&lt;&gt;NOR",G56:G59)</f>
        <v>0</v>
      </c>
      <c r="H55" s="239"/>
      <c r="I55" s="239">
        <f>SUM(I56:I59)</f>
        <v>0</v>
      </c>
      <c r="J55" s="239"/>
      <c r="K55" s="239">
        <f>SUM(K56:K59)</f>
        <v>0</v>
      </c>
      <c r="L55" s="239"/>
      <c r="M55" s="239">
        <f>SUM(M56:M59)</f>
        <v>0</v>
      </c>
      <c r="N55" s="239"/>
      <c r="O55" s="239">
        <f>SUM(O56:O59)</f>
        <v>0.18</v>
      </c>
      <c r="P55" s="239"/>
      <c r="Q55" s="239">
        <f>SUM(Q56:Q59)</f>
        <v>0</v>
      </c>
      <c r="R55" s="239"/>
      <c r="S55" s="239"/>
      <c r="T55" s="240"/>
      <c r="U55" s="234"/>
      <c r="V55" s="234">
        <f>SUM(V56:V59)</f>
        <v>2.8</v>
      </c>
      <c r="W55" s="234"/>
      <c r="X55" s="234"/>
      <c r="AG55" t="s">
        <v>171</v>
      </c>
    </row>
    <row r="56" spans="1:60" outlineLevel="1">
      <c r="A56" s="241">
        <v>8</v>
      </c>
      <c r="B56" s="242" t="s">
        <v>236</v>
      </c>
      <c r="C56" s="253" t="s">
        <v>237</v>
      </c>
      <c r="D56" s="243" t="s">
        <v>174</v>
      </c>
      <c r="E56" s="244">
        <v>10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1.7850000000000001E-2</v>
      </c>
      <c r="O56" s="246">
        <f>ROUND(E56*N56,2)</f>
        <v>0.18</v>
      </c>
      <c r="P56" s="246">
        <v>0</v>
      </c>
      <c r="Q56" s="246">
        <f>ROUND(E56*P56,2)</f>
        <v>0</v>
      </c>
      <c r="R56" s="246"/>
      <c r="S56" s="246" t="s">
        <v>175</v>
      </c>
      <c r="T56" s="247" t="s">
        <v>175</v>
      </c>
      <c r="U56" s="231">
        <v>0.28000000000000003</v>
      </c>
      <c r="V56" s="231">
        <f>ROUND(E56*U56,2)</f>
        <v>2.8</v>
      </c>
      <c r="W56" s="231"/>
      <c r="X56" s="231" t="s">
        <v>176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177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238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306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844</v>
      </c>
      <c r="D59" s="232"/>
      <c r="E59" s="233">
        <v>10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170</v>
      </c>
      <c r="B60" s="236" t="s">
        <v>95</v>
      </c>
      <c r="C60" s="252" t="s">
        <v>96</v>
      </c>
      <c r="D60" s="237"/>
      <c r="E60" s="238"/>
      <c r="F60" s="239"/>
      <c r="G60" s="239">
        <f>SUMIF(AG61:AG69,"&lt;&gt;NOR",G61:G69)</f>
        <v>0</v>
      </c>
      <c r="H60" s="239"/>
      <c r="I60" s="239">
        <f>SUM(I61:I69)</f>
        <v>0</v>
      </c>
      <c r="J60" s="239"/>
      <c r="K60" s="239">
        <f>SUM(K61:K69)</f>
        <v>0</v>
      </c>
      <c r="L60" s="239"/>
      <c r="M60" s="239">
        <f>SUM(M61:M69)</f>
        <v>0</v>
      </c>
      <c r="N60" s="239"/>
      <c r="O60" s="239">
        <f>SUM(O61:O69)</f>
        <v>0</v>
      </c>
      <c r="P60" s="239"/>
      <c r="Q60" s="239">
        <f>SUM(Q61:Q69)</f>
        <v>0</v>
      </c>
      <c r="R60" s="239"/>
      <c r="S60" s="239"/>
      <c r="T60" s="240"/>
      <c r="U60" s="234"/>
      <c r="V60" s="234">
        <f>SUM(V61:V69)</f>
        <v>2.3600000000000003</v>
      </c>
      <c r="W60" s="234"/>
      <c r="X60" s="234"/>
      <c r="AG60" t="s">
        <v>171</v>
      </c>
    </row>
    <row r="61" spans="1:60" outlineLevel="1">
      <c r="A61" s="241">
        <v>9</v>
      </c>
      <c r="B61" s="242" t="s">
        <v>252</v>
      </c>
      <c r="C61" s="253" t="s">
        <v>253</v>
      </c>
      <c r="D61" s="243" t="s">
        <v>174</v>
      </c>
      <c r="E61" s="244">
        <v>10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175</v>
      </c>
      <c r="T61" s="247" t="s">
        <v>175</v>
      </c>
      <c r="U61" s="231">
        <v>0.21</v>
      </c>
      <c r="V61" s="231">
        <f>ROUND(E61*U61,2)</f>
        <v>2.1</v>
      </c>
      <c r="W61" s="231"/>
      <c r="X61" s="231" t="s">
        <v>176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177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864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844</v>
      </c>
      <c r="D63" s="232"/>
      <c r="E63" s="233">
        <v>10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1">
        <v>10</v>
      </c>
      <c r="B64" s="242" t="s">
        <v>679</v>
      </c>
      <c r="C64" s="253" t="s">
        <v>680</v>
      </c>
      <c r="D64" s="243" t="s">
        <v>174</v>
      </c>
      <c r="E64" s="244">
        <v>6.444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175</v>
      </c>
      <c r="T64" s="247" t="s">
        <v>175</v>
      </c>
      <c r="U64" s="231">
        <v>0.04</v>
      </c>
      <c r="V64" s="231">
        <f>ROUND(E64*U64,2)</f>
        <v>0.26</v>
      </c>
      <c r="W64" s="231"/>
      <c r="X64" s="231" t="s">
        <v>176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177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865</v>
      </c>
      <c r="D65" s="232"/>
      <c r="E65" s="233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935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866</v>
      </c>
      <c r="D67" s="232"/>
      <c r="E67" s="233">
        <v>7.7489999999999997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867</v>
      </c>
      <c r="D68" s="232"/>
      <c r="E68" s="233">
        <v>-1.08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868</v>
      </c>
      <c r="D69" s="232"/>
      <c r="E69" s="233">
        <v>-0.22500000000000001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5.5">
      <c r="A70" s="235" t="s">
        <v>170</v>
      </c>
      <c r="B70" s="236" t="s">
        <v>99</v>
      </c>
      <c r="C70" s="252" t="s">
        <v>100</v>
      </c>
      <c r="D70" s="237"/>
      <c r="E70" s="238"/>
      <c r="F70" s="239"/>
      <c r="G70" s="239">
        <f>SUMIF(AG71:AG73,"&lt;&gt;NOR",G71:G73)</f>
        <v>0</v>
      </c>
      <c r="H70" s="239"/>
      <c r="I70" s="239">
        <f>SUM(I71:I73)</f>
        <v>0</v>
      </c>
      <c r="J70" s="239"/>
      <c r="K70" s="239">
        <f>SUM(K71:K73)</f>
        <v>0</v>
      </c>
      <c r="L70" s="239"/>
      <c r="M70" s="239">
        <f>SUM(M71:M73)</f>
        <v>0</v>
      </c>
      <c r="N70" s="239"/>
      <c r="O70" s="239">
        <f>SUM(O71:O73)</f>
        <v>0</v>
      </c>
      <c r="P70" s="239"/>
      <c r="Q70" s="239">
        <f>SUM(Q71:Q73)</f>
        <v>0</v>
      </c>
      <c r="R70" s="239"/>
      <c r="S70" s="239"/>
      <c r="T70" s="240"/>
      <c r="U70" s="234"/>
      <c r="V70" s="234">
        <f>SUM(V71:V73)</f>
        <v>3.1</v>
      </c>
      <c r="W70" s="234"/>
      <c r="X70" s="234"/>
      <c r="AG70" t="s">
        <v>171</v>
      </c>
    </row>
    <row r="71" spans="1:60" outlineLevel="1">
      <c r="A71" s="241">
        <v>11</v>
      </c>
      <c r="B71" s="242" t="s">
        <v>259</v>
      </c>
      <c r="C71" s="253" t="s">
        <v>260</v>
      </c>
      <c r="D71" s="243" t="s">
        <v>174</v>
      </c>
      <c r="E71" s="244">
        <v>10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4.0000000000000003E-5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175</v>
      </c>
      <c r="T71" s="247" t="s">
        <v>175</v>
      </c>
      <c r="U71" s="231">
        <v>0.31</v>
      </c>
      <c r="V71" s="231">
        <f>ROUND(E71*U71,2)</f>
        <v>3.1</v>
      </c>
      <c r="W71" s="231"/>
      <c r="X71" s="231" t="s">
        <v>176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935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844</v>
      </c>
      <c r="D73" s="232"/>
      <c r="E73" s="233">
        <v>10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>
      <c r="A74" s="235" t="s">
        <v>170</v>
      </c>
      <c r="B74" s="236" t="s">
        <v>101</v>
      </c>
      <c r="C74" s="252" t="s">
        <v>102</v>
      </c>
      <c r="D74" s="237"/>
      <c r="E74" s="238"/>
      <c r="F74" s="239"/>
      <c r="G74" s="239">
        <f>SUMIF(AG75:AG80,"&lt;&gt;NOR",G75:G80)</f>
        <v>0</v>
      </c>
      <c r="H74" s="239"/>
      <c r="I74" s="239">
        <f>SUM(I75:I80)</f>
        <v>0</v>
      </c>
      <c r="J74" s="239"/>
      <c r="K74" s="239">
        <f>SUM(K75:K80)</f>
        <v>0</v>
      </c>
      <c r="L74" s="239"/>
      <c r="M74" s="239">
        <f>SUM(M75:M80)</f>
        <v>0</v>
      </c>
      <c r="N74" s="239"/>
      <c r="O74" s="239">
        <f>SUM(O75:O80)</f>
        <v>0</v>
      </c>
      <c r="P74" s="239"/>
      <c r="Q74" s="239">
        <f>SUM(Q75:Q80)</f>
        <v>0.44</v>
      </c>
      <c r="R74" s="239"/>
      <c r="S74" s="239"/>
      <c r="T74" s="240"/>
      <c r="U74" s="234"/>
      <c r="V74" s="234">
        <f>SUM(V75:V80)</f>
        <v>1.93</v>
      </c>
      <c r="W74" s="234"/>
      <c r="X74" s="234"/>
      <c r="AG74" t="s">
        <v>171</v>
      </c>
    </row>
    <row r="75" spans="1:60" outlineLevel="1">
      <c r="A75" s="241">
        <v>12</v>
      </c>
      <c r="B75" s="242" t="s">
        <v>301</v>
      </c>
      <c r="C75" s="253" t="s">
        <v>302</v>
      </c>
      <c r="D75" s="243" t="s">
        <v>174</v>
      </c>
      <c r="E75" s="244">
        <v>6.444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6.8000000000000005E-2</v>
      </c>
      <c r="Q75" s="246">
        <f>ROUND(E75*P75,2)</f>
        <v>0.44</v>
      </c>
      <c r="R75" s="246"/>
      <c r="S75" s="246" t="s">
        <v>175</v>
      </c>
      <c r="T75" s="247" t="s">
        <v>175</v>
      </c>
      <c r="U75" s="231">
        <v>0.3</v>
      </c>
      <c r="V75" s="231">
        <f>ROUND(E75*U75,2)</f>
        <v>1.93</v>
      </c>
      <c r="W75" s="231"/>
      <c r="X75" s="231" t="s">
        <v>176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177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869</v>
      </c>
      <c r="D76" s="232"/>
      <c r="E76" s="233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935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866</v>
      </c>
      <c r="D78" s="232"/>
      <c r="E78" s="233">
        <v>7.7489999999999997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867</v>
      </c>
      <c r="D79" s="232"/>
      <c r="E79" s="233">
        <v>-1.08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868</v>
      </c>
      <c r="D80" s="232"/>
      <c r="E80" s="233">
        <v>-0.22500000000000001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103</v>
      </c>
      <c r="C81" s="252" t="s">
        <v>104</v>
      </c>
      <c r="D81" s="237"/>
      <c r="E81" s="238"/>
      <c r="F81" s="239"/>
      <c r="G81" s="239">
        <f>SUMIF(AG82:AG86,"&lt;&gt;NOR",G82:G86)</f>
        <v>0</v>
      </c>
      <c r="H81" s="239"/>
      <c r="I81" s="239">
        <f>SUM(I82:I86)</f>
        <v>0</v>
      </c>
      <c r="J81" s="239"/>
      <c r="K81" s="239">
        <f>SUM(K82:K86)</f>
        <v>0</v>
      </c>
      <c r="L81" s="239"/>
      <c r="M81" s="239">
        <f>SUM(M82:M86)</f>
        <v>0</v>
      </c>
      <c r="N81" s="239"/>
      <c r="O81" s="239">
        <f>SUM(O82:O86)</f>
        <v>0</v>
      </c>
      <c r="P81" s="239"/>
      <c r="Q81" s="239">
        <f>SUM(Q82:Q86)</f>
        <v>0</v>
      </c>
      <c r="R81" s="239"/>
      <c r="S81" s="239"/>
      <c r="T81" s="240"/>
      <c r="U81" s="234"/>
      <c r="V81" s="234">
        <f>SUM(V82:V86)</f>
        <v>8.01</v>
      </c>
      <c r="W81" s="234"/>
      <c r="X81" s="234"/>
      <c r="AG81" t="s">
        <v>171</v>
      </c>
    </row>
    <row r="82" spans="1:60" outlineLevel="1">
      <c r="A82" s="241">
        <v>13</v>
      </c>
      <c r="B82" s="242" t="s">
        <v>315</v>
      </c>
      <c r="C82" s="253" t="s">
        <v>316</v>
      </c>
      <c r="D82" s="243" t="s">
        <v>317</v>
      </c>
      <c r="E82" s="244">
        <v>3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1</v>
      </c>
      <c r="V82" s="231">
        <f>ROUND(E82*U82,2)</f>
        <v>3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318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319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60</v>
      </c>
      <c r="D84" s="232"/>
      <c r="E84" s="233">
        <v>3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41">
        <v>14</v>
      </c>
      <c r="B85" s="242" t="s">
        <v>320</v>
      </c>
      <c r="C85" s="253" t="s">
        <v>321</v>
      </c>
      <c r="D85" s="243" t="s">
        <v>322</v>
      </c>
      <c r="E85" s="244">
        <v>5.89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 t="s">
        <v>175</v>
      </c>
      <c r="T85" s="247" t="s">
        <v>175</v>
      </c>
      <c r="U85" s="231">
        <v>0.85</v>
      </c>
      <c r="V85" s="231">
        <f>ROUND(E85*U85,2)</f>
        <v>5.01</v>
      </c>
      <c r="W85" s="231"/>
      <c r="X85" s="231" t="s">
        <v>176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177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870</v>
      </c>
      <c r="D86" s="232"/>
      <c r="E86" s="233">
        <v>5.89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179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>
      <c r="A87" s="235" t="s">
        <v>170</v>
      </c>
      <c r="B87" s="236" t="s">
        <v>109</v>
      </c>
      <c r="C87" s="252" t="s">
        <v>110</v>
      </c>
      <c r="D87" s="237"/>
      <c r="E87" s="238"/>
      <c r="F87" s="239"/>
      <c r="G87" s="239">
        <f>SUMIF(AG88:AG124,"&lt;&gt;NOR",G88:G124)</f>
        <v>0</v>
      </c>
      <c r="H87" s="239"/>
      <c r="I87" s="239">
        <f>SUM(I88:I124)</f>
        <v>0</v>
      </c>
      <c r="J87" s="239"/>
      <c r="K87" s="239">
        <f>SUM(K88:K124)</f>
        <v>0</v>
      </c>
      <c r="L87" s="239"/>
      <c r="M87" s="239">
        <f>SUM(M88:M124)</f>
        <v>0</v>
      </c>
      <c r="N87" s="239"/>
      <c r="O87" s="239">
        <f>SUM(O88:O124)</f>
        <v>0.09</v>
      </c>
      <c r="P87" s="239"/>
      <c r="Q87" s="239">
        <f>SUM(Q88:Q124)</f>
        <v>0</v>
      </c>
      <c r="R87" s="239"/>
      <c r="S87" s="239"/>
      <c r="T87" s="240"/>
      <c r="U87" s="234"/>
      <c r="V87" s="234">
        <f>SUM(V88:V124)</f>
        <v>17.220000000000002</v>
      </c>
      <c r="W87" s="234"/>
      <c r="X87" s="234"/>
      <c r="AG87" t="s">
        <v>171</v>
      </c>
    </row>
    <row r="88" spans="1:60" outlineLevel="1">
      <c r="A88" s="241">
        <v>15</v>
      </c>
      <c r="B88" s="242" t="s">
        <v>365</v>
      </c>
      <c r="C88" s="253" t="s">
        <v>366</v>
      </c>
      <c r="D88" s="243" t="s">
        <v>241</v>
      </c>
      <c r="E88" s="244">
        <v>3.5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3.9899999999999996E-3</v>
      </c>
      <c r="O88" s="246">
        <f>ROUND(E88*N88,2)</f>
        <v>0.01</v>
      </c>
      <c r="P88" s="246">
        <v>0</v>
      </c>
      <c r="Q88" s="246">
        <f>ROUND(E88*P88,2)</f>
        <v>0</v>
      </c>
      <c r="R88" s="246"/>
      <c r="S88" s="246" t="s">
        <v>175</v>
      </c>
      <c r="T88" s="247" t="s">
        <v>175</v>
      </c>
      <c r="U88" s="231">
        <v>0.54</v>
      </c>
      <c r="V88" s="231">
        <f>ROUND(E88*U88,2)</f>
        <v>1.89</v>
      </c>
      <c r="W88" s="231"/>
      <c r="X88" s="231" t="s">
        <v>176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177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5" t="s">
        <v>367</v>
      </c>
      <c r="D89" s="248"/>
      <c r="E89" s="248"/>
      <c r="F89" s="248"/>
      <c r="G89" s="248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244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6" t="s">
        <v>368</v>
      </c>
      <c r="D90" s="249"/>
      <c r="E90" s="249"/>
      <c r="F90" s="249"/>
      <c r="G90" s="249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244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871</v>
      </c>
      <c r="D91" s="232"/>
      <c r="E91" s="233">
        <v>3.5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1">
        <v>16</v>
      </c>
      <c r="B92" s="242" t="s">
        <v>372</v>
      </c>
      <c r="C92" s="253" t="s">
        <v>373</v>
      </c>
      <c r="D92" s="243" t="s">
        <v>241</v>
      </c>
      <c r="E92" s="244">
        <v>15.8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5.1799999999999997E-3</v>
      </c>
      <c r="O92" s="246">
        <f>ROUND(E92*N92,2)</f>
        <v>0.08</v>
      </c>
      <c r="P92" s="246">
        <v>0</v>
      </c>
      <c r="Q92" s="246">
        <f>ROUND(E92*P92,2)</f>
        <v>0</v>
      </c>
      <c r="R92" s="246"/>
      <c r="S92" s="246" t="s">
        <v>175</v>
      </c>
      <c r="T92" s="247" t="s">
        <v>175</v>
      </c>
      <c r="U92" s="231">
        <v>0.63</v>
      </c>
      <c r="V92" s="231">
        <f>ROUND(E92*U92,2)</f>
        <v>9.9499999999999993</v>
      </c>
      <c r="W92" s="231"/>
      <c r="X92" s="231" t="s">
        <v>176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177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5" t="s">
        <v>367</v>
      </c>
      <c r="D93" s="248"/>
      <c r="E93" s="248"/>
      <c r="F93" s="248"/>
      <c r="G93" s="248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244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6" t="s">
        <v>368</v>
      </c>
      <c r="D94" s="249"/>
      <c r="E94" s="249"/>
      <c r="F94" s="249"/>
      <c r="G94" s="249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244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374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872</v>
      </c>
      <c r="D96" s="232"/>
      <c r="E96" s="233">
        <v>7.9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376</v>
      </c>
      <c r="D97" s="232"/>
      <c r="E97" s="233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179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872</v>
      </c>
      <c r="D98" s="232"/>
      <c r="E98" s="233">
        <v>7.9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179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41">
        <v>17</v>
      </c>
      <c r="B99" s="242" t="s">
        <v>379</v>
      </c>
      <c r="C99" s="253" t="s">
        <v>380</v>
      </c>
      <c r="D99" s="243" t="s">
        <v>241</v>
      </c>
      <c r="E99" s="244">
        <v>3.5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3.0000000000000001E-5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175</v>
      </c>
      <c r="T99" s="247" t="s">
        <v>175</v>
      </c>
      <c r="U99" s="231">
        <v>0.13</v>
      </c>
      <c r="V99" s="231">
        <f>ROUND(E99*U99,2)</f>
        <v>0.46</v>
      </c>
      <c r="W99" s="231"/>
      <c r="X99" s="231" t="s">
        <v>176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177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5" t="s">
        <v>381</v>
      </c>
      <c r="D100" s="248"/>
      <c r="E100" s="248"/>
      <c r="F100" s="248"/>
      <c r="G100" s="248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244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871</v>
      </c>
      <c r="D101" s="232"/>
      <c r="E101" s="233">
        <v>3.5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179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>
      <c r="A102" s="241">
        <v>18</v>
      </c>
      <c r="B102" s="242" t="s">
        <v>382</v>
      </c>
      <c r="C102" s="253" t="s">
        <v>383</v>
      </c>
      <c r="D102" s="243" t="s">
        <v>241</v>
      </c>
      <c r="E102" s="244">
        <v>15.8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6.0000000000000002E-5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175</v>
      </c>
      <c r="T102" s="247" t="s">
        <v>175</v>
      </c>
      <c r="U102" s="231">
        <v>0.13</v>
      </c>
      <c r="V102" s="231">
        <f>ROUND(E102*U102,2)</f>
        <v>2.0499999999999998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5" t="s">
        <v>381</v>
      </c>
      <c r="D103" s="248"/>
      <c r="E103" s="248"/>
      <c r="F103" s="248"/>
      <c r="G103" s="248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244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374</v>
      </c>
      <c r="D104" s="232"/>
      <c r="E104" s="233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872</v>
      </c>
      <c r="D105" s="232"/>
      <c r="E105" s="233">
        <v>7.9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376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872</v>
      </c>
      <c r="D107" s="232"/>
      <c r="E107" s="233">
        <v>7.9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179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19</v>
      </c>
      <c r="B108" s="242" t="s">
        <v>384</v>
      </c>
      <c r="C108" s="253" t="s">
        <v>385</v>
      </c>
      <c r="D108" s="243" t="s">
        <v>386</v>
      </c>
      <c r="E108" s="244">
        <v>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7.5000000000000002E-4</v>
      </c>
      <c r="O108" s="246">
        <f>ROUND(E108*N108,2)</f>
        <v>0</v>
      </c>
      <c r="P108" s="246">
        <v>0</v>
      </c>
      <c r="Q108" s="246">
        <f>ROUND(E108*P108,2)</f>
        <v>0</v>
      </c>
      <c r="R108" s="246"/>
      <c r="S108" s="246" t="s">
        <v>175</v>
      </c>
      <c r="T108" s="247" t="s">
        <v>175</v>
      </c>
      <c r="U108" s="231">
        <v>0.11</v>
      </c>
      <c r="V108" s="231">
        <f>ROUND(E108*U108,2)</f>
        <v>0.22</v>
      </c>
      <c r="W108" s="231"/>
      <c r="X108" s="231" t="s">
        <v>176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177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58</v>
      </c>
      <c r="D109" s="232"/>
      <c r="E109" s="233">
        <v>2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41">
        <v>20</v>
      </c>
      <c r="B110" s="242" t="s">
        <v>388</v>
      </c>
      <c r="C110" s="253" t="s">
        <v>389</v>
      </c>
      <c r="D110" s="243" t="s">
        <v>249</v>
      </c>
      <c r="E110" s="244">
        <v>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1.7000000000000001E-4</v>
      </c>
      <c r="O110" s="246">
        <f>ROUND(E110*N110,2)</f>
        <v>0</v>
      </c>
      <c r="P110" s="246">
        <v>0</v>
      </c>
      <c r="Q110" s="246">
        <f>ROUND(E110*P110,2)</f>
        <v>0</v>
      </c>
      <c r="R110" s="246"/>
      <c r="S110" s="246" t="s">
        <v>175</v>
      </c>
      <c r="T110" s="247" t="s">
        <v>175</v>
      </c>
      <c r="U110" s="231">
        <v>0.19</v>
      </c>
      <c r="V110" s="231">
        <f>ROUND(E110*U110,2)</f>
        <v>0.38</v>
      </c>
      <c r="W110" s="231"/>
      <c r="X110" s="231" t="s">
        <v>176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177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58</v>
      </c>
      <c r="D111" s="232"/>
      <c r="E111" s="233">
        <v>2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1">
        <v>21</v>
      </c>
      <c r="B112" s="242" t="s">
        <v>390</v>
      </c>
      <c r="C112" s="253" t="s">
        <v>391</v>
      </c>
      <c r="D112" s="243" t="s">
        <v>249</v>
      </c>
      <c r="E112" s="244">
        <v>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2.4000000000000001E-4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175</v>
      </c>
      <c r="T112" s="247" t="s">
        <v>175</v>
      </c>
      <c r="U112" s="231">
        <v>0.2</v>
      </c>
      <c r="V112" s="231">
        <f>ROUND(E112*U112,2)</f>
        <v>0.4</v>
      </c>
      <c r="W112" s="231"/>
      <c r="X112" s="231" t="s">
        <v>176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177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58</v>
      </c>
      <c r="D113" s="232"/>
      <c r="E113" s="233">
        <v>2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22</v>
      </c>
      <c r="B114" s="242" t="s">
        <v>392</v>
      </c>
      <c r="C114" s="253" t="s">
        <v>393</v>
      </c>
      <c r="D114" s="243" t="s">
        <v>241</v>
      </c>
      <c r="E114" s="244">
        <v>19.3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175</v>
      </c>
      <c r="T114" s="247" t="s">
        <v>175</v>
      </c>
      <c r="U114" s="231">
        <v>0.03</v>
      </c>
      <c r="V114" s="231">
        <f>ROUND(E114*U114,2)</f>
        <v>0.57999999999999996</v>
      </c>
      <c r="W114" s="231"/>
      <c r="X114" s="231" t="s">
        <v>176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5" t="s">
        <v>394</v>
      </c>
      <c r="D115" s="248"/>
      <c r="E115" s="248"/>
      <c r="F115" s="248"/>
      <c r="G115" s="248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244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873</v>
      </c>
      <c r="D116" s="232"/>
      <c r="E116" s="233">
        <v>19.3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41">
        <v>23</v>
      </c>
      <c r="B117" s="242" t="s">
        <v>396</v>
      </c>
      <c r="C117" s="253" t="s">
        <v>397</v>
      </c>
      <c r="D117" s="243" t="s">
        <v>241</v>
      </c>
      <c r="E117" s="244">
        <v>19.3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1.0000000000000001E-5</v>
      </c>
      <c r="O117" s="246">
        <f>ROUND(E117*N117,2)</f>
        <v>0</v>
      </c>
      <c r="P117" s="246">
        <v>0</v>
      </c>
      <c r="Q117" s="246">
        <f>ROUND(E117*P117,2)</f>
        <v>0</v>
      </c>
      <c r="R117" s="246"/>
      <c r="S117" s="246" t="s">
        <v>175</v>
      </c>
      <c r="T117" s="247" t="s">
        <v>175</v>
      </c>
      <c r="U117" s="231">
        <v>0.06</v>
      </c>
      <c r="V117" s="231">
        <f>ROUND(E117*U117,2)</f>
        <v>1.1599999999999999</v>
      </c>
      <c r="W117" s="231"/>
      <c r="X117" s="231" t="s">
        <v>176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177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5" t="s">
        <v>398</v>
      </c>
      <c r="D118" s="248"/>
      <c r="E118" s="248"/>
      <c r="F118" s="248"/>
      <c r="G118" s="248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244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873</v>
      </c>
      <c r="D119" s="232"/>
      <c r="E119" s="233">
        <v>19.3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24</v>
      </c>
      <c r="B120" s="242" t="s">
        <v>399</v>
      </c>
      <c r="C120" s="253" t="s">
        <v>400</v>
      </c>
      <c r="D120" s="243" t="s">
        <v>322</v>
      </c>
      <c r="E120" s="244">
        <v>0.1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175</v>
      </c>
      <c r="T120" s="247" t="s">
        <v>175</v>
      </c>
      <c r="U120" s="231">
        <v>1.33</v>
      </c>
      <c r="V120" s="231">
        <f>ROUND(E120*U120,2)</f>
        <v>0.13</v>
      </c>
      <c r="W120" s="231"/>
      <c r="X120" s="231" t="s">
        <v>176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584</v>
      </c>
      <c r="D121" s="232"/>
      <c r="E121" s="233">
        <v>0.1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25</v>
      </c>
      <c r="B122" s="242" t="s">
        <v>402</v>
      </c>
      <c r="C122" s="253" t="s">
        <v>403</v>
      </c>
      <c r="D122" s="243" t="s">
        <v>404</v>
      </c>
      <c r="E122" s="244">
        <v>1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6"/>
      <c r="S122" s="246" t="s">
        <v>250</v>
      </c>
      <c r="T122" s="247" t="s">
        <v>251</v>
      </c>
      <c r="U122" s="231">
        <v>0</v>
      </c>
      <c r="V122" s="231">
        <f>ROUND(E122*U122,2)</f>
        <v>0</v>
      </c>
      <c r="W122" s="231"/>
      <c r="X122" s="231" t="s">
        <v>176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177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>
      <c r="A123" s="229"/>
      <c r="B123" s="230"/>
      <c r="C123" s="254" t="s">
        <v>405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56</v>
      </c>
      <c r="D124" s="232"/>
      <c r="E124" s="233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>
      <c r="A125" s="235" t="s">
        <v>170</v>
      </c>
      <c r="B125" s="236" t="s">
        <v>111</v>
      </c>
      <c r="C125" s="252" t="s">
        <v>112</v>
      </c>
      <c r="D125" s="237"/>
      <c r="E125" s="238"/>
      <c r="F125" s="239"/>
      <c r="G125" s="239">
        <f>SUMIF(AG126:AG164,"&lt;&gt;NOR",G126:G164)</f>
        <v>0</v>
      </c>
      <c r="H125" s="239"/>
      <c r="I125" s="239">
        <f>SUM(I126:I164)</f>
        <v>0</v>
      </c>
      <c r="J125" s="239"/>
      <c r="K125" s="239">
        <f>SUM(K126:K164)</f>
        <v>0</v>
      </c>
      <c r="L125" s="239"/>
      <c r="M125" s="239">
        <f>SUM(M126:M164)</f>
        <v>0</v>
      </c>
      <c r="N125" s="239"/>
      <c r="O125" s="239">
        <f>SUM(O126:O164)</f>
        <v>0.03</v>
      </c>
      <c r="P125" s="239"/>
      <c r="Q125" s="239">
        <f>SUM(Q126:Q164)</f>
        <v>7.0000000000000007E-2</v>
      </c>
      <c r="R125" s="239"/>
      <c r="S125" s="239"/>
      <c r="T125" s="240"/>
      <c r="U125" s="234"/>
      <c r="V125" s="234">
        <f>SUM(V126:V164)</f>
        <v>6.4</v>
      </c>
      <c r="W125" s="234"/>
      <c r="X125" s="234"/>
      <c r="AG125" t="s">
        <v>171</v>
      </c>
    </row>
    <row r="126" spans="1:60" outlineLevel="1">
      <c r="A126" s="241">
        <v>26</v>
      </c>
      <c r="B126" s="242" t="s">
        <v>414</v>
      </c>
      <c r="C126" s="253" t="s">
        <v>415</v>
      </c>
      <c r="D126" s="243" t="s">
        <v>386</v>
      </c>
      <c r="E126" s="244">
        <v>1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1.9460000000000002E-2</v>
      </c>
      <c r="Q126" s="246">
        <f>ROUND(E126*P126,2)</f>
        <v>0.02</v>
      </c>
      <c r="R126" s="246"/>
      <c r="S126" s="246" t="s">
        <v>175</v>
      </c>
      <c r="T126" s="247" t="s">
        <v>175</v>
      </c>
      <c r="U126" s="231">
        <v>0.38</v>
      </c>
      <c r="V126" s="231">
        <f>ROUND(E126*U126,2)</f>
        <v>0.38</v>
      </c>
      <c r="W126" s="231"/>
      <c r="X126" s="231" t="s">
        <v>176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935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1">
        <v>27</v>
      </c>
      <c r="B129" s="242" t="s">
        <v>417</v>
      </c>
      <c r="C129" s="253" t="s">
        <v>418</v>
      </c>
      <c r="D129" s="243" t="s">
        <v>386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1.9009999999999999E-2</v>
      </c>
      <c r="O129" s="246">
        <f>ROUND(E129*N129,2)</f>
        <v>0.02</v>
      </c>
      <c r="P129" s="246">
        <v>0</v>
      </c>
      <c r="Q129" s="246">
        <f>ROUND(E129*P129,2)</f>
        <v>0</v>
      </c>
      <c r="R129" s="246"/>
      <c r="S129" s="246" t="s">
        <v>175</v>
      </c>
      <c r="T129" s="247" t="s">
        <v>175</v>
      </c>
      <c r="U129" s="231">
        <v>1.19</v>
      </c>
      <c r="V129" s="231">
        <f>ROUND(E129*U129,2)</f>
        <v>1.19</v>
      </c>
      <c r="W129" s="231"/>
      <c r="X129" s="231" t="s">
        <v>176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177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56</v>
      </c>
      <c r="D130" s="232"/>
      <c r="E130" s="233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1">
        <v>28</v>
      </c>
      <c r="B131" s="242" t="s">
        <v>709</v>
      </c>
      <c r="C131" s="253" t="s">
        <v>710</v>
      </c>
      <c r="D131" s="243" t="s">
        <v>386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3.4700000000000002E-2</v>
      </c>
      <c r="Q131" s="246">
        <f>ROUND(E131*P131,2)</f>
        <v>0.03</v>
      </c>
      <c r="R131" s="246"/>
      <c r="S131" s="246" t="s">
        <v>175</v>
      </c>
      <c r="T131" s="247" t="s">
        <v>175</v>
      </c>
      <c r="U131" s="231">
        <v>0.56999999999999995</v>
      </c>
      <c r="V131" s="231">
        <f>ROUND(E131*U131,2)</f>
        <v>0.56999999999999995</v>
      </c>
      <c r="W131" s="231"/>
      <c r="X131" s="231" t="s">
        <v>176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177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935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56</v>
      </c>
      <c r="D133" s="232"/>
      <c r="E133" s="233">
        <v>1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41">
        <v>29</v>
      </c>
      <c r="B134" s="242" t="s">
        <v>711</v>
      </c>
      <c r="C134" s="253" t="s">
        <v>712</v>
      </c>
      <c r="D134" s="243" t="s">
        <v>249</v>
      </c>
      <c r="E134" s="244">
        <v>1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3.0899999999999999E-3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175</v>
      </c>
      <c r="T134" s="247" t="s">
        <v>175</v>
      </c>
      <c r="U134" s="231">
        <v>1.25</v>
      </c>
      <c r="V134" s="231">
        <f>ROUND(E134*U134,2)</f>
        <v>1.25</v>
      </c>
      <c r="W134" s="231"/>
      <c r="X134" s="231" t="s">
        <v>176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177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56</v>
      </c>
      <c r="D135" s="232"/>
      <c r="E135" s="233">
        <v>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>
      <c r="A136" s="241">
        <v>30</v>
      </c>
      <c r="B136" s="242" t="s">
        <v>874</v>
      </c>
      <c r="C136" s="253" t="s">
        <v>875</v>
      </c>
      <c r="D136" s="243" t="s">
        <v>249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1.1999999999999999E-3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175</v>
      </c>
      <c r="T136" s="247" t="s">
        <v>175</v>
      </c>
      <c r="U136" s="231">
        <v>0.45</v>
      </c>
      <c r="V136" s="231">
        <f>ROUND(E136*U136,2)</f>
        <v>0.45</v>
      </c>
      <c r="W136" s="231"/>
      <c r="X136" s="231" t="s">
        <v>176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56</v>
      </c>
      <c r="D137" s="232"/>
      <c r="E137" s="233">
        <v>1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31</v>
      </c>
      <c r="B138" s="242" t="s">
        <v>431</v>
      </c>
      <c r="C138" s="253" t="s">
        <v>432</v>
      </c>
      <c r="D138" s="243" t="s">
        <v>249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8.4999999999999995E-4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175</v>
      </c>
      <c r="T138" s="247" t="s">
        <v>175</v>
      </c>
      <c r="U138" s="231">
        <v>0.49</v>
      </c>
      <c r="V138" s="231">
        <f>ROUND(E138*U138,2)</f>
        <v>0.49</v>
      </c>
      <c r="W138" s="231"/>
      <c r="X138" s="231" t="s">
        <v>176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177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439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56</v>
      </c>
      <c r="D140" s="232"/>
      <c r="E140" s="233">
        <v>1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1">
        <v>32</v>
      </c>
      <c r="B141" s="242" t="s">
        <v>713</v>
      </c>
      <c r="C141" s="253" t="s">
        <v>714</v>
      </c>
      <c r="D141" s="243" t="s">
        <v>249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1.0200000000000001E-3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 t="s">
        <v>175</v>
      </c>
      <c r="T141" s="247" t="s">
        <v>175</v>
      </c>
      <c r="U141" s="231">
        <v>0.48</v>
      </c>
      <c r="V141" s="231">
        <f>ROUND(E141*U141,2)</f>
        <v>0.48</v>
      </c>
      <c r="W141" s="231"/>
      <c r="X141" s="231" t="s">
        <v>176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177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715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56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33</v>
      </c>
      <c r="B144" s="242" t="s">
        <v>437</v>
      </c>
      <c r="C144" s="253" t="s">
        <v>438</v>
      </c>
      <c r="D144" s="243" t="s">
        <v>386</v>
      </c>
      <c r="E144" s="244">
        <v>3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1.56E-3</v>
      </c>
      <c r="Q144" s="246">
        <f>ROUND(E144*P144,2)</f>
        <v>0</v>
      </c>
      <c r="R144" s="246"/>
      <c r="S144" s="246" t="s">
        <v>175</v>
      </c>
      <c r="T144" s="247" t="s">
        <v>175</v>
      </c>
      <c r="U144" s="231">
        <v>0.22</v>
      </c>
      <c r="V144" s="231">
        <f>ROUND(E144*U144,2)</f>
        <v>0.66</v>
      </c>
      <c r="W144" s="231"/>
      <c r="X144" s="231" t="s">
        <v>176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177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942</v>
      </c>
      <c r="D145" s="232"/>
      <c r="E145" s="233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56</v>
      </c>
      <c r="D146" s="232"/>
      <c r="E146" s="233">
        <v>1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943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944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56</v>
      </c>
      <c r="D150" s="232"/>
      <c r="E150" s="233">
        <v>1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34</v>
      </c>
      <c r="B151" s="242" t="s">
        <v>444</v>
      </c>
      <c r="C151" s="253" t="s">
        <v>445</v>
      </c>
      <c r="D151" s="243" t="s">
        <v>249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4.0999999999999999E-4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175</v>
      </c>
      <c r="T151" s="247" t="s">
        <v>175</v>
      </c>
      <c r="U151" s="231">
        <v>0.25</v>
      </c>
      <c r="V151" s="231">
        <f>ROUND(E151*U151,2)</f>
        <v>0.25</v>
      </c>
      <c r="W151" s="231"/>
      <c r="X151" s="231" t="s">
        <v>176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177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56</v>
      </c>
      <c r="D152" s="232"/>
      <c r="E152" s="233">
        <v>1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41">
        <v>35</v>
      </c>
      <c r="B153" s="242" t="s">
        <v>447</v>
      </c>
      <c r="C153" s="253" t="s">
        <v>448</v>
      </c>
      <c r="D153" s="243" t="s">
        <v>249</v>
      </c>
      <c r="E153" s="244">
        <v>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2.0000000000000001E-4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175</v>
      </c>
      <c r="T153" s="247" t="s">
        <v>175</v>
      </c>
      <c r="U153" s="231">
        <v>0.25</v>
      </c>
      <c r="V153" s="231">
        <f>ROUND(E153*U153,2)</f>
        <v>0.25</v>
      </c>
      <c r="W153" s="231"/>
      <c r="X153" s="231" t="s">
        <v>176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177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56</v>
      </c>
      <c r="D154" s="232"/>
      <c r="E154" s="233">
        <v>1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41">
        <v>36</v>
      </c>
      <c r="B155" s="242" t="s">
        <v>449</v>
      </c>
      <c r="C155" s="253" t="s">
        <v>450</v>
      </c>
      <c r="D155" s="243" t="s">
        <v>249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6.9999999999999999E-4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175</v>
      </c>
      <c r="T155" s="247" t="s">
        <v>175</v>
      </c>
      <c r="U155" s="231">
        <v>0.37</v>
      </c>
      <c r="V155" s="231">
        <f>ROUND(E155*U155,2)</f>
        <v>0.37</v>
      </c>
      <c r="W155" s="231"/>
      <c r="X155" s="231" t="s">
        <v>176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177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451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56</v>
      </c>
      <c r="D157" s="232"/>
      <c r="E157" s="233">
        <v>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1">
        <v>37</v>
      </c>
      <c r="B158" s="242" t="s">
        <v>456</v>
      </c>
      <c r="C158" s="253" t="s">
        <v>457</v>
      </c>
      <c r="D158" s="243" t="s">
        <v>322</v>
      </c>
      <c r="E158" s="244">
        <v>0.04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175</v>
      </c>
      <c r="T158" s="247" t="s">
        <v>175</v>
      </c>
      <c r="U158" s="231">
        <v>1.52</v>
      </c>
      <c r="V158" s="231">
        <f>ROUND(E158*U158,2)</f>
        <v>0.06</v>
      </c>
      <c r="W158" s="231"/>
      <c r="X158" s="231" t="s">
        <v>176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177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879</v>
      </c>
      <c r="D159" s="232"/>
      <c r="E159" s="233">
        <v>0.04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41">
        <v>38</v>
      </c>
      <c r="B160" s="242" t="s">
        <v>461</v>
      </c>
      <c r="C160" s="253" t="s">
        <v>721</v>
      </c>
      <c r="D160" s="243" t="s">
        <v>404</v>
      </c>
      <c r="E160" s="244">
        <v>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0.02</v>
      </c>
      <c r="Q160" s="246">
        <f>ROUND(E160*P160,2)</f>
        <v>0.02</v>
      </c>
      <c r="R160" s="246"/>
      <c r="S160" s="246" t="s">
        <v>250</v>
      </c>
      <c r="T160" s="247" t="s">
        <v>251</v>
      </c>
      <c r="U160" s="231">
        <v>0</v>
      </c>
      <c r="V160" s="231">
        <f>ROUND(E160*U160,2)</f>
        <v>0</v>
      </c>
      <c r="W160" s="231"/>
      <c r="X160" s="231" t="s">
        <v>176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177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722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179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56</v>
      </c>
      <c r="D162" s="232"/>
      <c r="E162" s="233">
        <v>1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1">
        <v>39</v>
      </c>
      <c r="B163" s="242" t="s">
        <v>724</v>
      </c>
      <c r="C163" s="253" t="s">
        <v>725</v>
      </c>
      <c r="D163" s="243" t="s">
        <v>249</v>
      </c>
      <c r="E163" s="244">
        <v>1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1.4E-2</v>
      </c>
      <c r="O163" s="246">
        <f>ROUND(E163*N163,2)</f>
        <v>0.01</v>
      </c>
      <c r="P163" s="246">
        <v>0</v>
      </c>
      <c r="Q163" s="246">
        <f>ROUND(E163*P163,2)</f>
        <v>0</v>
      </c>
      <c r="R163" s="246" t="s">
        <v>469</v>
      </c>
      <c r="S163" s="246" t="s">
        <v>175</v>
      </c>
      <c r="T163" s="247" t="s">
        <v>175</v>
      </c>
      <c r="U163" s="231">
        <v>0</v>
      </c>
      <c r="V163" s="231">
        <f>ROUND(E163*U163,2)</f>
        <v>0</v>
      </c>
      <c r="W163" s="231"/>
      <c r="X163" s="231" t="s">
        <v>470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471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56</v>
      </c>
      <c r="D164" s="232"/>
      <c r="E164" s="233">
        <v>1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179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>
      <c r="A165" s="235" t="s">
        <v>170</v>
      </c>
      <c r="B165" s="236" t="s">
        <v>121</v>
      </c>
      <c r="C165" s="252" t="s">
        <v>122</v>
      </c>
      <c r="D165" s="237"/>
      <c r="E165" s="238"/>
      <c r="F165" s="239"/>
      <c r="G165" s="239">
        <f>SUMIF(AG166:AG171,"&lt;&gt;NOR",G166:G171)</f>
        <v>0</v>
      </c>
      <c r="H165" s="239"/>
      <c r="I165" s="239">
        <f>SUM(I166:I171)</f>
        <v>0</v>
      </c>
      <c r="J165" s="239"/>
      <c r="K165" s="239">
        <f>SUM(K166:K171)</f>
        <v>0</v>
      </c>
      <c r="L165" s="239"/>
      <c r="M165" s="239">
        <f>SUM(M166:M171)</f>
        <v>0</v>
      </c>
      <c r="N165" s="239"/>
      <c r="O165" s="239">
        <f>SUM(O166:O171)</f>
        <v>0</v>
      </c>
      <c r="P165" s="239"/>
      <c r="Q165" s="239">
        <f>SUM(Q166:Q171)</f>
        <v>0.17</v>
      </c>
      <c r="R165" s="239"/>
      <c r="S165" s="239"/>
      <c r="T165" s="240"/>
      <c r="U165" s="234"/>
      <c r="V165" s="234">
        <f>SUM(V166:V171)</f>
        <v>10.34</v>
      </c>
      <c r="W165" s="234"/>
      <c r="X165" s="234"/>
      <c r="AG165" t="s">
        <v>171</v>
      </c>
    </row>
    <row r="166" spans="1:60" outlineLevel="1">
      <c r="A166" s="241">
        <v>40</v>
      </c>
      <c r="B166" s="242" t="s">
        <v>880</v>
      </c>
      <c r="C166" s="253" t="s">
        <v>881</v>
      </c>
      <c r="D166" s="243" t="s">
        <v>249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175</v>
      </c>
      <c r="T166" s="247" t="s">
        <v>175</v>
      </c>
      <c r="U166" s="231">
        <v>9.39</v>
      </c>
      <c r="V166" s="231">
        <f>ROUND(E166*U166,2)</f>
        <v>9.39</v>
      </c>
      <c r="W166" s="231"/>
      <c r="X166" s="231" t="s">
        <v>176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177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882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179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56</v>
      </c>
      <c r="D168" s="232"/>
      <c r="E168" s="233">
        <v>1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1">
        <v>41</v>
      </c>
      <c r="B169" s="242" t="s">
        <v>883</v>
      </c>
      <c r="C169" s="253" t="s">
        <v>884</v>
      </c>
      <c r="D169" s="243" t="s">
        <v>249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0.17399999999999999</v>
      </c>
      <c r="Q169" s="246">
        <f>ROUND(E169*P169,2)</f>
        <v>0.17</v>
      </c>
      <c r="R169" s="246"/>
      <c r="S169" s="246" t="s">
        <v>175</v>
      </c>
      <c r="T169" s="247" t="s">
        <v>175</v>
      </c>
      <c r="U169" s="231">
        <v>0.95</v>
      </c>
      <c r="V169" s="231">
        <f>ROUND(E169*U169,2)</f>
        <v>0.95</v>
      </c>
      <c r="W169" s="231"/>
      <c r="X169" s="231" t="s">
        <v>176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177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885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56</v>
      </c>
      <c r="D171" s="232"/>
      <c r="E171" s="233">
        <v>1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>
      <c r="A172" s="235" t="s">
        <v>170</v>
      </c>
      <c r="B172" s="236" t="s">
        <v>127</v>
      </c>
      <c r="C172" s="252" t="s">
        <v>128</v>
      </c>
      <c r="D172" s="237"/>
      <c r="E172" s="238"/>
      <c r="F172" s="239"/>
      <c r="G172" s="239">
        <f>SUMIF(AG173:AG181,"&lt;&gt;NOR",G173:G181)</f>
        <v>0</v>
      </c>
      <c r="H172" s="239"/>
      <c r="I172" s="239">
        <f>SUM(I173:I181)</f>
        <v>0</v>
      </c>
      <c r="J172" s="239"/>
      <c r="K172" s="239">
        <f>SUM(K173:K181)</f>
        <v>0</v>
      </c>
      <c r="L172" s="239"/>
      <c r="M172" s="239">
        <f>SUM(M173:M181)</f>
        <v>0</v>
      </c>
      <c r="N172" s="239"/>
      <c r="O172" s="239">
        <f>SUM(O173:O181)</f>
        <v>6.0000000000000005E-2</v>
      </c>
      <c r="P172" s="239"/>
      <c r="Q172" s="239">
        <f>SUM(Q173:Q181)</f>
        <v>0</v>
      </c>
      <c r="R172" s="239"/>
      <c r="S172" s="239"/>
      <c r="T172" s="240"/>
      <c r="U172" s="234"/>
      <c r="V172" s="234">
        <f>SUM(V173:V181)</f>
        <v>6.839999999999999</v>
      </c>
      <c r="W172" s="234"/>
      <c r="X172" s="234"/>
      <c r="AG172" t="s">
        <v>171</v>
      </c>
    </row>
    <row r="173" spans="1:60" outlineLevel="1">
      <c r="A173" s="241">
        <v>42</v>
      </c>
      <c r="B173" s="242" t="s">
        <v>886</v>
      </c>
      <c r="C173" s="253" t="s">
        <v>887</v>
      </c>
      <c r="D173" s="243" t="s">
        <v>241</v>
      </c>
      <c r="E173" s="244">
        <v>12.68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7.2999999999999996E-4</v>
      </c>
      <c r="O173" s="246">
        <f>ROUND(E173*N173,2)</f>
        <v>0.01</v>
      </c>
      <c r="P173" s="246">
        <v>0</v>
      </c>
      <c r="Q173" s="246">
        <f>ROUND(E173*P173,2)</f>
        <v>0</v>
      </c>
      <c r="R173" s="246"/>
      <c r="S173" s="246" t="s">
        <v>175</v>
      </c>
      <c r="T173" s="247" t="s">
        <v>175</v>
      </c>
      <c r="U173" s="231">
        <v>0.18</v>
      </c>
      <c r="V173" s="231">
        <f>ROUND(E173*U173,2)</f>
        <v>2.2799999999999998</v>
      </c>
      <c r="W173" s="231"/>
      <c r="X173" s="231" t="s">
        <v>176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177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945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179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889</v>
      </c>
      <c r="D175" s="232"/>
      <c r="E175" s="233">
        <v>14.28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890</v>
      </c>
      <c r="D176" s="232"/>
      <c r="E176" s="233">
        <v>-1.6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>
      <c r="A177" s="241">
        <v>43</v>
      </c>
      <c r="B177" s="242" t="s">
        <v>891</v>
      </c>
      <c r="C177" s="253" t="s">
        <v>892</v>
      </c>
      <c r="D177" s="243" t="s">
        <v>174</v>
      </c>
      <c r="E177" s="244">
        <v>10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4.8500000000000001E-3</v>
      </c>
      <c r="O177" s="246">
        <f>ROUND(E177*N177,2)</f>
        <v>0.05</v>
      </c>
      <c r="P177" s="246">
        <v>0</v>
      </c>
      <c r="Q177" s="246">
        <f>ROUND(E177*P177,2)</f>
        <v>0</v>
      </c>
      <c r="R177" s="246"/>
      <c r="S177" s="246" t="s">
        <v>175</v>
      </c>
      <c r="T177" s="247" t="s">
        <v>175</v>
      </c>
      <c r="U177" s="231">
        <v>0.45</v>
      </c>
      <c r="V177" s="231">
        <f>ROUND(E177*U177,2)</f>
        <v>4.5</v>
      </c>
      <c r="W177" s="231"/>
      <c r="X177" s="231" t="s">
        <v>176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935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844</v>
      </c>
      <c r="D179" s="232"/>
      <c r="E179" s="233">
        <v>10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41">
        <v>44</v>
      </c>
      <c r="B180" s="242" t="s">
        <v>893</v>
      </c>
      <c r="C180" s="253" t="s">
        <v>894</v>
      </c>
      <c r="D180" s="243" t="s">
        <v>322</v>
      </c>
      <c r="E180" s="244">
        <v>5.8000000000000003E-2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175</v>
      </c>
      <c r="T180" s="247" t="s">
        <v>175</v>
      </c>
      <c r="U180" s="231">
        <v>1.0900000000000001</v>
      </c>
      <c r="V180" s="231">
        <f>ROUND(E180*U180,2)</f>
        <v>0.06</v>
      </c>
      <c r="W180" s="231"/>
      <c r="X180" s="231" t="s">
        <v>176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177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895</v>
      </c>
      <c r="D181" s="232"/>
      <c r="E181" s="233">
        <v>5.8000000000000003E-2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>
      <c r="A182" s="235" t="s">
        <v>170</v>
      </c>
      <c r="B182" s="236" t="s">
        <v>129</v>
      </c>
      <c r="C182" s="252" t="s">
        <v>130</v>
      </c>
      <c r="D182" s="237"/>
      <c r="E182" s="238"/>
      <c r="F182" s="239"/>
      <c r="G182" s="239">
        <f>SUMIF(AG183:AG218,"&lt;&gt;NOR",G183:G218)</f>
        <v>0</v>
      </c>
      <c r="H182" s="239"/>
      <c r="I182" s="239">
        <f>SUM(I183:I218)</f>
        <v>0</v>
      </c>
      <c r="J182" s="239"/>
      <c r="K182" s="239">
        <f>SUM(K183:K218)</f>
        <v>0</v>
      </c>
      <c r="L182" s="239"/>
      <c r="M182" s="239">
        <f>SUM(M183:M218)</f>
        <v>0</v>
      </c>
      <c r="N182" s="239"/>
      <c r="O182" s="239">
        <f>SUM(O183:O218)</f>
        <v>0.08</v>
      </c>
      <c r="P182" s="239"/>
      <c r="Q182" s="239">
        <f>SUM(Q183:Q218)</f>
        <v>0</v>
      </c>
      <c r="R182" s="239"/>
      <c r="S182" s="239"/>
      <c r="T182" s="240"/>
      <c r="U182" s="234"/>
      <c r="V182" s="234">
        <f>SUM(V183:V218)</f>
        <v>7.42</v>
      </c>
      <c r="W182" s="234"/>
      <c r="X182" s="234"/>
      <c r="AG182" t="s">
        <v>171</v>
      </c>
    </row>
    <row r="183" spans="1:60" outlineLevel="1">
      <c r="A183" s="241">
        <v>45</v>
      </c>
      <c r="B183" s="242" t="s">
        <v>485</v>
      </c>
      <c r="C183" s="253" t="s">
        <v>486</v>
      </c>
      <c r="D183" s="243" t="s">
        <v>174</v>
      </c>
      <c r="E183" s="244">
        <v>4.8765000000000001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2.1000000000000001E-4</v>
      </c>
      <c r="O183" s="246">
        <f>ROUND(E183*N183,2)</f>
        <v>0</v>
      </c>
      <c r="P183" s="246">
        <v>0</v>
      </c>
      <c r="Q183" s="246">
        <f>ROUND(E183*P183,2)</f>
        <v>0</v>
      </c>
      <c r="R183" s="246"/>
      <c r="S183" s="246" t="s">
        <v>175</v>
      </c>
      <c r="T183" s="247" t="s">
        <v>175</v>
      </c>
      <c r="U183" s="231">
        <v>0.05</v>
      </c>
      <c r="V183" s="231">
        <f>ROUND(E183*U183,2)</f>
        <v>0.24</v>
      </c>
      <c r="W183" s="231"/>
      <c r="X183" s="231" t="s">
        <v>176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177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487</v>
      </c>
      <c r="D184" s="232"/>
      <c r="E184" s="233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179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488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179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896</v>
      </c>
      <c r="D186" s="232"/>
      <c r="E186" s="233">
        <v>4.8765000000000001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179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46</v>
      </c>
      <c r="B187" s="242" t="s">
        <v>490</v>
      </c>
      <c r="C187" s="253" t="s">
        <v>491</v>
      </c>
      <c r="D187" s="243" t="s">
        <v>174</v>
      </c>
      <c r="E187" s="244">
        <v>4.8765000000000001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2.9999999999999997E-4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175</v>
      </c>
      <c r="T187" s="247" t="s">
        <v>175</v>
      </c>
      <c r="U187" s="231">
        <v>0</v>
      </c>
      <c r="V187" s="231">
        <f>ROUND(E187*U187,2)</f>
        <v>0</v>
      </c>
      <c r="W187" s="231"/>
      <c r="X187" s="231" t="s">
        <v>176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242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492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896</v>
      </c>
      <c r="D189" s="232"/>
      <c r="E189" s="233">
        <v>4.8765000000000001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41">
        <v>47</v>
      </c>
      <c r="B190" s="242" t="s">
        <v>897</v>
      </c>
      <c r="C190" s="253" t="s">
        <v>898</v>
      </c>
      <c r="D190" s="243" t="s">
        <v>174</v>
      </c>
      <c r="E190" s="244">
        <v>4.8765000000000001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4.7800000000000004E-3</v>
      </c>
      <c r="O190" s="246">
        <f>ROUND(E190*N190,2)</f>
        <v>0.02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1.17</v>
      </c>
      <c r="V190" s="231">
        <f>ROUND(E190*U190,2)</f>
        <v>5.71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242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899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179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936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900</v>
      </c>
      <c r="D193" s="232"/>
      <c r="E193" s="233">
        <v>2.8260000000000001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937</v>
      </c>
      <c r="D194" s="232"/>
      <c r="E194" s="233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901</v>
      </c>
      <c r="D195" s="232"/>
      <c r="E195" s="233">
        <v>1.014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938</v>
      </c>
      <c r="D196" s="232"/>
      <c r="E196" s="233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902</v>
      </c>
      <c r="D197" s="232"/>
      <c r="E197" s="233">
        <v>0.22500000000000001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179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903</v>
      </c>
      <c r="D198" s="232"/>
      <c r="E198" s="233">
        <v>0.27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939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904</v>
      </c>
      <c r="D200" s="232"/>
      <c r="E200" s="233">
        <v>0.54149999999999998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2.5" outlineLevel="1">
      <c r="A201" s="241">
        <v>48</v>
      </c>
      <c r="B201" s="242" t="s">
        <v>498</v>
      </c>
      <c r="C201" s="253" t="s">
        <v>499</v>
      </c>
      <c r="D201" s="243" t="s">
        <v>241</v>
      </c>
      <c r="E201" s="244">
        <v>11.08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175</v>
      </c>
      <c r="T201" s="247" t="s">
        <v>175</v>
      </c>
      <c r="U201" s="231">
        <v>0.12</v>
      </c>
      <c r="V201" s="231">
        <f>ROUND(E201*U201,2)</f>
        <v>1.33</v>
      </c>
      <c r="W201" s="231"/>
      <c r="X201" s="231" t="s">
        <v>176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500</v>
      </c>
      <c r="D202" s="232"/>
      <c r="E202" s="233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179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936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179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905</v>
      </c>
      <c r="D204" s="232"/>
      <c r="E204" s="233">
        <v>5.17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937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906</v>
      </c>
      <c r="D206" s="232"/>
      <c r="E206" s="233">
        <v>1.69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938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907</v>
      </c>
      <c r="D208" s="232"/>
      <c r="E208" s="233">
        <v>2.7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179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939</v>
      </c>
      <c r="D209" s="232"/>
      <c r="E209" s="233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908</v>
      </c>
      <c r="D210" s="232"/>
      <c r="E210" s="233">
        <v>1.52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41">
        <v>49</v>
      </c>
      <c r="B211" s="242" t="s">
        <v>503</v>
      </c>
      <c r="C211" s="253" t="s">
        <v>504</v>
      </c>
      <c r="D211" s="243" t="s">
        <v>322</v>
      </c>
      <c r="E211" s="244">
        <v>8.5000000000000006E-2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 t="s">
        <v>175</v>
      </c>
      <c r="T211" s="247" t="s">
        <v>175</v>
      </c>
      <c r="U211" s="231">
        <v>1.6</v>
      </c>
      <c r="V211" s="231">
        <f>ROUND(E211*U211,2)</f>
        <v>0.14000000000000001</v>
      </c>
      <c r="W211" s="231"/>
      <c r="X211" s="231" t="s">
        <v>176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242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909</v>
      </c>
      <c r="D212" s="232"/>
      <c r="E212" s="233">
        <v>8.5000000000000006E-2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179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50</v>
      </c>
      <c r="B213" s="242" t="s">
        <v>506</v>
      </c>
      <c r="C213" s="253" t="s">
        <v>507</v>
      </c>
      <c r="D213" s="243" t="s">
        <v>241</v>
      </c>
      <c r="E213" s="244">
        <v>12.188000000000001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2.2000000000000001E-4</v>
      </c>
      <c r="O213" s="246">
        <f>ROUND(E213*N213,2)</f>
        <v>0</v>
      </c>
      <c r="P213" s="246">
        <v>0</v>
      </c>
      <c r="Q213" s="246">
        <f>ROUND(E213*P213,2)</f>
        <v>0</v>
      </c>
      <c r="R213" s="246" t="s">
        <v>469</v>
      </c>
      <c r="S213" s="246" t="s">
        <v>175</v>
      </c>
      <c r="T213" s="247" t="s">
        <v>175</v>
      </c>
      <c r="U213" s="231">
        <v>0</v>
      </c>
      <c r="V213" s="231">
        <f>ROUND(E213*U213,2)</f>
        <v>0</v>
      </c>
      <c r="W213" s="231"/>
      <c r="X213" s="231" t="s">
        <v>470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471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508</v>
      </c>
      <c r="D214" s="232"/>
      <c r="E214" s="233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179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910</v>
      </c>
      <c r="D215" s="232"/>
      <c r="E215" s="233">
        <v>12.188000000000001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179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1">
        <v>51</v>
      </c>
      <c r="B216" s="242" t="s">
        <v>911</v>
      </c>
      <c r="C216" s="253" t="s">
        <v>912</v>
      </c>
      <c r="D216" s="243" t="s">
        <v>174</v>
      </c>
      <c r="E216" s="244">
        <v>5.3641500000000004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1.0500000000000001E-2</v>
      </c>
      <c r="O216" s="246">
        <f>ROUND(E216*N216,2)</f>
        <v>0.06</v>
      </c>
      <c r="P216" s="246">
        <v>0</v>
      </c>
      <c r="Q216" s="246">
        <f>ROUND(E216*P216,2)</f>
        <v>0</v>
      </c>
      <c r="R216" s="246" t="s">
        <v>469</v>
      </c>
      <c r="S216" s="246" t="s">
        <v>175</v>
      </c>
      <c r="T216" s="247" t="s">
        <v>175</v>
      </c>
      <c r="U216" s="231">
        <v>0</v>
      </c>
      <c r="V216" s="231">
        <f>ROUND(E216*U216,2)</f>
        <v>0</v>
      </c>
      <c r="W216" s="231"/>
      <c r="X216" s="231" t="s">
        <v>470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512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492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913</v>
      </c>
      <c r="D218" s="232"/>
      <c r="E218" s="233">
        <v>5.3641500000000004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>
      <c r="A219" s="235" t="s">
        <v>170</v>
      </c>
      <c r="B219" s="236" t="s">
        <v>131</v>
      </c>
      <c r="C219" s="252" t="s">
        <v>132</v>
      </c>
      <c r="D219" s="237"/>
      <c r="E219" s="238"/>
      <c r="F219" s="239"/>
      <c r="G219" s="239">
        <f>SUMIF(AG220:AG235,"&lt;&gt;NOR",G220:G235)</f>
        <v>0</v>
      </c>
      <c r="H219" s="239"/>
      <c r="I219" s="239">
        <f>SUM(I220:I235)</f>
        <v>0</v>
      </c>
      <c r="J219" s="239"/>
      <c r="K219" s="239">
        <f>SUM(K220:K235)</f>
        <v>0</v>
      </c>
      <c r="L219" s="239"/>
      <c r="M219" s="239">
        <f>SUM(M220:M235)</f>
        <v>0</v>
      </c>
      <c r="N219" s="239"/>
      <c r="O219" s="239">
        <f>SUM(O220:O235)</f>
        <v>0</v>
      </c>
      <c r="P219" s="239"/>
      <c r="Q219" s="239">
        <f>SUM(Q220:Q235)</f>
        <v>0</v>
      </c>
      <c r="R219" s="239"/>
      <c r="S219" s="239"/>
      <c r="T219" s="240"/>
      <c r="U219" s="234"/>
      <c r="V219" s="234">
        <f>SUM(V220:V235)</f>
        <v>1.48</v>
      </c>
      <c r="W219" s="234"/>
      <c r="X219" s="234"/>
      <c r="AG219" t="s">
        <v>171</v>
      </c>
    </row>
    <row r="220" spans="1:60" outlineLevel="1">
      <c r="A220" s="241">
        <v>52</v>
      </c>
      <c r="B220" s="242" t="s">
        <v>514</v>
      </c>
      <c r="C220" s="253" t="s">
        <v>515</v>
      </c>
      <c r="D220" s="243" t="s">
        <v>174</v>
      </c>
      <c r="E220" s="244">
        <v>3.94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2.5000000000000001E-4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175</v>
      </c>
      <c r="T220" s="247" t="s">
        <v>175</v>
      </c>
      <c r="U220" s="231">
        <v>0.13</v>
      </c>
      <c r="V220" s="231">
        <f>ROUND(E220*U220,2)</f>
        <v>0.51</v>
      </c>
      <c r="W220" s="231"/>
      <c r="X220" s="231" t="s">
        <v>176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946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526</v>
      </c>
      <c r="D222" s="232"/>
      <c r="E222" s="233">
        <v>2.5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179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915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776</v>
      </c>
      <c r="D224" s="232"/>
      <c r="E224" s="233">
        <v>1.44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41">
        <v>53</v>
      </c>
      <c r="B225" s="242" t="s">
        <v>520</v>
      </c>
      <c r="C225" s="253" t="s">
        <v>521</v>
      </c>
      <c r="D225" s="243" t="s">
        <v>174</v>
      </c>
      <c r="E225" s="244">
        <v>13.94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5.0000000000000002E-5</v>
      </c>
      <c r="O225" s="246">
        <f>ROUND(E225*N225,2)</f>
        <v>0</v>
      </c>
      <c r="P225" s="246">
        <v>0</v>
      </c>
      <c r="Q225" s="246">
        <f>ROUND(E225*P225,2)</f>
        <v>0</v>
      </c>
      <c r="R225" s="246"/>
      <c r="S225" s="246" t="s">
        <v>175</v>
      </c>
      <c r="T225" s="247" t="s">
        <v>175</v>
      </c>
      <c r="U225" s="231">
        <v>0.06</v>
      </c>
      <c r="V225" s="231">
        <f>ROUND(E225*U225,2)</f>
        <v>0.84</v>
      </c>
      <c r="W225" s="231"/>
      <c r="X225" s="231" t="s">
        <v>176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177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946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179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526</v>
      </c>
      <c r="D227" s="232"/>
      <c r="E227" s="233">
        <v>2.5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916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776</v>
      </c>
      <c r="D229" s="232"/>
      <c r="E229" s="233">
        <v>1.44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917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844</v>
      </c>
      <c r="D231" s="232"/>
      <c r="E231" s="233">
        <v>10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41">
        <v>54</v>
      </c>
      <c r="B232" s="242" t="s">
        <v>523</v>
      </c>
      <c r="C232" s="253" t="s">
        <v>524</v>
      </c>
      <c r="D232" s="243" t="s">
        <v>174</v>
      </c>
      <c r="E232" s="244">
        <v>2.5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1.0000000000000001E-5</v>
      </c>
      <c r="O232" s="246">
        <f>ROUND(E232*N232,2)</f>
        <v>0</v>
      </c>
      <c r="P232" s="246">
        <v>0</v>
      </c>
      <c r="Q232" s="246">
        <f>ROUND(E232*P232,2)</f>
        <v>0</v>
      </c>
      <c r="R232" s="246"/>
      <c r="S232" s="246" t="s">
        <v>175</v>
      </c>
      <c r="T232" s="247" t="s">
        <v>175</v>
      </c>
      <c r="U232" s="231">
        <v>0.05</v>
      </c>
      <c r="V232" s="231">
        <f>ROUND(E232*U232,2)</f>
        <v>0.13</v>
      </c>
      <c r="W232" s="231"/>
      <c r="X232" s="231" t="s">
        <v>176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177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918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935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526</v>
      </c>
      <c r="D235" s="232"/>
      <c r="E235" s="233">
        <v>2.5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>
      <c r="A236" s="235" t="s">
        <v>170</v>
      </c>
      <c r="B236" s="236" t="s">
        <v>133</v>
      </c>
      <c r="C236" s="252" t="s">
        <v>134</v>
      </c>
      <c r="D236" s="237"/>
      <c r="E236" s="238"/>
      <c r="F236" s="239"/>
      <c r="G236" s="239">
        <f>SUMIF(AG237:AG266,"&lt;&gt;NOR",G237:G266)</f>
        <v>0</v>
      </c>
      <c r="H236" s="239"/>
      <c r="I236" s="239">
        <f>SUM(I237:I266)</f>
        <v>0</v>
      </c>
      <c r="J236" s="239"/>
      <c r="K236" s="239">
        <f>SUM(K237:K266)</f>
        <v>0</v>
      </c>
      <c r="L236" s="239"/>
      <c r="M236" s="239">
        <f>SUM(M237:M266)</f>
        <v>0</v>
      </c>
      <c r="N236" s="239"/>
      <c r="O236" s="239">
        <f>SUM(O237:O266)</f>
        <v>0.02</v>
      </c>
      <c r="P236" s="239"/>
      <c r="Q236" s="239">
        <f>SUM(Q237:Q266)</f>
        <v>0.02</v>
      </c>
      <c r="R236" s="239"/>
      <c r="S236" s="239"/>
      <c r="T236" s="240"/>
      <c r="U236" s="234"/>
      <c r="V236" s="234">
        <f>SUM(V237:V266)</f>
        <v>10.139999999999999</v>
      </c>
      <c r="W236" s="234"/>
      <c r="X236" s="234"/>
      <c r="AG236" t="s">
        <v>171</v>
      </c>
    </row>
    <row r="237" spans="1:60" outlineLevel="1">
      <c r="A237" s="241">
        <v>55</v>
      </c>
      <c r="B237" s="242" t="s">
        <v>527</v>
      </c>
      <c r="C237" s="253" t="s">
        <v>528</v>
      </c>
      <c r="D237" s="243" t="s">
        <v>174</v>
      </c>
      <c r="E237" s="244">
        <v>41.1995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0</v>
      </c>
      <c r="O237" s="246">
        <f>ROUND(E237*N237,2)</f>
        <v>0</v>
      </c>
      <c r="P237" s="246">
        <v>5.0000000000000001E-4</v>
      </c>
      <c r="Q237" s="246">
        <f>ROUND(E237*P237,2)</f>
        <v>0.02</v>
      </c>
      <c r="R237" s="246"/>
      <c r="S237" s="246" t="s">
        <v>175</v>
      </c>
      <c r="T237" s="247" t="s">
        <v>175</v>
      </c>
      <c r="U237" s="231">
        <v>7.0000000000000007E-2</v>
      </c>
      <c r="V237" s="231">
        <f>ROUND(E237*U237,2)</f>
        <v>2.88</v>
      </c>
      <c r="W237" s="231"/>
      <c r="X237" s="231" t="s">
        <v>176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177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529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179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935</v>
      </c>
      <c r="D239" s="232"/>
      <c r="E239" s="233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844</v>
      </c>
      <c r="D240" s="232"/>
      <c r="E240" s="233">
        <v>10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179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919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935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842</v>
      </c>
      <c r="D243" s="232"/>
      <c r="E243" s="233">
        <v>16.933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920</v>
      </c>
      <c r="D244" s="232"/>
      <c r="E244" s="233">
        <v>9.1839999999999993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921</v>
      </c>
      <c r="D245" s="232"/>
      <c r="E245" s="233">
        <v>10.029999999999999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922</v>
      </c>
      <c r="D246" s="232"/>
      <c r="E246" s="233">
        <v>-0.52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179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923</v>
      </c>
      <c r="D247" s="232"/>
      <c r="E247" s="233">
        <v>-0.58499999999999996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273</v>
      </c>
      <c r="D248" s="232"/>
      <c r="E248" s="233">
        <v>-1.6</v>
      </c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179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849</v>
      </c>
      <c r="D249" s="232"/>
      <c r="E249" s="233">
        <v>-2.2425000000000002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41">
        <v>56</v>
      </c>
      <c r="B250" s="242" t="s">
        <v>541</v>
      </c>
      <c r="C250" s="253" t="s">
        <v>542</v>
      </c>
      <c r="D250" s="243" t="s">
        <v>174</v>
      </c>
      <c r="E250" s="244">
        <v>41.1995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 t="s">
        <v>175</v>
      </c>
      <c r="T250" s="247" t="s">
        <v>175</v>
      </c>
      <c r="U250" s="231">
        <v>0.04</v>
      </c>
      <c r="V250" s="231">
        <f>ROUND(E250*U250,2)</f>
        <v>1.65</v>
      </c>
      <c r="W250" s="231"/>
      <c r="X250" s="231" t="s">
        <v>176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177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543</v>
      </c>
      <c r="D251" s="232"/>
      <c r="E251" s="23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179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544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179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924</v>
      </c>
      <c r="D253" s="232"/>
      <c r="E253" s="233">
        <v>41.1995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57</v>
      </c>
      <c r="B254" s="242" t="s">
        <v>546</v>
      </c>
      <c r="C254" s="253" t="s">
        <v>547</v>
      </c>
      <c r="D254" s="243" t="s">
        <v>174</v>
      </c>
      <c r="E254" s="244">
        <v>42.401499999999999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1.7000000000000001E-4</v>
      </c>
      <c r="O254" s="246">
        <f>ROUND(E254*N254,2)</f>
        <v>0.01</v>
      </c>
      <c r="P254" s="246">
        <v>0</v>
      </c>
      <c r="Q254" s="246">
        <f>ROUND(E254*P254,2)</f>
        <v>0</v>
      </c>
      <c r="R254" s="246"/>
      <c r="S254" s="246" t="s">
        <v>175</v>
      </c>
      <c r="T254" s="247" t="s">
        <v>175</v>
      </c>
      <c r="U254" s="231">
        <v>0.03</v>
      </c>
      <c r="V254" s="231">
        <f>ROUND(E254*U254,2)</f>
        <v>1.27</v>
      </c>
      <c r="W254" s="231"/>
      <c r="X254" s="231" t="s">
        <v>176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548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925</v>
      </c>
      <c r="D256" s="232"/>
      <c r="E256" s="233">
        <v>32.401499999999999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926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844</v>
      </c>
      <c r="D258" s="232"/>
      <c r="E258" s="233">
        <v>10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41">
        <v>58</v>
      </c>
      <c r="B259" s="242" t="s">
        <v>551</v>
      </c>
      <c r="C259" s="253" t="s">
        <v>552</v>
      </c>
      <c r="D259" s="243" t="s">
        <v>174</v>
      </c>
      <c r="E259" s="244">
        <v>42.401499999999999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2.1000000000000001E-4</v>
      </c>
      <c r="O259" s="246">
        <f>ROUND(E259*N259,2)</f>
        <v>0.01</v>
      </c>
      <c r="P259" s="246">
        <v>0</v>
      </c>
      <c r="Q259" s="246">
        <f>ROUND(E259*P259,2)</f>
        <v>0</v>
      </c>
      <c r="R259" s="246"/>
      <c r="S259" s="246" t="s">
        <v>175</v>
      </c>
      <c r="T259" s="247" t="s">
        <v>175</v>
      </c>
      <c r="U259" s="231">
        <v>0.1</v>
      </c>
      <c r="V259" s="231">
        <f>ROUND(E259*U259,2)</f>
        <v>4.24</v>
      </c>
      <c r="W259" s="231"/>
      <c r="X259" s="231" t="s">
        <v>176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177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548</v>
      </c>
      <c r="D260" s="232"/>
      <c r="E260" s="233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925</v>
      </c>
      <c r="D261" s="232"/>
      <c r="E261" s="233">
        <v>32.401499999999999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926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844</v>
      </c>
      <c r="D263" s="232"/>
      <c r="E263" s="233">
        <v>10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179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1">
        <v>59</v>
      </c>
      <c r="B264" s="242" t="s">
        <v>553</v>
      </c>
      <c r="C264" s="253" t="s">
        <v>554</v>
      </c>
      <c r="D264" s="243" t="s">
        <v>174</v>
      </c>
      <c r="E264" s="244">
        <v>10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3.5E-4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175</v>
      </c>
      <c r="T264" s="247" t="s">
        <v>175</v>
      </c>
      <c r="U264" s="231">
        <v>0.01</v>
      </c>
      <c r="V264" s="231">
        <f>ROUND(E264*U264,2)</f>
        <v>0.1</v>
      </c>
      <c r="W264" s="231"/>
      <c r="X264" s="231" t="s">
        <v>176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177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555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844</v>
      </c>
      <c r="D266" s="232"/>
      <c r="E266" s="233">
        <v>10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179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>
      <c r="A267" s="235" t="s">
        <v>170</v>
      </c>
      <c r="B267" s="236" t="s">
        <v>138</v>
      </c>
      <c r="C267" s="252" t="s">
        <v>139</v>
      </c>
      <c r="D267" s="237"/>
      <c r="E267" s="238"/>
      <c r="F267" s="239"/>
      <c r="G267" s="239">
        <f>SUMIF(AG268:AG297,"&lt;&gt;NOR",G268:G297)</f>
        <v>0</v>
      </c>
      <c r="H267" s="239"/>
      <c r="I267" s="239">
        <f>SUM(I268:I297)</f>
        <v>0</v>
      </c>
      <c r="J267" s="239"/>
      <c r="K267" s="239">
        <f>SUM(K268:K297)</f>
        <v>0</v>
      </c>
      <c r="L267" s="239"/>
      <c r="M267" s="239">
        <f>SUM(M268:M297)</f>
        <v>0</v>
      </c>
      <c r="N267" s="239"/>
      <c r="O267" s="239">
        <f>SUM(O268:O297)</f>
        <v>0</v>
      </c>
      <c r="P267" s="239"/>
      <c r="Q267" s="239">
        <f>SUM(Q268:Q297)</f>
        <v>0</v>
      </c>
      <c r="R267" s="239"/>
      <c r="S267" s="239"/>
      <c r="T267" s="240"/>
      <c r="U267" s="234"/>
      <c r="V267" s="234">
        <f>SUM(V268:V297)</f>
        <v>0.76</v>
      </c>
      <c r="W267" s="234"/>
      <c r="X267" s="234"/>
      <c r="AG267" t="s">
        <v>171</v>
      </c>
    </row>
    <row r="268" spans="1:60" outlineLevel="1">
      <c r="A268" s="241">
        <v>60</v>
      </c>
      <c r="B268" s="242" t="s">
        <v>565</v>
      </c>
      <c r="C268" s="253" t="s">
        <v>566</v>
      </c>
      <c r="D268" s="243" t="s">
        <v>322</v>
      </c>
      <c r="E268" s="244">
        <v>0.61619999999999997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0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175</v>
      </c>
      <c r="T268" s="247" t="s">
        <v>175</v>
      </c>
      <c r="U268" s="231">
        <v>0.28000000000000003</v>
      </c>
      <c r="V268" s="231">
        <f>ROUND(E268*U268,2)</f>
        <v>0.17</v>
      </c>
      <c r="W268" s="231"/>
      <c r="X268" s="231" t="s">
        <v>176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318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5" t="s">
        <v>567</v>
      </c>
      <c r="D269" s="248"/>
      <c r="E269" s="248"/>
      <c r="F269" s="248"/>
      <c r="G269" s="248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244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6" t="s">
        <v>568</v>
      </c>
      <c r="D270" s="249"/>
      <c r="E270" s="249"/>
      <c r="F270" s="249"/>
      <c r="G270" s="249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244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>
      <c r="A271" s="229"/>
      <c r="B271" s="230"/>
      <c r="C271" s="256" t="s">
        <v>569</v>
      </c>
      <c r="D271" s="249"/>
      <c r="E271" s="249"/>
      <c r="F271" s="249"/>
      <c r="G271" s="249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244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50" t="str">
        <f>C271</f>
        <v>- při vodorovné dopravě po vodě : vyložení na hromady na suchu nebo na přeložení na dopravní prostředek na suchu do 15 m vodorovně a současně do 4 m svisle,</v>
      </c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6" t="s">
        <v>570</v>
      </c>
      <c r="D272" s="249"/>
      <c r="E272" s="249"/>
      <c r="F272" s="249"/>
      <c r="G272" s="249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244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571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927</v>
      </c>
      <c r="D274" s="232"/>
      <c r="E274" s="233">
        <v>0.438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575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179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928</v>
      </c>
      <c r="D276" s="232"/>
      <c r="E276" s="233">
        <v>1.9E-2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715</v>
      </c>
      <c r="D277" s="232"/>
      <c r="E277" s="233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795</v>
      </c>
      <c r="D278" s="232"/>
      <c r="E278" s="233">
        <v>3.7699999999999997E-2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179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579</v>
      </c>
      <c r="D279" s="232"/>
      <c r="E279" s="233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929</v>
      </c>
      <c r="D280" s="232"/>
      <c r="E280" s="233">
        <v>1.5E-3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179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581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930</v>
      </c>
      <c r="D282" s="232"/>
      <c r="E282" s="233">
        <v>0.02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583</v>
      </c>
      <c r="D283" s="232"/>
      <c r="E283" s="233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584</v>
      </c>
      <c r="D284" s="232"/>
      <c r="E284" s="233">
        <v>0.1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41">
        <v>61</v>
      </c>
      <c r="B285" s="242" t="s">
        <v>585</v>
      </c>
      <c r="C285" s="253" t="s">
        <v>586</v>
      </c>
      <c r="D285" s="243" t="s">
        <v>322</v>
      </c>
      <c r="E285" s="244">
        <v>0.61619999999999997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0</v>
      </c>
      <c r="O285" s="246">
        <f>ROUND(E285*N285,2)</f>
        <v>0</v>
      </c>
      <c r="P285" s="246">
        <v>0</v>
      </c>
      <c r="Q285" s="246">
        <f>ROUND(E285*P285,2)</f>
        <v>0</v>
      </c>
      <c r="R285" s="246"/>
      <c r="S285" s="246" t="s">
        <v>175</v>
      </c>
      <c r="T285" s="247" t="s">
        <v>175</v>
      </c>
      <c r="U285" s="231">
        <v>0.01</v>
      </c>
      <c r="V285" s="231">
        <f>ROUND(E285*U285,2)</f>
        <v>0.01</v>
      </c>
      <c r="W285" s="231"/>
      <c r="X285" s="231" t="s">
        <v>176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318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587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931</v>
      </c>
      <c r="D287" s="232"/>
      <c r="E287" s="233">
        <v>0.61619999999999997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41">
        <v>62</v>
      </c>
      <c r="B288" s="242" t="s">
        <v>589</v>
      </c>
      <c r="C288" s="253" t="s">
        <v>590</v>
      </c>
      <c r="D288" s="243" t="s">
        <v>322</v>
      </c>
      <c r="E288" s="244">
        <v>0.86268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0</v>
      </c>
      <c r="O288" s="246">
        <f>ROUND(E288*N288,2)</f>
        <v>0</v>
      </c>
      <c r="P288" s="246">
        <v>0</v>
      </c>
      <c r="Q288" s="246">
        <f>ROUND(E288*P288,2)</f>
        <v>0</v>
      </c>
      <c r="R288" s="246"/>
      <c r="S288" s="246" t="s">
        <v>175</v>
      </c>
      <c r="T288" s="247" t="s">
        <v>175</v>
      </c>
      <c r="U288" s="231">
        <v>0</v>
      </c>
      <c r="V288" s="231">
        <f>ROUND(E288*U288,2)</f>
        <v>0</v>
      </c>
      <c r="W288" s="231"/>
      <c r="X288" s="231" t="s">
        <v>176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318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591</v>
      </c>
      <c r="D289" s="232"/>
      <c r="E289" s="233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932</v>
      </c>
      <c r="D290" s="232"/>
      <c r="E290" s="233">
        <v>0.86268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63</v>
      </c>
      <c r="B291" s="242" t="s">
        <v>593</v>
      </c>
      <c r="C291" s="253" t="s">
        <v>594</v>
      </c>
      <c r="D291" s="243" t="s">
        <v>322</v>
      </c>
      <c r="E291" s="244">
        <v>0.61619999999999997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0</v>
      </c>
      <c r="O291" s="246">
        <f>ROUND(E291*N291,2)</f>
        <v>0</v>
      </c>
      <c r="P291" s="246">
        <v>0</v>
      </c>
      <c r="Q291" s="246">
        <f>ROUND(E291*P291,2)</f>
        <v>0</v>
      </c>
      <c r="R291" s="246"/>
      <c r="S291" s="246" t="s">
        <v>175</v>
      </c>
      <c r="T291" s="247" t="s">
        <v>175</v>
      </c>
      <c r="U291" s="231">
        <v>0.94</v>
      </c>
      <c r="V291" s="231">
        <f>ROUND(E291*U291,2)</f>
        <v>0.57999999999999996</v>
      </c>
      <c r="W291" s="231"/>
      <c r="X291" s="231" t="s">
        <v>176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177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595</v>
      </c>
      <c r="D292" s="232"/>
      <c r="E292" s="233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587</v>
      </c>
      <c r="D293" s="232"/>
      <c r="E293" s="233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179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931</v>
      </c>
      <c r="D294" s="232"/>
      <c r="E294" s="233">
        <v>0.61619999999999997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179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1">
        <v>64</v>
      </c>
      <c r="B295" s="242" t="s">
        <v>596</v>
      </c>
      <c r="C295" s="253" t="s">
        <v>597</v>
      </c>
      <c r="D295" s="243" t="s">
        <v>322</v>
      </c>
      <c r="E295" s="244">
        <v>0.61619999999999997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0</v>
      </c>
      <c r="O295" s="246">
        <f>ROUND(E295*N295,2)</f>
        <v>0</v>
      </c>
      <c r="P295" s="246">
        <v>0</v>
      </c>
      <c r="Q295" s="246">
        <f>ROUND(E295*P295,2)</f>
        <v>0</v>
      </c>
      <c r="R295" s="246"/>
      <c r="S295" s="246" t="s">
        <v>175</v>
      </c>
      <c r="T295" s="247" t="s">
        <v>175</v>
      </c>
      <c r="U295" s="231">
        <v>0</v>
      </c>
      <c r="V295" s="231">
        <f>ROUND(E295*U295,2)</f>
        <v>0</v>
      </c>
      <c r="W295" s="231"/>
      <c r="X295" s="231" t="s">
        <v>176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318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587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931</v>
      </c>
      <c r="D297" s="232"/>
      <c r="E297" s="233">
        <v>0.61619999999999997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>
      <c r="A298" s="235" t="s">
        <v>170</v>
      </c>
      <c r="B298" s="236" t="s">
        <v>141</v>
      </c>
      <c r="C298" s="252" t="s">
        <v>29</v>
      </c>
      <c r="D298" s="237"/>
      <c r="E298" s="238"/>
      <c r="F298" s="239"/>
      <c r="G298" s="239">
        <f>SUMIF(AG299:AG302,"&lt;&gt;NOR",G299:G302)</f>
        <v>0</v>
      </c>
      <c r="H298" s="239"/>
      <c r="I298" s="239">
        <f>SUM(I299:I302)</f>
        <v>0</v>
      </c>
      <c r="J298" s="239"/>
      <c r="K298" s="239">
        <f>SUM(K299:K302)</f>
        <v>0</v>
      </c>
      <c r="L298" s="239"/>
      <c r="M298" s="239">
        <f>SUM(M299:M302)</f>
        <v>0</v>
      </c>
      <c r="N298" s="239"/>
      <c r="O298" s="239">
        <f>SUM(O299:O302)</f>
        <v>0</v>
      </c>
      <c r="P298" s="239"/>
      <c r="Q298" s="239">
        <f>SUM(Q299:Q302)</f>
        <v>0</v>
      </c>
      <c r="R298" s="239"/>
      <c r="S298" s="239"/>
      <c r="T298" s="240"/>
      <c r="U298" s="234"/>
      <c r="V298" s="234">
        <f>SUM(V299:V302)</f>
        <v>0</v>
      </c>
      <c r="W298" s="234"/>
      <c r="X298" s="234"/>
      <c r="AG298" t="s">
        <v>171</v>
      </c>
    </row>
    <row r="299" spans="1:60" outlineLevel="1">
      <c r="A299" s="241">
        <v>65</v>
      </c>
      <c r="B299" s="242" t="s">
        <v>598</v>
      </c>
      <c r="C299" s="253" t="s">
        <v>599</v>
      </c>
      <c r="D299" s="243" t="s">
        <v>0</v>
      </c>
      <c r="E299" s="244">
        <v>1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6">
        <v>0</v>
      </c>
      <c r="O299" s="246">
        <f>ROUND(E299*N299,2)</f>
        <v>0</v>
      </c>
      <c r="P299" s="246">
        <v>0</v>
      </c>
      <c r="Q299" s="246">
        <f>ROUND(E299*P299,2)</f>
        <v>0</v>
      </c>
      <c r="R299" s="246"/>
      <c r="S299" s="246" t="s">
        <v>175</v>
      </c>
      <c r="T299" s="247" t="s">
        <v>251</v>
      </c>
      <c r="U299" s="231">
        <v>0</v>
      </c>
      <c r="V299" s="231">
        <f>ROUND(E299*U299,2)</f>
        <v>0</v>
      </c>
      <c r="W299" s="231"/>
      <c r="X299" s="231" t="s">
        <v>142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600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56</v>
      </c>
      <c r="D300" s="232"/>
      <c r="E300" s="233">
        <v>1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41">
        <v>66</v>
      </c>
      <c r="B301" s="242" t="s">
        <v>601</v>
      </c>
      <c r="C301" s="253" t="s">
        <v>602</v>
      </c>
      <c r="D301" s="243" t="s">
        <v>0</v>
      </c>
      <c r="E301" s="244">
        <v>1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0</v>
      </c>
      <c r="O301" s="246">
        <f>ROUND(E301*N301,2)</f>
        <v>0</v>
      </c>
      <c r="P301" s="246">
        <v>0</v>
      </c>
      <c r="Q301" s="246">
        <f>ROUND(E301*P301,2)</f>
        <v>0</v>
      </c>
      <c r="R301" s="246"/>
      <c r="S301" s="246" t="s">
        <v>250</v>
      </c>
      <c r="T301" s="247" t="s">
        <v>251</v>
      </c>
      <c r="U301" s="231">
        <v>0</v>
      </c>
      <c r="V301" s="231">
        <f>ROUND(E301*U301,2)</f>
        <v>0</v>
      </c>
      <c r="W301" s="231"/>
      <c r="X301" s="231" t="s">
        <v>142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600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56</v>
      </c>
      <c r="D302" s="232"/>
      <c r="E302" s="233">
        <v>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>
      <c r="A303" s="3"/>
      <c r="B303" s="4"/>
      <c r="C303" s="257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AE303">
        <v>15</v>
      </c>
      <c r="AF303">
        <v>21</v>
      </c>
      <c r="AG303" t="s">
        <v>157</v>
      </c>
    </row>
    <row r="304" spans="1:60">
      <c r="A304" s="215"/>
      <c r="B304" s="216" t="s">
        <v>31</v>
      </c>
      <c r="C304" s="258"/>
      <c r="D304" s="217"/>
      <c r="E304" s="218"/>
      <c r="F304" s="218"/>
      <c r="G304" s="251">
        <f>G8+G21+G51+G55+G60+G70+G74+G81+G87+G125+G165+G172+G182+G219+G236+G267+G298</f>
        <v>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AE304">
        <f>SUMIF(L7:L302,AE303,G7:G302)</f>
        <v>0</v>
      </c>
      <c r="AF304">
        <f>SUMIF(L7:L302,AF303,G7:G302)</f>
        <v>0</v>
      </c>
      <c r="AG304" t="s">
        <v>603</v>
      </c>
    </row>
    <row r="305" spans="1:33">
      <c r="A305" s="3"/>
      <c r="B305" s="4"/>
      <c r="C305" s="257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33">
      <c r="A306" s="3"/>
      <c r="B306" s="4"/>
      <c r="C306" s="257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33">
      <c r="A307" s="219" t="s">
        <v>604</v>
      </c>
      <c r="B307" s="219"/>
      <c r="C307" s="259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33">
      <c r="A308" s="220"/>
      <c r="B308" s="221"/>
      <c r="C308" s="260"/>
      <c r="D308" s="221"/>
      <c r="E308" s="221"/>
      <c r="F308" s="221"/>
      <c r="G308" s="2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AG308" t="s">
        <v>605</v>
      </c>
    </row>
    <row r="309" spans="1:33">
      <c r="A309" s="223"/>
      <c r="B309" s="224"/>
      <c r="C309" s="261"/>
      <c r="D309" s="224"/>
      <c r="E309" s="224"/>
      <c r="F309" s="224"/>
      <c r="G309" s="22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33">
      <c r="A310" s="223"/>
      <c r="B310" s="224"/>
      <c r="C310" s="261"/>
      <c r="D310" s="224"/>
      <c r="E310" s="224"/>
      <c r="F310" s="224"/>
      <c r="G310" s="22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33">
      <c r="A311" s="223"/>
      <c r="B311" s="224"/>
      <c r="C311" s="261"/>
      <c r="D311" s="224"/>
      <c r="E311" s="224"/>
      <c r="F311" s="224"/>
      <c r="G311" s="22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33">
      <c r="A312" s="226"/>
      <c r="B312" s="227"/>
      <c r="C312" s="262"/>
      <c r="D312" s="227"/>
      <c r="E312" s="227"/>
      <c r="F312" s="227"/>
      <c r="G312" s="22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33">
      <c r="A313" s="3"/>
      <c r="B313" s="4"/>
      <c r="C313" s="257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33">
      <c r="C314" s="263"/>
      <c r="D314" s="10"/>
      <c r="AG314" t="s">
        <v>607</v>
      </c>
    </row>
    <row r="315" spans="1:33">
      <c r="D315" s="10"/>
    </row>
    <row r="316" spans="1:33">
      <c r="D316" s="10"/>
    </row>
    <row r="317" spans="1:33">
      <c r="D317" s="10"/>
    </row>
    <row r="318" spans="1:33">
      <c r="D318" s="10"/>
    </row>
    <row r="319" spans="1:33">
      <c r="D319" s="10"/>
    </row>
    <row r="320" spans="1:33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8">
    <mergeCell ref="C271:G271"/>
    <mergeCell ref="C272:G272"/>
    <mergeCell ref="C100:G100"/>
    <mergeCell ref="C103:G103"/>
    <mergeCell ref="C115:G115"/>
    <mergeCell ref="C118:G118"/>
    <mergeCell ref="C269:G269"/>
    <mergeCell ref="C270:G270"/>
    <mergeCell ref="A1:G1"/>
    <mergeCell ref="C2:G2"/>
    <mergeCell ref="C3:G3"/>
    <mergeCell ref="C4:G4"/>
    <mergeCell ref="A307:C307"/>
    <mergeCell ref="A308:G312"/>
    <mergeCell ref="C89:G89"/>
    <mergeCell ref="C90:G90"/>
    <mergeCell ref="C93:G93"/>
    <mergeCell ref="C94:G94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70</v>
      </c>
      <c r="C3" s="201" t="s">
        <v>71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60</v>
      </c>
      <c r="C4" s="204" t="s">
        <v>74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9"/>
      <c r="O8" s="239">
        <f>SUM(O9:O20)</f>
        <v>5.33</v>
      </c>
      <c r="P8" s="239"/>
      <c r="Q8" s="239">
        <f>SUM(Q9:Q20)</f>
        <v>0</v>
      </c>
      <c r="R8" s="239"/>
      <c r="S8" s="239"/>
      <c r="T8" s="240"/>
      <c r="U8" s="234"/>
      <c r="V8" s="234">
        <f>SUM(V9:V20)</f>
        <v>23.36</v>
      </c>
      <c r="W8" s="234"/>
      <c r="X8" s="234"/>
      <c r="AG8" t="s">
        <v>171</v>
      </c>
    </row>
    <row r="9" spans="1:60" ht="22.5" outlineLevel="1">
      <c r="A9" s="241">
        <v>1</v>
      </c>
      <c r="B9" s="242" t="s">
        <v>834</v>
      </c>
      <c r="C9" s="253" t="s">
        <v>835</v>
      </c>
      <c r="D9" s="243" t="s">
        <v>249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2.6509999999999999E-2</v>
      </c>
      <c r="O9" s="246">
        <f>ROUND(E9*N9,2)</f>
        <v>0.05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0.24199999999999999</v>
      </c>
      <c r="V9" s="231">
        <f>ROUND(E9*U9,2)</f>
        <v>0.48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836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58</v>
      </c>
      <c r="D11" s="232"/>
      <c r="E11" s="233">
        <v>2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837</v>
      </c>
      <c r="C12" s="253" t="s">
        <v>838</v>
      </c>
      <c r="D12" s="243" t="s">
        <v>174</v>
      </c>
      <c r="E12" s="244">
        <v>11.9565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0.12182999999999999</v>
      </c>
      <c r="O12" s="246">
        <f>ROUND(E12*N12,2)</f>
        <v>1.46</v>
      </c>
      <c r="P12" s="246">
        <v>0</v>
      </c>
      <c r="Q12" s="246">
        <f>ROUND(E12*P12,2)</f>
        <v>0</v>
      </c>
      <c r="R12" s="246"/>
      <c r="S12" s="246" t="s">
        <v>175</v>
      </c>
      <c r="T12" s="247" t="s">
        <v>175</v>
      </c>
      <c r="U12" s="231">
        <v>0.67400000000000004</v>
      </c>
      <c r="V12" s="231">
        <f>ROUND(E12*U12,2)</f>
        <v>8.06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839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840</v>
      </c>
      <c r="D14" s="232"/>
      <c r="E14" s="233">
        <v>14.3665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273</v>
      </c>
      <c r="D15" s="232"/>
      <c r="E15" s="233">
        <v>-1.6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497</v>
      </c>
      <c r="D16" s="232"/>
      <c r="E16" s="233">
        <v>-0.81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195</v>
      </c>
      <c r="C17" s="253" t="s">
        <v>196</v>
      </c>
      <c r="D17" s="243" t="s">
        <v>174</v>
      </c>
      <c r="E17" s="244">
        <v>19.499500000000001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0.19575000000000001</v>
      </c>
      <c r="O17" s="246">
        <f>ROUND(E17*N17,2)</f>
        <v>3.82</v>
      </c>
      <c r="P17" s="246">
        <v>0</v>
      </c>
      <c r="Q17" s="246">
        <f>ROUND(E17*P17,2)</f>
        <v>0</v>
      </c>
      <c r="R17" s="246"/>
      <c r="S17" s="246" t="s">
        <v>175</v>
      </c>
      <c r="T17" s="247" t="s">
        <v>175</v>
      </c>
      <c r="U17" s="231">
        <v>0.76</v>
      </c>
      <c r="V17" s="231">
        <f>ROUND(E17*U17,2)</f>
        <v>14.82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841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842</v>
      </c>
      <c r="D19" s="232"/>
      <c r="E19" s="233">
        <v>16.933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843</v>
      </c>
      <c r="D20" s="232"/>
      <c r="E20" s="233">
        <v>2.5665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>
      <c r="A21" s="235" t="s">
        <v>170</v>
      </c>
      <c r="B21" s="236" t="s">
        <v>87</v>
      </c>
      <c r="C21" s="252" t="s">
        <v>88</v>
      </c>
      <c r="D21" s="237"/>
      <c r="E21" s="238"/>
      <c r="F21" s="239"/>
      <c r="G21" s="239">
        <f>SUMIF(AG22:AG50,"&lt;&gt;NOR",G22:G50)</f>
        <v>0</v>
      </c>
      <c r="H21" s="239"/>
      <c r="I21" s="239">
        <f>SUM(I22:I50)</f>
        <v>0</v>
      </c>
      <c r="J21" s="239"/>
      <c r="K21" s="239">
        <f>SUM(K22:K50)</f>
        <v>0</v>
      </c>
      <c r="L21" s="239"/>
      <c r="M21" s="239">
        <f>SUM(M22:M50)</f>
        <v>0</v>
      </c>
      <c r="N21" s="239"/>
      <c r="O21" s="239">
        <f>SUM(O22:O50)</f>
        <v>0.39</v>
      </c>
      <c r="P21" s="239"/>
      <c r="Q21" s="239">
        <f>SUM(Q22:Q50)</f>
        <v>0</v>
      </c>
      <c r="R21" s="239"/>
      <c r="S21" s="239"/>
      <c r="T21" s="240"/>
      <c r="U21" s="234"/>
      <c r="V21" s="234">
        <f>SUM(V22:V50)</f>
        <v>24.019999999999996</v>
      </c>
      <c r="W21" s="234"/>
      <c r="X21" s="234"/>
      <c r="AG21" t="s">
        <v>171</v>
      </c>
    </row>
    <row r="22" spans="1:60" outlineLevel="1">
      <c r="A22" s="241">
        <v>4</v>
      </c>
      <c r="B22" s="242" t="s">
        <v>201</v>
      </c>
      <c r="C22" s="253" t="s">
        <v>202</v>
      </c>
      <c r="D22" s="243" t="s">
        <v>174</v>
      </c>
      <c r="E22" s="244">
        <v>10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7.6800000000000002E-3</v>
      </c>
      <c r="O22" s="246">
        <f>ROUND(E22*N22,2)</f>
        <v>0.08</v>
      </c>
      <c r="P22" s="246">
        <v>0</v>
      </c>
      <c r="Q22" s="246">
        <f>ROUND(E22*P22,2)</f>
        <v>0</v>
      </c>
      <c r="R22" s="246"/>
      <c r="S22" s="246" t="s">
        <v>175</v>
      </c>
      <c r="T22" s="247" t="s">
        <v>175</v>
      </c>
      <c r="U22" s="231">
        <v>0.38</v>
      </c>
      <c r="V22" s="231">
        <f>ROUND(E22*U22,2)</f>
        <v>3.8</v>
      </c>
      <c r="W22" s="231"/>
      <c r="X22" s="231" t="s">
        <v>176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177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203</v>
      </c>
      <c r="D23" s="232"/>
      <c r="E23" s="233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204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841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844</v>
      </c>
      <c r="D26" s="232"/>
      <c r="E26" s="233">
        <v>10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1">
        <v>5</v>
      </c>
      <c r="B27" s="242" t="s">
        <v>206</v>
      </c>
      <c r="C27" s="253" t="s">
        <v>207</v>
      </c>
      <c r="D27" s="243" t="s">
        <v>174</v>
      </c>
      <c r="E27" s="244">
        <v>32.401499999999999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6.3499999999999997E-3</v>
      </c>
      <c r="O27" s="246">
        <f>ROUND(E27*N27,2)</f>
        <v>0.21</v>
      </c>
      <c r="P27" s="246">
        <v>0</v>
      </c>
      <c r="Q27" s="246">
        <f>ROUND(E27*P27,2)</f>
        <v>0</v>
      </c>
      <c r="R27" s="246"/>
      <c r="S27" s="246" t="s">
        <v>175</v>
      </c>
      <c r="T27" s="247" t="s">
        <v>175</v>
      </c>
      <c r="U27" s="231">
        <v>0.32</v>
      </c>
      <c r="V27" s="231">
        <f>ROUND(E27*U27,2)</f>
        <v>10.37</v>
      </c>
      <c r="W27" s="231"/>
      <c r="X27" s="231" t="s">
        <v>176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177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208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845</v>
      </c>
      <c r="D29" s="232"/>
      <c r="E29" s="23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846</v>
      </c>
      <c r="D30" s="232"/>
      <c r="E30" s="233">
        <v>27.364000000000001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847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848</v>
      </c>
      <c r="D32" s="232"/>
      <c r="E32" s="233">
        <v>8.26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273</v>
      </c>
      <c r="D33" s="232"/>
      <c r="E33" s="233">
        <v>-1.6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849</v>
      </c>
      <c r="D34" s="232"/>
      <c r="E34" s="233">
        <v>-2.2425000000000002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850</v>
      </c>
      <c r="D35" s="232"/>
      <c r="E35" s="233">
        <v>0.62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>
      <c r="A36" s="241">
        <v>6</v>
      </c>
      <c r="B36" s="242" t="s">
        <v>224</v>
      </c>
      <c r="C36" s="253" t="s">
        <v>225</v>
      </c>
      <c r="D36" s="243" t="s">
        <v>174</v>
      </c>
      <c r="E36" s="244">
        <v>27.364000000000001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3.6700000000000001E-3</v>
      </c>
      <c r="O36" s="246">
        <f>ROUND(E36*N36,2)</f>
        <v>0.1</v>
      </c>
      <c r="P36" s="246">
        <v>0</v>
      </c>
      <c r="Q36" s="246">
        <f>ROUND(E36*P36,2)</f>
        <v>0</v>
      </c>
      <c r="R36" s="246"/>
      <c r="S36" s="246" t="s">
        <v>175</v>
      </c>
      <c r="T36" s="247" t="s">
        <v>175</v>
      </c>
      <c r="U36" s="231">
        <v>0.36</v>
      </c>
      <c r="V36" s="231">
        <f>ROUND(E36*U36,2)</f>
        <v>9.85</v>
      </c>
      <c r="W36" s="231"/>
      <c r="X36" s="231" t="s">
        <v>176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851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842</v>
      </c>
      <c r="D38" s="232"/>
      <c r="E38" s="233">
        <v>16.933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852</v>
      </c>
      <c r="D39" s="232"/>
      <c r="E39" s="233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853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854</v>
      </c>
      <c r="D41" s="232"/>
      <c r="E41" s="233">
        <v>1.7270000000000001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855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856</v>
      </c>
      <c r="D43" s="232"/>
      <c r="E43" s="233">
        <v>3.9714999999999998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857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858</v>
      </c>
      <c r="D45" s="232"/>
      <c r="E45" s="233">
        <v>1.8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859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860</v>
      </c>
      <c r="D47" s="232"/>
      <c r="E47" s="233">
        <v>1.1399999999999999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861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862</v>
      </c>
      <c r="D49" s="232"/>
      <c r="E49" s="233">
        <v>3.3925000000000001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273</v>
      </c>
      <c r="D50" s="232"/>
      <c r="E50" s="233">
        <v>-1.6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>
      <c r="A51" s="235" t="s">
        <v>170</v>
      </c>
      <c r="B51" s="236" t="s">
        <v>89</v>
      </c>
      <c r="C51" s="252" t="s">
        <v>90</v>
      </c>
      <c r="D51" s="237"/>
      <c r="E51" s="238"/>
      <c r="F51" s="239"/>
      <c r="G51" s="239">
        <f>SUMIF(AG52:AG54,"&lt;&gt;NOR",G52:G54)</f>
        <v>0</v>
      </c>
      <c r="H51" s="239"/>
      <c r="I51" s="239">
        <f>SUM(I52:I54)</f>
        <v>0</v>
      </c>
      <c r="J51" s="239"/>
      <c r="K51" s="239">
        <f>SUM(K52:K54)</f>
        <v>0</v>
      </c>
      <c r="L51" s="239"/>
      <c r="M51" s="239">
        <f>SUM(M52:M54)</f>
        <v>0</v>
      </c>
      <c r="N51" s="239"/>
      <c r="O51" s="239">
        <f>SUM(O52:O54)</f>
        <v>0.01</v>
      </c>
      <c r="P51" s="239"/>
      <c r="Q51" s="239">
        <f>SUM(Q52:Q54)</f>
        <v>0</v>
      </c>
      <c r="R51" s="239"/>
      <c r="S51" s="239"/>
      <c r="T51" s="240"/>
      <c r="U51" s="234"/>
      <c r="V51" s="234">
        <f>SUM(V52:V54)</f>
        <v>1.92</v>
      </c>
      <c r="W51" s="234"/>
      <c r="X51" s="234"/>
      <c r="AG51" t="s">
        <v>171</v>
      </c>
    </row>
    <row r="52" spans="1:60" outlineLevel="1">
      <c r="A52" s="241">
        <v>7</v>
      </c>
      <c r="B52" s="242" t="s">
        <v>674</v>
      </c>
      <c r="C52" s="253" t="s">
        <v>675</v>
      </c>
      <c r="D52" s="243" t="s">
        <v>174</v>
      </c>
      <c r="E52" s="244">
        <v>27.364000000000001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3.5E-4</v>
      </c>
      <c r="O52" s="246">
        <f>ROUND(E52*N52,2)</f>
        <v>0.01</v>
      </c>
      <c r="P52" s="246">
        <v>0</v>
      </c>
      <c r="Q52" s="246">
        <f>ROUND(E52*P52,2)</f>
        <v>0</v>
      </c>
      <c r="R52" s="246"/>
      <c r="S52" s="246" t="s">
        <v>175</v>
      </c>
      <c r="T52" s="247" t="s">
        <v>175</v>
      </c>
      <c r="U52" s="231">
        <v>7.0000000000000007E-2</v>
      </c>
      <c r="V52" s="231">
        <f>ROUND(E52*U52,2)</f>
        <v>1.92</v>
      </c>
      <c r="W52" s="231"/>
      <c r="X52" s="231" t="s">
        <v>176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863</v>
      </c>
      <c r="D53" s="232"/>
      <c r="E53" s="233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846</v>
      </c>
      <c r="D54" s="232"/>
      <c r="E54" s="233">
        <v>27.364000000000001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>
      <c r="A55" s="235" t="s">
        <v>170</v>
      </c>
      <c r="B55" s="236" t="s">
        <v>91</v>
      </c>
      <c r="C55" s="252" t="s">
        <v>92</v>
      </c>
      <c r="D55" s="237"/>
      <c r="E55" s="238"/>
      <c r="F55" s="239"/>
      <c r="G55" s="239">
        <f>SUMIF(AG56:AG59,"&lt;&gt;NOR",G56:G59)</f>
        <v>0</v>
      </c>
      <c r="H55" s="239"/>
      <c r="I55" s="239">
        <f>SUM(I56:I59)</f>
        <v>0</v>
      </c>
      <c r="J55" s="239"/>
      <c r="K55" s="239">
        <f>SUM(K56:K59)</f>
        <v>0</v>
      </c>
      <c r="L55" s="239"/>
      <c r="M55" s="239">
        <f>SUM(M56:M59)</f>
        <v>0</v>
      </c>
      <c r="N55" s="239"/>
      <c r="O55" s="239">
        <f>SUM(O56:O59)</f>
        <v>0.18</v>
      </c>
      <c r="P55" s="239"/>
      <c r="Q55" s="239">
        <f>SUM(Q56:Q59)</f>
        <v>0</v>
      </c>
      <c r="R55" s="239"/>
      <c r="S55" s="239"/>
      <c r="T55" s="240"/>
      <c r="U55" s="234"/>
      <c r="V55" s="234">
        <f>SUM(V56:V59)</f>
        <v>2.8</v>
      </c>
      <c r="W55" s="234"/>
      <c r="X55" s="234"/>
      <c r="AG55" t="s">
        <v>171</v>
      </c>
    </row>
    <row r="56" spans="1:60" outlineLevel="1">
      <c r="A56" s="241">
        <v>8</v>
      </c>
      <c r="B56" s="242" t="s">
        <v>236</v>
      </c>
      <c r="C56" s="253" t="s">
        <v>237</v>
      </c>
      <c r="D56" s="243" t="s">
        <v>174</v>
      </c>
      <c r="E56" s="244">
        <v>10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1.7850000000000001E-2</v>
      </c>
      <c r="O56" s="246">
        <f>ROUND(E56*N56,2)</f>
        <v>0.18</v>
      </c>
      <c r="P56" s="246">
        <v>0</v>
      </c>
      <c r="Q56" s="246">
        <f>ROUND(E56*P56,2)</f>
        <v>0</v>
      </c>
      <c r="R56" s="246"/>
      <c r="S56" s="246" t="s">
        <v>175</v>
      </c>
      <c r="T56" s="247" t="s">
        <v>175</v>
      </c>
      <c r="U56" s="231">
        <v>0.28000000000000003</v>
      </c>
      <c r="V56" s="231">
        <f>ROUND(E56*U56,2)</f>
        <v>2.8</v>
      </c>
      <c r="W56" s="231"/>
      <c r="X56" s="231" t="s">
        <v>176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177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238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306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844</v>
      </c>
      <c r="D59" s="232"/>
      <c r="E59" s="233">
        <v>10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170</v>
      </c>
      <c r="B60" s="236" t="s">
        <v>95</v>
      </c>
      <c r="C60" s="252" t="s">
        <v>96</v>
      </c>
      <c r="D60" s="237"/>
      <c r="E60" s="238"/>
      <c r="F60" s="239"/>
      <c r="G60" s="239">
        <f>SUMIF(AG61:AG69,"&lt;&gt;NOR",G61:G69)</f>
        <v>0</v>
      </c>
      <c r="H60" s="239"/>
      <c r="I60" s="239">
        <f>SUM(I61:I69)</f>
        <v>0</v>
      </c>
      <c r="J60" s="239"/>
      <c r="K60" s="239">
        <f>SUM(K61:K69)</f>
        <v>0</v>
      </c>
      <c r="L60" s="239"/>
      <c r="M60" s="239">
        <f>SUM(M61:M69)</f>
        <v>0</v>
      </c>
      <c r="N60" s="239"/>
      <c r="O60" s="239">
        <f>SUM(O61:O69)</f>
        <v>0</v>
      </c>
      <c r="P60" s="239"/>
      <c r="Q60" s="239">
        <f>SUM(Q61:Q69)</f>
        <v>0</v>
      </c>
      <c r="R60" s="239"/>
      <c r="S60" s="239"/>
      <c r="T60" s="240"/>
      <c r="U60" s="234"/>
      <c r="V60" s="234">
        <f>SUM(V61:V69)</f>
        <v>2.3600000000000003</v>
      </c>
      <c r="W60" s="234"/>
      <c r="X60" s="234"/>
      <c r="AG60" t="s">
        <v>171</v>
      </c>
    </row>
    <row r="61" spans="1:60" outlineLevel="1">
      <c r="A61" s="241">
        <v>9</v>
      </c>
      <c r="B61" s="242" t="s">
        <v>252</v>
      </c>
      <c r="C61" s="253" t="s">
        <v>253</v>
      </c>
      <c r="D61" s="243" t="s">
        <v>174</v>
      </c>
      <c r="E61" s="244">
        <v>10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175</v>
      </c>
      <c r="T61" s="247" t="s">
        <v>175</v>
      </c>
      <c r="U61" s="231">
        <v>0.21</v>
      </c>
      <c r="V61" s="231">
        <f>ROUND(E61*U61,2)</f>
        <v>2.1</v>
      </c>
      <c r="W61" s="231"/>
      <c r="X61" s="231" t="s">
        <v>176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177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864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844</v>
      </c>
      <c r="D63" s="232"/>
      <c r="E63" s="233">
        <v>10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1">
        <v>10</v>
      </c>
      <c r="B64" s="242" t="s">
        <v>679</v>
      </c>
      <c r="C64" s="253" t="s">
        <v>680</v>
      </c>
      <c r="D64" s="243" t="s">
        <v>174</v>
      </c>
      <c r="E64" s="244">
        <v>6.444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175</v>
      </c>
      <c r="T64" s="247" t="s">
        <v>175</v>
      </c>
      <c r="U64" s="231">
        <v>0.04</v>
      </c>
      <c r="V64" s="231">
        <f>ROUND(E64*U64,2)</f>
        <v>0.26</v>
      </c>
      <c r="W64" s="231"/>
      <c r="X64" s="231" t="s">
        <v>176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177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865</v>
      </c>
      <c r="D65" s="232"/>
      <c r="E65" s="233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841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866</v>
      </c>
      <c r="D67" s="232"/>
      <c r="E67" s="233">
        <v>7.7489999999999997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867</v>
      </c>
      <c r="D68" s="232"/>
      <c r="E68" s="233">
        <v>-1.08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868</v>
      </c>
      <c r="D69" s="232"/>
      <c r="E69" s="233">
        <v>-0.22500000000000001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5.5">
      <c r="A70" s="235" t="s">
        <v>170</v>
      </c>
      <c r="B70" s="236" t="s">
        <v>99</v>
      </c>
      <c r="C70" s="252" t="s">
        <v>100</v>
      </c>
      <c r="D70" s="237"/>
      <c r="E70" s="238"/>
      <c r="F70" s="239"/>
      <c r="G70" s="239">
        <f>SUMIF(AG71:AG73,"&lt;&gt;NOR",G71:G73)</f>
        <v>0</v>
      </c>
      <c r="H70" s="239"/>
      <c r="I70" s="239">
        <f>SUM(I71:I73)</f>
        <v>0</v>
      </c>
      <c r="J70" s="239"/>
      <c r="K70" s="239">
        <f>SUM(K71:K73)</f>
        <v>0</v>
      </c>
      <c r="L70" s="239"/>
      <c r="M70" s="239">
        <f>SUM(M71:M73)</f>
        <v>0</v>
      </c>
      <c r="N70" s="239"/>
      <c r="O70" s="239">
        <f>SUM(O71:O73)</f>
        <v>0</v>
      </c>
      <c r="P70" s="239"/>
      <c r="Q70" s="239">
        <f>SUM(Q71:Q73)</f>
        <v>0</v>
      </c>
      <c r="R70" s="239"/>
      <c r="S70" s="239"/>
      <c r="T70" s="240"/>
      <c r="U70" s="234"/>
      <c r="V70" s="234">
        <f>SUM(V71:V73)</f>
        <v>3.1</v>
      </c>
      <c r="W70" s="234"/>
      <c r="X70" s="234"/>
      <c r="AG70" t="s">
        <v>171</v>
      </c>
    </row>
    <row r="71" spans="1:60" outlineLevel="1">
      <c r="A71" s="241">
        <v>11</v>
      </c>
      <c r="B71" s="242" t="s">
        <v>259</v>
      </c>
      <c r="C71" s="253" t="s">
        <v>260</v>
      </c>
      <c r="D71" s="243" t="s">
        <v>174</v>
      </c>
      <c r="E71" s="244">
        <v>10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4.0000000000000003E-5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175</v>
      </c>
      <c r="T71" s="247" t="s">
        <v>175</v>
      </c>
      <c r="U71" s="231">
        <v>0.31</v>
      </c>
      <c r="V71" s="231">
        <f>ROUND(E71*U71,2)</f>
        <v>3.1</v>
      </c>
      <c r="W71" s="231"/>
      <c r="X71" s="231" t="s">
        <v>176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841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844</v>
      </c>
      <c r="D73" s="232"/>
      <c r="E73" s="233">
        <v>10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>
      <c r="A74" s="235" t="s">
        <v>170</v>
      </c>
      <c r="B74" s="236" t="s">
        <v>101</v>
      </c>
      <c r="C74" s="252" t="s">
        <v>102</v>
      </c>
      <c r="D74" s="237"/>
      <c r="E74" s="238"/>
      <c r="F74" s="239"/>
      <c r="G74" s="239">
        <f>SUMIF(AG75:AG80,"&lt;&gt;NOR",G75:G80)</f>
        <v>0</v>
      </c>
      <c r="H74" s="239"/>
      <c r="I74" s="239">
        <f>SUM(I75:I80)</f>
        <v>0</v>
      </c>
      <c r="J74" s="239"/>
      <c r="K74" s="239">
        <f>SUM(K75:K80)</f>
        <v>0</v>
      </c>
      <c r="L74" s="239"/>
      <c r="M74" s="239">
        <f>SUM(M75:M80)</f>
        <v>0</v>
      </c>
      <c r="N74" s="239"/>
      <c r="O74" s="239">
        <f>SUM(O75:O80)</f>
        <v>0</v>
      </c>
      <c r="P74" s="239"/>
      <c r="Q74" s="239">
        <f>SUM(Q75:Q80)</f>
        <v>0.44</v>
      </c>
      <c r="R74" s="239"/>
      <c r="S74" s="239"/>
      <c r="T74" s="240"/>
      <c r="U74" s="234"/>
      <c r="V74" s="234">
        <f>SUM(V75:V80)</f>
        <v>1.93</v>
      </c>
      <c r="W74" s="234"/>
      <c r="X74" s="234"/>
      <c r="AG74" t="s">
        <v>171</v>
      </c>
    </row>
    <row r="75" spans="1:60" outlineLevel="1">
      <c r="A75" s="241">
        <v>12</v>
      </c>
      <c r="B75" s="242" t="s">
        <v>301</v>
      </c>
      <c r="C75" s="253" t="s">
        <v>302</v>
      </c>
      <c r="D75" s="243" t="s">
        <v>174</v>
      </c>
      <c r="E75" s="244">
        <v>6.444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6.8000000000000005E-2</v>
      </c>
      <c r="Q75" s="246">
        <f>ROUND(E75*P75,2)</f>
        <v>0.44</v>
      </c>
      <c r="R75" s="246"/>
      <c r="S75" s="246" t="s">
        <v>175</v>
      </c>
      <c r="T75" s="247" t="s">
        <v>175</v>
      </c>
      <c r="U75" s="231">
        <v>0.3</v>
      </c>
      <c r="V75" s="231">
        <f>ROUND(E75*U75,2)</f>
        <v>1.93</v>
      </c>
      <c r="W75" s="231"/>
      <c r="X75" s="231" t="s">
        <v>176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177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869</v>
      </c>
      <c r="D76" s="232"/>
      <c r="E76" s="233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841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866</v>
      </c>
      <c r="D78" s="232"/>
      <c r="E78" s="233">
        <v>7.7489999999999997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867</v>
      </c>
      <c r="D79" s="232"/>
      <c r="E79" s="233">
        <v>-1.08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868</v>
      </c>
      <c r="D80" s="232"/>
      <c r="E80" s="233">
        <v>-0.22500000000000001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103</v>
      </c>
      <c r="C81" s="252" t="s">
        <v>104</v>
      </c>
      <c r="D81" s="237"/>
      <c r="E81" s="238"/>
      <c r="F81" s="239"/>
      <c r="G81" s="239">
        <f>SUMIF(AG82:AG86,"&lt;&gt;NOR",G82:G86)</f>
        <v>0</v>
      </c>
      <c r="H81" s="239"/>
      <c r="I81" s="239">
        <f>SUM(I82:I86)</f>
        <v>0</v>
      </c>
      <c r="J81" s="239"/>
      <c r="K81" s="239">
        <f>SUM(K82:K86)</f>
        <v>0</v>
      </c>
      <c r="L81" s="239"/>
      <c r="M81" s="239">
        <f>SUM(M82:M86)</f>
        <v>0</v>
      </c>
      <c r="N81" s="239"/>
      <c r="O81" s="239">
        <f>SUM(O82:O86)</f>
        <v>0</v>
      </c>
      <c r="P81" s="239"/>
      <c r="Q81" s="239">
        <f>SUM(Q82:Q86)</f>
        <v>0</v>
      </c>
      <c r="R81" s="239"/>
      <c r="S81" s="239"/>
      <c r="T81" s="240"/>
      <c r="U81" s="234"/>
      <c r="V81" s="234">
        <f>SUM(V82:V86)</f>
        <v>8.01</v>
      </c>
      <c r="W81" s="234"/>
      <c r="X81" s="234"/>
      <c r="AG81" t="s">
        <v>171</v>
      </c>
    </row>
    <row r="82" spans="1:60" outlineLevel="1">
      <c r="A82" s="241">
        <v>13</v>
      </c>
      <c r="B82" s="242" t="s">
        <v>315</v>
      </c>
      <c r="C82" s="253" t="s">
        <v>316</v>
      </c>
      <c r="D82" s="243" t="s">
        <v>317</v>
      </c>
      <c r="E82" s="244">
        <v>3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1</v>
      </c>
      <c r="V82" s="231">
        <f>ROUND(E82*U82,2)</f>
        <v>3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318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319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60</v>
      </c>
      <c r="D84" s="232"/>
      <c r="E84" s="233">
        <v>3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41">
        <v>14</v>
      </c>
      <c r="B85" s="242" t="s">
        <v>320</v>
      </c>
      <c r="C85" s="253" t="s">
        <v>321</v>
      </c>
      <c r="D85" s="243" t="s">
        <v>322</v>
      </c>
      <c r="E85" s="244">
        <v>5.89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 t="s">
        <v>175</v>
      </c>
      <c r="T85" s="247" t="s">
        <v>175</v>
      </c>
      <c r="U85" s="231">
        <v>0.85</v>
      </c>
      <c r="V85" s="231">
        <f>ROUND(E85*U85,2)</f>
        <v>5.01</v>
      </c>
      <c r="W85" s="231"/>
      <c r="X85" s="231" t="s">
        <v>176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177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870</v>
      </c>
      <c r="D86" s="232"/>
      <c r="E86" s="233">
        <v>5.89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179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>
      <c r="A87" s="235" t="s">
        <v>170</v>
      </c>
      <c r="B87" s="236" t="s">
        <v>109</v>
      </c>
      <c r="C87" s="252" t="s">
        <v>110</v>
      </c>
      <c r="D87" s="237"/>
      <c r="E87" s="238"/>
      <c r="F87" s="239"/>
      <c r="G87" s="239">
        <f>SUMIF(AG88:AG124,"&lt;&gt;NOR",G88:G124)</f>
        <v>0</v>
      </c>
      <c r="H87" s="239"/>
      <c r="I87" s="239">
        <f>SUM(I88:I124)</f>
        <v>0</v>
      </c>
      <c r="J87" s="239"/>
      <c r="K87" s="239">
        <f>SUM(K88:K124)</f>
        <v>0</v>
      </c>
      <c r="L87" s="239"/>
      <c r="M87" s="239">
        <f>SUM(M88:M124)</f>
        <v>0</v>
      </c>
      <c r="N87" s="239"/>
      <c r="O87" s="239">
        <f>SUM(O88:O124)</f>
        <v>0.09</v>
      </c>
      <c r="P87" s="239"/>
      <c r="Q87" s="239">
        <f>SUM(Q88:Q124)</f>
        <v>0</v>
      </c>
      <c r="R87" s="239"/>
      <c r="S87" s="239"/>
      <c r="T87" s="240"/>
      <c r="U87" s="234"/>
      <c r="V87" s="234">
        <f>SUM(V88:V124)</f>
        <v>17.220000000000002</v>
      </c>
      <c r="W87" s="234"/>
      <c r="X87" s="234"/>
      <c r="AG87" t="s">
        <v>171</v>
      </c>
    </row>
    <row r="88" spans="1:60" outlineLevel="1">
      <c r="A88" s="241">
        <v>15</v>
      </c>
      <c r="B88" s="242" t="s">
        <v>365</v>
      </c>
      <c r="C88" s="253" t="s">
        <v>366</v>
      </c>
      <c r="D88" s="243" t="s">
        <v>241</v>
      </c>
      <c r="E88" s="244">
        <v>3.5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3.9899999999999996E-3</v>
      </c>
      <c r="O88" s="246">
        <f>ROUND(E88*N88,2)</f>
        <v>0.01</v>
      </c>
      <c r="P88" s="246">
        <v>0</v>
      </c>
      <c r="Q88" s="246">
        <f>ROUND(E88*P88,2)</f>
        <v>0</v>
      </c>
      <c r="R88" s="246"/>
      <c r="S88" s="246" t="s">
        <v>175</v>
      </c>
      <c r="T88" s="247" t="s">
        <v>175</v>
      </c>
      <c r="U88" s="231">
        <v>0.54</v>
      </c>
      <c r="V88" s="231">
        <f>ROUND(E88*U88,2)</f>
        <v>1.89</v>
      </c>
      <c r="W88" s="231"/>
      <c r="X88" s="231" t="s">
        <v>176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177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5" t="s">
        <v>367</v>
      </c>
      <c r="D89" s="248"/>
      <c r="E89" s="248"/>
      <c r="F89" s="248"/>
      <c r="G89" s="248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244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6" t="s">
        <v>368</v>
      </c>
      <c r="D90" s="249"/>
      <c r="E90" s="249"/>
      <c r="F90" s="249"/>
      <c r="G90" s="249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244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871</v>
      </c>
      <c r="D91" s="232"/>
      <c r="E91" s="233">
        <v>3.5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1">
        <v>16</v>
      </c>
      <c r="B92" s="242" t="s">
        <v>372</v>
      </c>
      <c r="C92" s="253" t="s">
        <v>373</v>
      </c>
      <c r="D92" s="243" t="s">
        <v>241</v>
      </c>
      <c r="E92" s="244">
        <v>15.8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5.1799999999999997E-3</v>
      </c>
      <c r="O92" s="246">
        <f>ROUND(E92*N92,2)</f>
        <v>0.08</v>
      </c>
      <c r="P92" s="246">
        <v>0</v>
      </c>
      <c r="Q92" s="246">
        <f>ROUND(E92*P92,2)</f>
        <v>0</v>
      </c>
      <c r="R92" s="246"/>
      <c r="S92" s="246" t="s">
        <v>175</v>
      </c>
      <c r="T92" s="247" t="s">
        <v>175</v>
      </c>
      <c r="U92" s="231">
        <v>0.63</v>
      </c>
      <c r="V92" s="231">
        <f>ROUND(E92*U92,2)</f>
        <v>9.9499999999999993</v>
      </c>
      <c r="W92" s="231"/>
      <c r="X92" s="231" t="s">
        <v>176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177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5" t="s">
        <v>367</v>
      </c>
      <c r="D93" s="248"/>
      <c r="E93" s="248"/>
      <c r="F93" s="248"/>
      <c r="G93" s="248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244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6" t="s">
        <v>368</v>
      </c>
      <c r="D94" s="249"/>
      <c r="E94" s="249"/>
      <c r="F94" s="249"/>
      <c r="G94" s="249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244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374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872</v>
      </c>
      <c r="D96" s="232"/>
      <c r="E96" s="233">
        <v>7.9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376</v>
      </c>
      <c r="D97" s="232"/>
      <c r="E97" s="233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179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872</v>
      </c>
      <c r="D98" s="232"/>
      <c r="E98" s="233">
        <v>7.9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179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41">
        <v>17</v>
      </c>
      <c r="B99" s="242" t="s">
        <v>379</v>
      </c>
      <c r="C99" s="253" t="s">
        <v>380</v>
      </c>
      <c r="D99" s="243" t="s">
        <v>241</v>
      </c>
      <c r="E99" s="244">
        <v>3.5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3.0000000000000001E-5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175</v>
      </c>
      <c r="T99" s="247" t="s">
        <v>175</v>
      </c>
      <c r="U99" s="231">
        <v>0.13</v>
      </c>
      <c r="V99" s="231">
        <f>ROUND(E99*U99,2)</f>
        <v>0.46</v>
      </c>
      <c r="W99" s="231"/>
      <c r="X99" s="231" t="s">
        <v>176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177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5" t="s">
        <v>381</v>
      </c>
      <c r="D100" s="248"/>
      <c r="E100" s="248"/>
      <c r="F100" s="248"/>
      <c r="G100" s="248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244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871</v>
      </c>
      <c r="D101" s="232"/>
      <c r="E101" s="233">
        <v>3.5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179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>
      <c r="A102" s="241">
        <v>18</v>
      </c>
      <c r="B102" s="242" t="s">
        <v>382</v>
      </c>
      <c r="C102" s="253" t="s">
        <v>383</v>
      </c>
      <c r="D102" s="243" t="s">
        <v>241</v>
      </c>
      <c r="E102" s="244">
        <v>15.8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6.0000000000000002E-5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175</v>
      </c>
      <c r="T102" s="247" t="s">
        <v>175</v>
      </c>
      <c r="U102" s="231">
        <v>0.13</v>
      </c>
      <c r="V102" s="231">
        <f>ROUND(E102*U102,2)</f>
        <v>2.0499999999999998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5" t="s">
        <v>381</v>
      </c>
      <c r="D103" s="248"/>
      <c r="E103" s="248"/>
      <c r="F103" s="248"/>
      <c r="G103" s="248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244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374</v>
      </c>
      <c r="D104" s="232"/>
      <c r="E104" s="233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872</v>
      </c>
      <c r="D105" s="232"/>
      <c r="E105" s="233">
        <v>7.9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376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872</v>
      </c>
      <c r="D107" s="232"/>
      <c r="E107" s="233">
        <v>7.9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179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19</v>
      </c>
      <c r="B108" s="242" t="s">
        <v>384</v>
      </c>
      <c r="C108" s="253" t="s">
        <v>385</v>
      </c>
      <c r="D108" s="243" t="s">
        <v>386</v>
      </c>
      <c r="E108" s="244">
        <v>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7.5000000000000002E-4</v>
      </c>
      <c r="O108" s="246">
        <f>ROUND(E108*N108,2)</f>
        <v>0</v>
      </c>
      <c r="P108" s="246">
        <v>0</v>
      </c>
      <c r="Q108" s="246">
        <f>ROUND(E108*P108,2)</f>
        <v>0</v>
      </c>
      <c r="R108" s="246"/>
      <c r="S108" s="246" t="s">
        <v>175</v>
      </c>
      <c r="T108" s="247" t="s">
        <v>175</v>
      </c>
      <c r="U108" s="231">
        <v>0.11</v>
      </c>
      <c r="V108" s="231">
        <f>ROUND(E108*U108,2)</f>
        <v>0.22</v>
      </c>
      <c r="W108" s="231"/>
      <c r="X108" s="231" t="s">
        <v>176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177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58</v>
      </c>
      <c r="D109" s="232"/>
      <c r="E109" s="233">
        <v>2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41">
        <v>20</v>
      </c>
      <c r="B110" s="242" t="s">
        <v>388</v>
      </c>
      <c r="C110" s="253" t="s">
        <v>389</v>
      </c>
      <c r="D110" s="243" t="s">
        <v>249</v>
      </c>
      <c r="E110" s="244">
        <v>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1.7000000000000001E-4</v>
      </c>
      <c r="O110" s="246">
        <f>ROUND(E110*N110,2)</f>
        <v>0</v>
      </c>
      <c r="P110" s="246">
        <v>0</v>
      </c>
      <c r="Q110" s="246">
        <f>ROUND(E110*P110,2)</f>
        <v>0</v>
      </c>
      <c r="R110" s="246"/>
      <c r="S110" s="246" t="s">
        <v>175</v>
      </c>
      <c r="T110" s="247" t="s">
        <v>175</v>
      </c>
      <c r="U110" s="231">
        <v>0.19</v>
      </c>
      <c r="V110" s="231">
        <f>ROUND(E110*U110,2)</f>
        <v>0.38</v>
      </c>
      <c r="W110" s="231"/>
      <c r="X110" s="231" t="s">
        <v>176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177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58</v>
      </c>
      <c r="D111" s="232"/>
      <c r="E111" s="233">
        <v>2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1">
        <v>21</v>
      </c>
      <c r="B112" s="242" t="s">
        <v>390</v>
      </c>
      <c r="C112" s="253" t="s">
        <v>391</v>
      </c>
      <c r="D112" s="243" t="s">
        <v>249</v>
      </c>
      <c r="E112" s="244">
        <v>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2.4000000000000001E-4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175</v>
      </c>
      <c r="T112" s="247" t="s">
        <v>175</v>
      </c>
      <c r="U112" s="231">
        <v>0.2</v>
      </c>
      <c r="V112" s="231">
        <f>ROUND(E112*U112,2)</f>
        <v>0.4</v>
      </c>
      <c r="W112" s="231"/>
      <c r="X112" s="231" t="s">
        <v>176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177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58</v>
      </c>
      <c r="D113" s="232"/>
      <c r="E113" s="233">
        <v>2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22</v>
      </c>
      <c r="B114" s="242" t="s">
        <v>392</v>
      </c>
      <c r="C114" s="253" t="s">
        <v>393</v>
      </c>
      <c r="D114" s="243" t="s">
        <v>241</v>
      </c>
      <c r="E114" s="244">
        <v>19.3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175</v>
      </c>
      <c r="T114" s="247" t="s">
        <v>175</v>
      </c>
      <c r="U114" s="231">
        <v>0.03</v>
      </c>
      <c r="V114" s="231">
        <f>ROUND(E114*U114,2)</f>
        <v>0.57999999999999996</v>
      </c>
      <c r="W114" s="231"/>
      <c r="X114" s="231" t="s">
        <v>176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5" t="s">
        <v>394</v>
      </c>
      <c r="D115" s="248"/>
      <c r="E115" s="248"/>
      <c r="F115" s="248"/>
      <c r="G115" s="248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244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873</v>
      </c>
      <c r="D116" s="232"/>
      <c r="E116" s="233">
        <v>19.3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41">
        <v>23</v>
      </c>
      <c r="B117" s="242" t="s">
        <v>396</v>
      </c>
      <c r="C117" s="253" t="s">
        <v>397</v>
      </c>
      <c r="D117" s="243" t="s">
        <v>241</v>
      </c>
      <c r="E117" s="244">
        <v>19.3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1.0000000000000001E-5</v>
      </c>
      <c r="O117" s="246">
        <f>ROUND(E117*N117,2)</f>
        <v>0</v>
      </c>
      <c r="P117" s="246">
        <v>0</v>
      </c>
      <c r="Q117" s="246">
        <f>ROUND(E117*P117,2)</f>
        <v>0</v>
      </c>
      <c r="R117" s="246"/>
      <c r="S117" s="246" t="s">
        <v>175</v>
      </c>
      <c r="T117" s="247" t="s">
        <v>175</v>
      </c>
      <c r="U117" s="231">
        <v>0.06</v>
      </c>
      <c r="V117" s="231">
        <f>ROUND(E117*U117,2)</f>
        <v>1.1599999999999999</v>
      </c>
      <c r="W117" s="231"/>
      <c r="X117" s="231" t="s">
        <v>176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177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5" t="s">
        <v>398</v>
      </c>
      <c r="D118" s="248"/>
      <c r="E118" s="248"/>
      <c r="F118" s="248"/>
      <c r="G118" s="248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244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873</v>
      </c>
      <c r="D119" s="232"/>
      <c r="E119" s="233">
        <v>19.3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24</v>
      </c>
      <c r="B120" s="242" t="s">
        <v>399</v>
      </c>
      <c r="C120" s="253" t="s">
        <v>400</v>
      </c>
      <c r="D120" s="243" t="s">
        <v>322</v>
      </c>
      <c r="E120" s="244">
        <v>0.1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175</v>
      </c>
      <c r="T120" s="247" t="s">
        <v>175</v>
      </c>
      <c r="U120" s="231">
        <v>1.33</v>
      </c>
      <c r="V120" s="231">
        <f>ROUND(E120*U120,2)</f>
        <v>0.13</v>
      </c>
      <c r="W120" s="231"/>
      <c r="X120" s="231" t="s">
        <v>176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584</v>
      </c>
      <c r="D121" s="232"/>
      <c r="E121" s="233">
        <v>0.1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25</v>
      </c>
      <c r="B122" s="242" t="s">
        <v>402</v>
      </c>
      <c r="C122" s="253" t="s">
        <v>403</v>
      </c>
      <c r="D122" s="243" t="s">
        <v>404</v>
      </c>
      <c r="E122" s="244">
        <v>1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6"/>
      <c r="S122" s="246" t="s">
        <v>250</v>
      </c>
      <c r="T122" s="247" t="s">
        <v>251</v>
      </c>
      <c r="U122" s="231">
        <v>0</v>
      </c>
      <c r="V122" s="231">
        <f>ROUND(E122*U122,2)</f>
        <v>0</v>
      </c>
      <c r="W122" s="231"/>
      <c r="X122" s="231" t="s">
        <v>176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177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>
      <c r="A123" s="229"/>
      <c r="B123" s="230"/>
      <c r="C123" s="254" t="s">
        <v>405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56</v>
      </c>
      <c r="D124" s="232"/>
      <c r="E124" s="233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>
      <c r="A125" s="235" t="s">
        <v>170</v>
      </c>
      <c r="B125" s="236" t="s">
        <v>111</v>
      </c>
      <c r="C125" s="252" t="s">
        <v>112</v>
      </c>
      <c r="D125" s="237"/>
      <c r="E125" s="238"/>
      <c r="F125" s="239"/>
      <c r="G125" s="239">
        <f>SUMIF(AG126:AG164,"&lt;&gt;NOR",G126:G164)</f>
        <v>0</v>
      </c>
      <c r="H125" s="239"/>
      <c r="I125" s="239">
        <f>SUM(I126:I164)</f>
        <v>0</v>
      </c>
      <c r="J125" s="239"/>
      <c r="K125" s="239">
        <f>SUM(K126:K164)</f>
        <v>0</v>
      </c>
      <c r="L125" s="239"/>
      <c r="M125" s="239">
        <f>SUM(M126:M164)</f>
        <v>0</v>
      </c>
      <c r="N125" s="239"/>
      <c r="O125" s="239">
        <f>SUM(O126:O164)</f>
        <v>0.03</v>
      </c>
      <c r="P125" s="239"/>
      <c r="Q125" s="239">
        <f>SUM(Q126:Q164)</f>
        <v>7.0000000000000007E-2</v>
      </c>
      <c r="R125" s="239"/>
      <c r="S125" s="239"/>
      <c r="T125" s="240"/>
      <c r="U125" s="234"/>
      <c r="V125" s="234">
        <f>SUM(V126:V164)</f>
        <v>6.4</v>
      </c>
      <c r="W125" s="234"/>
      <c r="X125" s="234"/>
      <c r="AG125" t="s">
        <v>171</v>
      </c>
    </row>
    <row r="126" spans="1:60" outlineLevel="1">
      <c r="A126" s="241">
        <v>26</v>
      </c>
      <c r="B126" s="242" t="s">
        <v>414</v>
      </c>
      <c r="C126" s="253" t="s">
        <v>415</v>
      </c>
      <c r="D126" s="243" t="s">
        <v>386</v>
      </c>
      <c r="E126" s="244">
        <v>1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1.9460000000000002E-2</v>
      </c>
      <c r="Q126" s="246">
        <f>ROUND(E126*P126,2)</f>
        <v>0.02</v>
      </c>
      <c r="R126" s="246"/>
      <c r="S126" s="246" t="s">
        <v>175</v>
      </c>
      <c r="T126" s="247" t="s">
        <v>175</v>
      </c>
      <c r="U126" s="231">
        <v>0.38</v>
      </c>
      <c r="V126" s="231">
        <f>ROUND(E126*U126,2)</f>
        <v>0.38</v>
      </c>
      <c r="W126" s="231"/>
      <c r="X126" s="231" t="s">
        <v>176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841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1">
        <v>27</v>
      </c>
      <c r="B129" s="242" t="s">
        <v>417</v>
      </c>
      <c r="C129" s="253" t="s">
        <v>418</v>
      </c>
      <c r="D129" s="243" t="s">
        <v>386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1.9009999999999999E-2</v>
      </c>
      <c r="O129" s="246">
        <f>ROUND(E129*N129,2)</f>
        <v>0.02</v>
      </c>
      <c r="P129" s="246">
        <v>0</v>
      </c>
      <c r="Q129" s="246">
        <f>ROUND(E129*P129,2)</f>
        <v>0</v>
      </c>
      <c r="R129" s="246"/>
      <c r="S129" s="246" t="s">
        <v>175</v>
      </c>
      <c r="T129" s="247" t="s">
        <v>175</v>
      </c>
      <c r="U129" s="231">
        <v>1.19</v>
      </c>
      <c r="V129" s="231">
        <f>ROUND(E129*U129,2)</f>
        <v>1.19</v>
      </c>
      <c r="W129" s="231"/>
      <c r="X129" s="231" t="s">
        <v>176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177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56</v>
      </c>
      <c r="D130" s="232"/>
      <c r="E130" s="233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1">
        <v>28</v>
      </c>
      <c r="B131" s="242" t="s">
        <v>709</v>
      </c>
      <c r="C131" s="253" t="s">
        <v>710</v>
      </c>
      <c r="D131" s="243" t="s">
        <v>386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3.4700000000000002E-2</v>
      </c>
      <c r="Q131" s="246">
        <f>ROUND(E131*P131,2)</f>
        <v>0.03</v>
      </c>
      <c r="R131" s="246"/>
      <c r="S131" s="246" t="s">
        <v>175</v>
      </c>
      <c r="T131" s="247" t="s">
        <v>175</v>
      </c>
      <c r="U131" s="231">
        <v>0.56999999999999995</v>
      </c>
      <c r="V131" s="231">
        <f>ROUND(E131*U131,2)</f>
        <v>0.56999999999999995</v>
      </c>
      <c r="W131" s="231"/>
      <c r="X131" s="231" t="s">
        <v>176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177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841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56</v>
      </c>
      <c r="D133" s="232"/>
      <c r="E133" s="233">
        <v>1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41">
        <v>29</v>
      </c>
      <c r="B134" s="242" t="s">
        <v>711</v>
      </c>
      <c r="C134" s="253" t="s">
        <v>712</v>
      </c>
      <c r="D134" s="243" t="s">
        <v>249</v>
      </c>
      <c r="E134" s="244">
        <v>1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3.0899999999999999E-3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175</v>
      </c>
      <c r="T134" s="247" t="s">
        <v>175</v>
      </c>
      <c r="U134" s="231">
        <v>1.25</v>
      </c>
      <c r="V134" s="231">
        <f>ROUND(E134*U134,2)</f>
        <v>1.25</v>
      </c>
      <c r="W134" s="231"/>
      <c r="X134" s="231" t="s">
        <v>176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177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56</v>
      </c>
      <c r="D135" s="232"/>
      <c r="E135" s="233">
        <v>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>
      <c r="A136" s="241">
        <v>30</v>
      </c>
      <c r="B136" s="242" t="s">
        <v>874</v>
      </c>
      <c r="C136" s="253" t="s">
        <v>875</v>
      </c>
      <c r="D136" s="243" t="s">
        <v>249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1.1999999999999999E-3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175</v>
      </c>
      <c r="T136" s="247" t="s">
        <v>175</v>
      </c>
      <c r="U136" s="231">
        <v>0.44500000000000001</v>
      </c>
      <c r="V136" s="231">
        <f>ROUND(E136*U136,2)</f>
        <v>0.45</v>
      </c>
      <c r="W136" s="231"/>
      <c r="X136" s="231" t="s">
        <v>176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56</v>
      </c>
      <c r="D137" s="232"/>
      <c r="E137" s="233">
        <v>1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31</v>
      </c>
      <c r="B138" s="242" t="s">
        <v>431</v>
      </c>
      <c r="C138" s="253" t="s">
        <v>432</v>
      </c>
      <c r="D138" s="243" t="s">
        <v>249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8.4999999999999995E-4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175</v>
      </c>
      <c r="T138" s="247" t="s">
        <v>175</v>
      </c>
      <c r="U138" s="231">
        <v>0.49</v>
      </c>
      <c r="V138" s="231">
        <f>ROUND(E138*U138,2)</f>
        <v>0.49</v>
      </c>
      <c r="W138" s="231"/>
      <c r="X138" s="231" t="s">
        <v>176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177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439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56</v>
      </c>
      <c r="D140" s="232"/>
      <c r="E140" s="233">
        <v>1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1">
        <v>32</v>
      </c>
      <c r="B141" s="242" t="s">
        <v>713</v>
      </c>
      <c r="C141" s="253" t="s">
        <v>714</v>
      </c>
      <c r="D141" s="243" t="s">
        <v>249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1.0200000000000001E-3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 t="s">
        <v>175</v>
      </c>
      <c r="T141" s="247" t="s">
        <v>175</v>
      </c>
      <c r="U141" s="231">
        <v>0.48</v>
      </c>
      <c r="V141" s="231">
        <f>ROUND(E141*U141,2)</f>
        <v>0.48</v>
      </c>
      <c r="W141" s="231"/>
      <c r="X141" s="231" t="s">
        <v>176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177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715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56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33</v>
      </c>
      <c r="B144" s="242" t="s">
        <v>437</v>
      </c>
      <c r="C144" s="253" t="s">
        <v>438</v>
      </c>
      <c r="D144" s="243" t="s">
        <v>386</v>
      </c>
      <c r="E144" s="244">
        <v>3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1.56E-3</v>
      </c>
      <c r="Q144" s="246">
        <f>ROUND(E144*P144,2)</f>
        <v>0</v>
      </c>
      <c r="R144" s="246"/>
      <c r="S144" s="246" t="s">
        <v>175</v>
      </c>
      <c r="T144" s="247" t="s">
        <v>175</v>
      </c>
      <c r="U144" s="231">
        <v>0.22</v>
      </c>
      <c r="V144" s="231">
        <f>ROUND(E144*U144,2)</f>
        <v>0.66</v>
      </c>
      <c r="W144" s="231"/>
      <c r="X144" s="231" t="s">
        <v>176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177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876</v>
      </c>
      <c r="D145" s="232"/>
      <c r="E145" s="233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56</v>
      </c>
      <c r="D146" s="232"/>
      <c r="E146" s="233">
        <v>1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877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878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56</v>
      </c>
      <c r="D150" s="232"/>
      <c r="E150" s="233">
        <v>1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34</v>
      </c>
      <c r="B151" s="242" t="s">
        <v>444</v>
      </c>
      <c r="C151" s="253" t="s">
        <v>445</v>
      </c>
      <c r="D151" s="243" t="s">
        <v>249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4.0999999999999999E-4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175</v>
      </c>
      <c r="T151" s="247" t="s">
        <v>175</v>
      </c>
      <c r="U151" s="231">
        <v>0.25</v>
      </c>
      <c r="V151" s="231">
        <f>ROUND(E151*U151,2)</f>
        <v>0.25</v>
      </c>
      <c r="W151" s="231"/>
      <c r="X151" s="231" t="s">
        <v>176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177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56</v>
      </c>
      <c r="D152" s="232"/>
      <c r="E152" s="233">
        <v>1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41">
        <v>35</v>
      </c>
      <c r="B153" s="242" t="s">
        <v>447</v>
      </c>
      <c r="C153" s="253" t="s">
        <v>448</v>
      </c>
      <c r="D153" s="243" t="s">
        <v>249</v>
      </c>
      <c r="E153" s="244">
        <v>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2.0000000000000001E-4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175</v>
      </c>
      <c r="T153" s="247" t="s">
        <v>175</v>
      </c>
      <c r="U153" s="231">
        <v>0.25</v>
      </c>
      <c r="V153" s="231">
        <f>ROUND(E153*U153,2)</f>
        <v>0.25</v>
      </c>
      <c r="W153" s="231"/>
      <c r="X153" s="231" t="s">
        <v>176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177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56</v>
      </c>
      <c r="D154" s="232"/>
      <c r="E154" s="233">
        <v>1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41">
        <v>36</v>
      </c>
      <c r="B155" s="242" t="s">
        <v>449</v>
      </c>
      <c r="C155" s="253" t="s">
        <v>450</v>
      </c>
      <c r="D155" s="243" t="s">
        <v>249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6.9999999999999999E-4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175</v>
      </c>
      <c r="T155" s="247" t="s">
        <v>175</v>
      </c>
      <c r="U155" s="231">
        <v>0.37</v>
      </c>
      <c r="V155" s="231">
        <f>ROUND(E155*U155,2)</f>
        <v>0.37</v>
      </c>
      <c r="W155" s="231"/>
      <c r="X155" s="231" t="s">
        <v>176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177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451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56</v>
      </c>
      <c r="D157" s="232"/>
      <c r="E157" s="233">
        <v>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1">
        <v>37</v>
      </c>
      <c r="B158" s="242" t="s">
        <v>456</v>
      </c>
      <c r="C158" s="253" t="s">
        <v>457</v>
      </c>
      <c r="D158" s="243" t="s">
        <v>322</v>
      </c>
      <c r="E158" s="244">
        <v>0.04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175</v>
      </c>
      <c r="T158" s="247" t="s">
        <v>175</v>
      </c>
      <c r="U158" s="231">
        <v>1.52</v>
      </c>
      <c r="V158" s="231">
        <f>ROUND(E158*U158,2)</f>
        <v>0.06</v>
      </c>
      <c r="W158" s="231"/>
      <c r="X158" s="231" t="s">
        <v>176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177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879</v>
      </c>
      <c r="D159" s="232"/>
      <c r="E159" s="233">
        <v>0.04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41">
        <v>38</v>
      </c>
      <c r="B160" s="242" t="s">
        <v>461</v>
      </c>
      <c r="C160" s="253" t="s">
        <v>721</v>
      </c>
      <c r="D160" s="243" t="s">
        <v>404</v>
      </c>
      <c r="E160" s="244">
        <v>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0.02</v>
      </c>
      <c r="Q160" s="246">
        <f>ROUND(E160*P160,2)</f>
        <v>0.02</v>
      </c>
      <c r="R160" s="246"/>
      <c r="S160" s="246" t="s">
        <v>250</v>
      </c>
      <c r="T160" s="247" t="s">
        <v>251</v>
      </c>
      <c r="U160" s="231">
        <v>0</v>
      </c>
      <c r="V160" s="231">
        <f>ROUND(E160*U160,2)</f>
        <v>0</v>
      </c>
      <c r="W160" s="231"/>
      <c r="X160" s="231" t="s">
        <v>176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177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722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179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56</v>
      </c>
      <c r="D162" s="232"/>
      <c r="E162" s="233">
        <v>1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1">
        <v>39</v>
      </c>
      <c r="B163" s="242" t="s">
        <v>724</v>
      </c>
      <c r="C163" s="253" t="s">
        <v>725</v>
      </c>
      <c r="D163" s="243" t="s">
        <v>249</v>
      </c>
      <c r="E163" s="244">
        <v>1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1.4E-2</v>
      </c>
      <c r="O163" s="246">
        <f>ROUND(E163*N163,2)</f>
        <v>0.01</v>
      </c>
      <c r="P163" s="246">
        <v>0</v>
      </c>
      <c r="Q163" s="246">
        <f>ROUND(E163*P163,2)</f>
        <v>0</v>
      </c>
      <c r="R163" s="246" t="s">
        <v>469</v>
      </c>
      <c r="S163" s="246" t="s">
        <v>175</v>
      </c>
      <c r="T163" s="247" t="s">
        <v>175</v>
      </c>
      <c r="U163" s="231">
        <v>0</v>
      </c>
      <c r="V163" s="231">
        <f>ROUND(E163*U163,2)</f>
        <v>0</v>
      </c>
      <c r="W163" s="231"/>
      <c r="X163" s="231" t="s">
        <v>470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471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56</v>
      </c>
      <c r="D164" s="232"/>
      <c r="E164" s="233">
        <v>1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179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>
      <c r="A165" s="235" t="s">
        <v>170</v>
      </c>
      <c r="B165" s="236" t="s">
        <v>121</v>
      </c>
      <c r="C165" s="252" t="s">
        <v>122</v>
      </c>
      <c r="D165" s="237"/>
      <c r="E165" s="238"/>
      <c r="F165" s="239"/>
      <c r="G165" s="239">
        <f>SUMIF(AG166:AG171,"&lt;&gt;NOR",G166:G171)</f>
        <v>0</v>
      </c>
      <c r="H165" s="239"/>
      <c r="I165" s="239">
        <f>SUM(I166:I171)</f>
        <v>0</v>
      </c>
      <c r="J165" s="239"/>
      <c r="K165" s="239">
        <f>SUM(K166:K171)</f>
        <v>0</v>
      </c>
      <c r="L165" s="239"/>
      <c r="M165" s="239">
        <f>SUM(M166:M171)</f>
        <v>0</v>
      </c>
      <c r="N165" s="239"/>
      <c r="O165" s="239">
        <f>SUM(O166:O171)</f>
        <v>0</v>
      </c>
      <c r="P165" s="239"/>
      <c r="Q165" s="239">
        <f>SUM(Q166:Q171)</f>
        <v>0.17</v>
      </c>
      <c r="R165" s="239"/>
      <c r="S165" s="239"/>
      <c r="T165" s="240"/>
      <c r="U165" s="234"/>
      <c r="V165" s="234">
        <f>SUM(V166:V171)</f>
        <v>10.34</v>
      </c>
      <c r="W165" s="234"/>
      <c r="X165" s="234"/>
      <c r="AG165" t="s">
        <v>171</v>
      </c>
    </row>
    <row r="166" spans="1:60" outlineLevel="1">
      <c r="A166" s="241">
        <v>40</v>
      </c>
      <c r="B166" s="242" t="s">
        <v>880</v>
      </c>
      <c r="C166" s="253" t="s">
        <v>881</v>
      </c>
      <c r="D166" s="243" t="s">
        <v>249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175</v>
      </c>
      <c r="T166" s="247" t="s">
        <v>175</v>
      </c>
      <c r="U166" s="231">
        <v>9.3870000000000005</v>
      </c>
      <c r="V166" s="231">
        <f>ROUND(E166*U166,2)</f>
        <v>9.39</v>
      </c>
      <c r="W166" s="231"/>
      <c r="X166" s="231" t="s">
        <v>176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177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882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179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56</v>
      </c>
      <c r="D168" s="232"/>
      <c r="E168" s="233">
        <v>1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1">
        <v>41</v>
      </c>
      <c r="B169" s="242" t="s">
        <v>883</v>
      </c>
      <c r="C169" s="253" t="s">
        <v>884</v>
      </c>
      <c r="D169" s="243" t="s">
        <v>249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0.17399999999999999</v>
      </c>
      <c r="Q169" s="246">
        <f>ROUND(E169*P169,2)</f>
        <v>0.17</v>
      </c>
      <c r="R169" s="246"/>
      <c r="S169" s="246" t="s">
        <v>175</v>
      </c>
      <c r="T169" s="247" t="s">
        <v>175</v>
      </c>
      <c r="U169" s="231">
        <v>0.95</v>
      </c>
      <c r="V169" s="231">
        <f>ROUND(E169*U169,2)</f>
        <v>0.95</v>
      </c>
      <c r="W169" s="231"/>
      <c r="X169" s="231" t="s">
        <v>176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177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885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56</v>
      </c>
      <c r="D171" s="232"/>
      <c r="E171" s="233">
        <v>1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>
      <c r="A172" s="235" t="s">
        <v>170</v>
      </c>
      <c r="B172" s="236" t="s">
        <v>127</v>
      </c>
      <c r="C172" s="252" t="s">
        <v>128</v>
      </c>
      <c r="D172" s="237"/>
      <c r="E172" s="238"/>
      <c r="F172" s="239"/>
      <c r="G172" s="239">
        <f>SUMIF(AG173:AG181,"&lt;&gt;NOR",G173:G181)</f>
        <v>0</v>
      </c>
      <c r="H172" s="239"/>
      <c r="I172" s="239">
        <f>SUM(I173:I181)</f>
        <v>0</v>
      </c>
      <c r="J172" s="239"/>
      <c r="K172" s="239">
        <f>SUM(K173:K181)</f>
        <v>0</v>
      </c>
      <c r="L172" s="239"/>
      <c r="M172" s="239">
        <f>SUM(M173:M181)</f>
        <v>0</v>
      </c>
      <c r="N172" s="239"/>
      <c r="O172" s="239">
        <f>SUM(O173:O181)</f>
        <v>6.0000000000000005E-2</v>
      </c>
      <c r="P172" s="239"/>
      <c r="Q172" s="239">
        <f>SUM(Q173:Q181)</f>
        <v>0</v>
      </c>
      <c r="R172" s="239"/>
      <c r="S172" s="239"/>
      <c r="T172" s="240"/>
      <c r="U172" s="234"/>
      <c r="V172" s="234">
        <f>SUM(V173:V181)</f>
        <v>6.839999999999999</v>
      </c>
      <c r="W172" s="234"/>
      <c r="X172" s="234"/>
      <c r="AG172" t="s">
        <v>171</v>
      </c>
    </row>
    <row r="173" spans="1:60" outlineLevel="1">
      <c r="A173" s="241">
        <v>42</v>
      </c>
      <c r="B173" s="242" t="s">
        <v>886</v>
      </c>
      <c r="C173" s="253" t="s">
        <v>887</v>
      </c>
      <c r="D173" s="243" t="s">
        <v>241</v>
      </c>
      <c r="E173" s="244">
        <v>12.68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7.2999999999999996E-4</v>
      </c>
      <c r="O173" s="246">
        <f>ROUND(E173*N173,2)</f>
        <v>0.01</v>
      </c>
      <c r="P173" s="246">
        <v>0</v>
      </c>
      <c r="Q173" s="246">
        <f>ROUND(E173*P173,2)</f>
        <v>0</v>
      </c>
      <c r="R173" s="246"/>
      <c r="S173" s="246" t="s">
        <v>175</v>
      </c>
      <c r="T173" s="247" t="s">
        <v>175</v>
      </c>
      <c r="U173" s="231">
        <v>0.18</v>
      </c>
      <c r="V173" s="231">
        <f>ROUND(E173*U173,2)</f>
        <v>2.2799999999999998</v>
      </c>
      <c r="W173" s="231"/>
      <c r="X173" s="231" t="s">
        <v>176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177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888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179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889</v>
      </c>
      <c r="D175" s="232"/>
      <c r="E175" s="233">
        <v>14.28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890</v>
      </c>
      <c r="D176" s="232"/>
      <c r="E176" s="233">
        <v>-1.6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>
      <c r="A177" s="241">
        <v>43</v>
      </c>
      <c r="B177" s="242" t="s">
        <v>891</v>
      </c>
      <c r="C177" s="253" t="s">
        <v>892</v>
      </c>
      <c r="D177" s="243" t="s">
        <v>174</v>
      </c>
      <c r="E177" s="244">
        <v>10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4.8500000000000001E-3</v>
      </c>
      <c r="O177" s="246">
        <f>ROUND(E177*N177,2)</f>
        <v>0.05</v>
      </c>
      <c r="P177" s="246">
        <v>0</v>
      </c>
      <c r="Q177" s="246">
        <f>ROUND(E177*P177,2)</f>
        <v>0</v>
      </c>
      <c r="R177" s="246"/>
      <c r="S177" s="246" t="s">
        <v>175</v>
      </c>
      <c r="T177" s="247" t="s">
        <v>175</v>
      </c>
      <c r="U177" s="231">
        <v>0.45</v>
      </c>
      <c r="V177" s="231">
        <f>ROUND(E177*U177,2)</f>
        <v>4.5</v>
      </c>
      <c r="W177" s="231"/>
      <c r="X177" s="231" t="s">
        <v>176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841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844</v>
      </c>
      <c r="D179" s="232"/>
      <c r="E179" s="233">
        <v>10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41">
        <v>44</v>
      </c>
      <c r="B180" s="242" t="s">
        <v>893</v>
      </c>
      <c r="C180" s="253" t="s">
        <v>894</v>
      </c>
      <c r="D180" s="243" t="s">
        <v>322</v>
      </c>
      <c r="E180" s="244">
        <v>5.8000000000000003E-2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175</v>
      </c>
      <c r="T180" s="247" t="s">
        <v>175</v>
      </c>
      <c r="U180" s="231">
        <v>1.0900000000000001</v>
      </c>
      <c r="V180" s="231">
        <f>ROUND(E180*U180,2)</f>
        <v>0.06</v>
      </c>
      <c r="W180" s="231"/>
      <c r="X180" s="231" t="s">
        <v>176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177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895</v>
      </c>
      <c r="D181" s="232"/>
      <c r="E181" s="233">
        <v>5.8000000000000003E-2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>
      <c r="A182" s="235" t="s">
        <v>170</v>
      </c>
      <c r="B182" s="236" t="s">
        <v>129</v>
      </c>
      <c r="C182" s="252" t="s">
        <v>130</v>
      </c>
      <c r="D182" s="237"/>
      <c r="E182" s="238"/>
      <c r="F182" s="239"/>
      <c r="G182" s="239">
        <f>SUMIF(AG183:AG218,"&lt;&gt;NOR",G183:G218)</f>
        <v>0</v>
      </c>
      <c r="H182" s="239"/>
      <c r="I182" s="239">
        <f>SUM(I183:I218)</f>
        <v>0</v>
      </c>
      <c r="J182" s="239"/>
      <c r="K182" s="239">
        <f>SUM(K183:K218)</f>
        <v>0</v>
      </c>
      <c r="L182" s="239"/>
      <c r="M182" s="239">
        <f>SUM(M183:M218)</f>
        <v>0</v>
      </c>
      <c r="N182" s="239"/>
      <c r="O182" s="239">
        <f>SUM(O183:O218)</f>
        <v>0.08</v>
      </c>
      <c r="P182" s="239"/>
      <c r="Q182" s="239">
        <f>SUM(Q183:Q218)</f>
        <v>0</v>
      </c>
      <c r="R182" s="239"/>
      <c r="S182" s="239"/>
      <c r="T182" s="240"/>
      <c r="U182" s="234"/>
      <c r="V182" s="234">
        <f>SUM(V183:V218)</f>
        <v>7.42</v>
      </c>
      <c r="W182" s="234"/>
      <c r="X182" s="234"/>
      <c r="AG182" t="s">
        <v>171</v>
      </c>
    </row>
    <row r="183" spans="1:60" outlineLevel="1">
      <c r="A183" s="241">
        <v>45</v>
      </c>
      <c r="B183" s="242" t="s">
        <v>485</v>
      </c>
      <c r="C183" s="253" t="s">
        <v>486</v>
      </c>
      <c r="D183" s="243" t="s">
        <v>174</v>
      </c>
      <c r="E183" s="244">
        <v>4.8765000000000001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2.1000000000000001E-4</v>
      </c>
      <c r="O183" s="246">
        <f>ROUND(E183*N183,2)</f>
        <v>0</v>
      </c>
      <c r="P183" s="246">
        <v>0</v>
      </c>
      <c r="Q183" s="246">
        <f>ROUND(E183*P183,2)</f>
        <v>0</v>
      </c>
      <c r="R183" s="246"/>
      <c r="S183" s="246" t="s">
        <v>175</v>
      </c>
      <c r="T183" s="247" t="s">
        <v>175</v>
      </c>
      <c r="U183" s="231">
        <v>0.05</v>
      </c>
      <c r="V183" s="231">
        <f>ROUND(E183*U183,2)</f>
        <v>0.24</v>
      </c>
      <c r="W183" s="231"/>
      <c r="X183" s="231" t="s">
        <v>176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177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487</v>
      </c>
      <c r="D184" s="232"/>
      <c r="E184" s="233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179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488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179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896</v>
      </c>
      <c r="D186" s="232"/>
      <c r="E186" s="233">
        <v>4.8765000000000001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179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46</v>
      </c>
      <c r="B187" s="242" t="s">
        <v>490</v>
      </c>
      <c r="C187" s="253" t="s">
        <v>491</v>
      </c>
      <c r="D187" s="243" t="s">
        <v>174</v>
      </c>
      <c r="E187" s="244">
        <v>4.8765000000000001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2.9999999999999997E-4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175</v>
      </c>
      <c r="T187" s="247" t="s">
        <v>175</v>
      </c>
      <c r="U187" s="231">
        <v>0</v>
      </c>
      <c r="V187" s="231">
        <f>ROUND(E187*U187,2)</f>
        <v>0</v>
      </c>
      <c r="W187" s="231"/>
      <c r="X187" s="231" t="s">
        <v>176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242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492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896</v>
      </c>
      <c r="D189" s="232"/>
      <c r="E189" s="233">
        <v>4.8765000000000001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41">
        <v>47</v>
      </c>
      <c r="B190" s="242" t="s">
        <v>897</v>
      </c>
      <c r="C190" s="253" t="s">
        <v>898</v>
      </c>
      <c r="D190" s="243" t="s">
        <v>174</v>
      </c>
      <c r="E190" s="244">
        <v>4.8765000000000001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4.7800000000000004E-3</v>
      </c>
      <c r="O190" s="246">
        <f>ROUND(E190*N190,2)</f>
        <v>0.02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1.17</v>
      </c>
      <c r="V190" s="231">
        <f>ROUND(E190*U190,2)</f>
        <v>5.71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242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899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179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853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900</v>
      </c>
      <c r="D193" s="232"/>
      <c r="E193" s="233">
        <v>2.8260000000000001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855</v>
      </c>
      <c r="D194" s="232"/>
      <c r="E194" s="233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901</v>
      </c>
      <c r="D195" s="232"/>
      <c r="E195" s="233">
        <v>1.014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857</v>
      </c>
      <c r="D196" s="232"/>
      <c r="E196" s="233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902</v>
      </c>
      <c r="D197" s="232"/>
      <c r="E197" s="233">
        <v>0.22500000000000001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179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903</v>
      </c>
      <c r="D198" s="232"/>
      <c r="E198" s="233">
        <v>0.27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859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904</v>
      </c>
      <c r="D200" s="232"/>
      <c r="E200" s="233">
        <v>0.54149999999999998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2.5" outlineLevel="1">
      <c r="A201" s="241">
        <v>48</v>
      </c>
      <c r="B201" s="242" t="s">
        <v>498</v>
      </c>
      <c r="C201" s="253" t="s">
        <v>499</v>
      </c>
      <c r="D201" s="243" t="s">
        <v>241</v>
      </c>
      <c r="E201" s="244">
        <v>11.08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175</v>
      </c>
      <c r="T201" s="247" t="s">
        <v>175</v>
      </c>
      <c r="U201" s="231">
        <v>0.12</v>
      </c>
      <c r="V201" s="231">
        <f>ROUND(E201*U201,2)</f>
        <v>1.33</v>
      </c>
      <c r="W201" s="231"/>
      <c r="X201" s="231" t="s">
        <v>176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500</v>
      </c>
      <c r="D202" s="232"/>
      <c r="E202" s="233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179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853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179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905</v>
      </c>
      <c r="D204" s="232"/>
      <c r="E204" s="233">
        <v>5.17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855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906</v>
      </c>
      <c r="D206" s="232"/>
      <c r="E206" s="233">
        <v>1.69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857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907</v>
      </c>
      <c r="D208" s="232"/>
      <c r="E208" s="233">
        <v>2.7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179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859</v>
      </c>
      <c r="D209" s="232"/>
      <c r="E209" s="233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908</v>
      </c>
      <c r="D210" s="232"/>
      <c r="E210" s="233">
        <v>1.52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41">
        <v>49</v>
      </c>
      <c r="B211" s="242" t="s">
        <v>503</v>
      </c>
      <c r="C211" s="253" t="s">
        <v>504</v>
      </c>
      <c r="D211" s="243" t="s">
        <v>322</v>
      </c>
      <c r="E211" s="244">
        <v>8.5000000000000006E-2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 t="s">
        <v>175</v>
      </c>
      <c r="T211" s="247" t="s">
        <v>175</v>
      </c>
      <c r="U211" s="231">
        <v>1.6</v>
      </c>
      <c r="V211" s="231">
        <f>ROUND(E211*U211,2)</f>
        <v>0.14000000000000001</v>
      </c>
      <c r="W211" s="231"/>
      <c r="X211" s="231" t="s">
        <v>176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242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909</v>
      </c>
      <c r="D212" s="232"/>
      <c r="E212" s="233">
        <v>8.5000000000000006E-2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179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50</v>
      </c>
      <c r="B213" s="242" t="s">
        <v>506</v>
      </c>
      <c r="C213" s="253" t="s">
        <v>507</v>
      </c>
      <c r="D213" s="243" t="s">
        <v>241</v>
      </c>
      <c r="E213" s="244">
        <v>12.188000000000001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2.2000000000000001E-4</v>
      </c>
      <c r="O213" s="246">
        <f>ROUND(E213*N213,2)</f>
        <v>0</v>
      </c>
      <c r="P213" s="246">
        <v>0</v>
      </c>
      <c r="Q213" s="246">
        <f>ROUND(E213*P213,2)</f>
        <v>0</v>
      </c>
      <c r="R213" s="246" t="s">
        <v>469</v>
      </c>
      <c r="S213" s="246" t="s">
        <v>175</v>
      </c>
      <c r="T213" s="247" t="s">
        <v>175</v>
      </c>
      <c r="U213" s="231">
        <v>0</v>
      </c>
      <c r="V213" s="231">
        <f>ROUND(E213*U213,2)</f>
        <v>0</v>
      </c>
      <c r="W213" s="231"/>
      <c r="X213" s="231" t="s">
        <v>470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471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508</v>
      </c>
      <c r="D214" s="232"/>
      <c r="E214" s="233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179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910</v>
      </c>
      <c r="D215" s="232"/>
      <c r="E215" s="233">
        <v>12.188000000000001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179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1">
        <v>51</v>
      </c>
      <c r="B216" s="242" t="s">
        <v>911</v>
      </c>
      <c r="C216" s="253" t="s">
        <v>912</v>
      </c>
      <c r="D216" s="243" t="s">
        <v>174</v>
      </c>
      <c r="E216" s="244">
        <v>5.3641500000000004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1.0500000000000001E-2</v>
      </c>
      <c r="O216" s="246">
        <f>ROUND(E216*N216,2)</f>
        <v>0.06</v>
      </c>
      <c r="P216" s="246">
        <v>0</v>
      </c>
      <c r="Q216" s="246">
        <f>ROUND(E216*P216,2)</f>
        <v>0</v>
      </c>
      <c r="R216" s="246" t="s">
        <v>469</v>
      </c>
      <c r="S216" s="246" t="s">
        <v>175</v>
      </c>
      <c r="T216" s="247" t="s">
        <v>175</v>
      </c>
      <c r="U216" s="231">
        <v>0</v>
      </c>
      <c r="V216" s="231">
        <f>ROUND(E216*U216,2)</f>
        <v>0</v>
      </c>
      <c r="W216" s="231"/>
      <c r="X216" s="231" t="s">
        <v>470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512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492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913</v>
      </c>
      <c r="D218" s="232"/>
      <c r="E218" s="233">
        <v>5.3641500000000004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>
      <c r="A219" s="235" t="s">
        <v>170</v>
      </c>
      <c r="B219" s="236" t="s">
        <v>131</v>
      </c>
      <c r="C219" s="252" t="s">
        <v>132</v>
      </c>
      <c r="D219" s="237"/>
      <c r="E219" s="238"/>
      <c r="F219" s="239"/>
      <c r="G219" s="239">
        <f>SUMIF(AG220:AG235,"&lt;&gt;NOR",G220:G235)</f>
        <v>0</v>
      </c>
      <c r="H219" s="239"/>
      <c r="I219" s="239">
        <f>SUM(I220:I235)</f>
        <v>0</v>
      </c>
      <c r="J219" s="239"/>
      <c r="K219" s="239">
        <f>SUM(K220:K235)</f>
        <v>0</v>
      </c>
      <c r="L219" s="239"/>
      <c r="M219" s="239">
        <f>SUM(M220:M235)</f>
        <v>0</v>
      </c>
      <c r="N219" s="239"/>
      <c r="O219" s="239">
        <f>SUM(O220:O235)</f>
        <v>0</v>
      </c>
      <c r="P219" s="239"/>
      <c r="Q219" s="239">
        <f>SUM(Q220:Q235)</f>
        <v>0</v>
      </c>
      <c r="R219" s="239"/>
      <c r="S219" s="239"/>
      <c r="T219" s="240"/>
      <c r="U219" s="234"/>
      <c r="V219" s="234">
        <f>SUM(V220:V235)</f>
        <v>1.48</v>
      </c>
      <c r="W219" s="234"/>
      <c r="X219" s="234"/>
      <c r="AG219" t="s">
        <v>171</v>
      </c>
    </row>
    <row r="220" spans="1:60" outlineLevel="1">
      <c r="A220" s="241">
        <v>52</v>
      </c>
      <c r="B220" s="242" t="s">
        <v>514</v>
      </c>
      <c r="C220" s="253" t="s">
        <v>515</v>
      </c>
      <c r="D220" s="243" t="s">
        <v>174</v>
      </c>
      <c r="E220" s="244">
        <v>3.94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2.5000000000000001E-4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175</v>
      </c>
      <c r="T220" s="247" t="s">
        <v>175</v>
      </c>
      <c r="U220" s="231">
        <v>0.13</v>
      </c>
      <c r="V220" s="231">
        <f>ROUND(E220*U220,2)</f>
        <v>0.51</v>
      </c>
      <c r="W220" s="231"/>
      <c r="X220" s="231" t="s">
        <v>176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914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526</v>
      </c>
      <c r="D222" s="232"/>
      <c r="E222" s="233">
        <v>2.5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179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915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776</v>
      </c>
      <c r="D224" s="232"/>
      <c r="E224" s="233">
        <v>1.44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41">
        <v>53</v>
      </c>
      <c r="B225" s="242" t="s">
        <v>520</v>
      </c>
      <c r="C225" s="253" t="s">
        <v>521</v>
      </c>
      <c r="D225" s="243" t="s">
        <v>174</v>
      </c>
      <c r="E225" s="244">
        <v>13.94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5.0000000000000002E-5</v>
      </c>
      <c r="O225" s="246">
        <f>ROUND(E225*N225,2)</f>
        <v>0</v>
      </c>
      <c r="P225" s="246">
        <v>0</v>
      </c>
      <c r="Q225" s="246">
        <f>ROUND(E225*P225,2)</f>
        <v>0</v>
      </c>
      <c r="R225" s="246"/>
      <c r="S225" s="246" t="s">
        <v>175</v>
      </c>
      <c r="T225" s="247" t="s">
        <v>175</v>
      </c>
      <c r="U225" s="231">
        <v>0.06</v>
      </c>
      <c r="V225" s="231">
        <f>ROUND(E225*U225,2)</f>
        <v>0.84</v>
      </c>
      <c r="W225" s="231"/>
      <c r="X225" s="231" t="s">
        <v>176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177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914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179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526</v>
      </c>
      <c r="D227" s="232"/>
      <c r="E227" s="233">
        <v>2.5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916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776</v>
      </c>
      <c r="D229" s="232"/>
      <c r="E229" s="233">
        <v>1.44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917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844</v>
      </c>
      <c r="D231" s="232"/>
      <c r="E231" s="233">
        <v>10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41">
        <v>54</v>
      </c>
      <c r="B232" s="242" t="s">
        <v>523</v>
      </c>
      <c r="C232" s="253" t="s">
        <v>524</v>
      </c>
      <c r="D232" s="243" t="s">
        <v>174</v>
      </c>
      <c r="E232" s="244">
        <v>2.5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1.0000000000000001E-5</v>
      </c>
      <c r="O232" s="246">
        <f>ROUND(E232*N232,2)</f>
        <v>0</v>
      </c>
      <c r="P232" s="246">
        <v>0</v>
      </c>
      <c r="Q232" s="246">
        <f>ROUND(E232*P232,2)</f>
        <v>0</v>
      </c>
      <c r="R232" s="246"/>
      <c r="S232" s="246" t="s">
        <v>175</v>
      </c>
      <c r="T232" s="247" t="s">
        <v>175</v>
      </c>
      <c r="U232" s="231">
        <v>0.05</v>
      </c>
      <c r="V232" s="231">
        <f>ROUND(E232*U232,2)</f>
        <v>0.13</v>
      </c>
      <c r="W232" s="231"/>
      <c r="X232" s="231" t="s">
        <v>176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177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918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841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526</v>
      </c>
      <c r="D235" s="232"/>
      <c r="E235" s="233">
        <v>2.5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>
      <c r="A236" s="235" t="s">
        <v>170</v>
      </c>
      <c r="B236" s="236" t="s">
        <v>133</v>
      </c>
      <c r="C236" s="252" t="s">
        <v>134</v>
      </c>
      <c r="D236" s="237"/>
      <c r="E236" s="238"/>
      <c r="F236" s="239"/>
      <c r="G236" s="239">
        <f>SUMIF(AG237:AG266,"&lt;&gt;NOR",G237:G266)</f>
        <v>0</v>
      </c>
      <c r="H236" s="239"/>
      <c r="I236" s="239">
        <f>SUM(I237:I266)</f>
        <v>0</v>
      </c>
      <c r="J236" s="239"/>
      <c r="K236" s="239">
        <f>SUM(K237:K266)</f>
        <v>0</v>
      </c>
      <c r="L236" s="239"/>
      <c r="M236" s="239">
        <f>SUM(M237:M266)</f>
        <v>0</v>
      </c>
      <c r="N236" s="239"/>
      <c r="O236" s="239">
        <f>SUM(O237:O266)</f>
        <v>0.02</v>
      </c>
      <c r="P236" s="239"/>
      <c r="Q236" s="239">
        <f>SUM(Q237:Q266)</f>
        <v>0.02</v>
      </c>
      <c r="R236" s="239"/>
      <c r="S236" s="239"/>
      <c r="T236" s="240"/>
      <c r="U236" s="234"/>
      <c r="V236" s="234">
        <f>SUM(V237:V266)</f>
        <v>10.139999999999999</v>
      </c>
      <c r="W236" s="234"/>
      <c r="X236" s="234"/>
      <c r="AG236" t="s">
        <v>171</v>
      </c>
    </row>
    <row r="237" spans="1:60" outlineLevel="1">
      <c r="A237" s="241">
        <v>55</v>
      </c>
      <c r="B237" s="242" t="s">
        <v>527</v>
      </c>
      <c r="C237" s="253" t="s">
        <v>528</v>
      </c>
      <c r="D237" s="243" t="s">
        <v>174</v>
      </c>
      <c r="E237" s="244">
        <v>41.1995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0</v>
      </c>
      <c r="O237" s="246">
        <f>ROUND(E237*N237,2)</f>
        <v>0</v>
      </c>
      <c r="P237" s="246">
        <v>5.0000000000000001E-4</v>
      </c>
      <c r="Q237" s="246">
        <f>ROUND(E237*P237,2)</f>
        <v>0.02</v>
      </c>
      <c r="R237" s="246"/>
      <c r="S237" s="246" t="s">
        <v>175</v>
      </c>
      <c r="T237" s="247" t="s">
        <v>175</v>
      </c>
      <c r="U237" s="231">
        <v>7.0000000000000007E-2</v>
      </c>
      <c r="V237" s="231">
        <f>ROUND(E237*U237,2)</f>
        <v>2.88</v>
      </c>
      <c r="W237" s="231"/>
      <c r="X237" s="231" t="s">
        <v>176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177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529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179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841</v>
      </c>
      <c r="D239" s="232"/>
      <c r="E239" s="233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844</v>
      </c>
      <c r="D240" s="232"/>
      <c r="E240" s="233">
        <v>10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179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919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841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842</v>
      </c>
      <c r="D243" s="232"/>
      <c r="E243" s="233">
        <v>16.933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920</v>
      </c>
      <c r="D244" s="232"/>
      <c r="E244" s="233">
        <v>9.1839999999999993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921</v>
      </c>
      <c r="D245" s="232"/>
      <c r="E245" s="233">
        <v>10.029999999999999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922</v>
      </c>
      <c r="D246" s="232"/>
      <c r="E246" s="233">
        <v>-0.52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179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923</v>
      </c>
      <c r="D247" s="232"/>
      <c r="E247" s="233">
        <v>-0.58499999999999996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273</v>
      </c>
      <c r="D248" s="232"/>
      <c r="E248" s="233">
        <v>-1.6</v>
      </c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179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849</v>
      </c>
      <c r="D249" s="232"/>
      <c r="E249" s="233">
        <v>-2.2425000000000002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41">
        <v>56</v>
      </c>
      <c r="B250" s="242" t="s">
        <v>541</v>
      </c>
      <c r="C250" s="253" t="s">
        <v>542</v>
      </c>
      <c r="D250" s="243" t="s">
        <v>174</v>
      </c>
      <c r="E250" s="244">
        <v>41.1995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 t="s">
        <v>175</v>
      </c>
      <c r="T250" s="247" t="s">
        <v>175</v>
      </c>
      <c r="U250" s="231">
        <v>0.04</v>
      </c>
      <c r="V250" s="231">
        <f>ROUND(E250*U250,2)</f>
        <v>1.65</v>
      </c>
      <c r="W250" s="231"/>
      <c r="X250" s="231" t="s">
        <v>176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177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543</v>
      </c>
      <c r="D251" s="232"/>
      <c r="E251" s="23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179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544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179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924</v>
      </c>
      <c r="D253" s="232"/>
      <c r="E253" s="233">
        <v>41.1995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57</v>
      </c>
      <c r="B254" s="242" t="s">
        <v>546</v>
      </c>
      <c r="C254" s="253" t="s">
        <v>547</v>
      </c>
      <c r="D254" s="243" t="s">
        <v>174</v>
      </c>
      <c r="E254" s="244">
        <v>42.401499999999999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1.7000000000000001E-4</v>
      </c>
      <c r="O254" s="246">
        <f>ROUND(E254*N254,2)</f>
        <v>0.01</v>
      </c>
      <c r="P254" s="246">
        <v>0</v>
      </c>
      <c r="Q254" s="246">
        <f>ROUND(E254*P254,2)</f>
        <v>0</v>
      </c>
      <c r="R254" s="246"/>
      <c r="S254" s="246" t="s">
        <v>175</v>
      </c>
      <c r="T254" s="247" t="s">
        <v>175</v>
      </c>
      <c r="U254" s="231">
        <v>0.03</v>
      </c>
      <c r="V254" s="231">
        <f>ROUND(E254*U254,2)</f>
        <v>1.27</v>
      </c>
      <c r="W254" s="231"/>
      <c r="X254" s="231" t="s">
        <v>176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548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925</v>
      </c>
      <c r="D256" s="232"/>
      <c r="E256" s="233">
        <v>32.401499999999999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926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844</v>
      </c>
      <c r="D258" s="232"/>
      <c r="E258" s="233">
        <v>10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41">
        <v>58</v>
      </c>
      <c r="B259" s="242" t="s">
        <v>551</v>
      </c>
      <c r="C259" s="253" t="s">
        <v>552</v>
      </c>
      <c r="D259" s="243" t="s">
        <v>174</v>
      </c>
      <c r="E259" s="244">
        <v>42.401499999999999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2.1000000000000001E-4</v>
      </c>
      <c r="O259" s="246">
        <f>ROUND(E259*N259,2)</f>
        <v>0.01</v>
      </c>
      <c r="P259" s="246">
        <v>0</v>
      </c>
      <c r="Q259" s="246">
        <f>ROUND(E259*P259,2)</f>
        <v>0</v>
      </c>
      <c r="R259" s="246"/>
      <c r="S259" s="246" t="s">
        <v>175</v>
      </c>
      <c r="T259" s="247" t="s">
        <v>175</v>
      </c>
      <c r="U259" s="231">
        <v>0.1</v>
      </c>
      <c r="V259" s="231">
        <f>ROUND(E259*U259,2)</f>
        <v>4.24</v>
      </c>
      <c r="W259" s="231"/>
      <c r="X259" s="231" t="s">
        <v>176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177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548</v>
      </c>
      <c r="D260" s="232"/>
      <c r="E260" s="233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925</v>
      </c>
      <c r="D261" s="232"/>
      <c r="E261" s="233">
        <v>32.401499999999999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926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844</v>
      </c>
      <c r="D263" s="232"/>
      <c r="E263" s="233">
        <v>10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179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1">
        <v>59</v>
      </c>
      <c r="B264" s="242" t="s">
        <v>553</v>
      </c>
      <c r="C264" s="253" t="s">
        <v>554</v>
      </c>
      <c r="D264" s="243" t="s">
        <v>174</v>
      </c>
      <c r="E264" s="244">
        <v>10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3.5E-4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175</v>
      </c>
      <c r="T264" s="247" t="s">
        <v>175</v>
      </c>
      <c r="U264" s="231">
        <v>0.01</v>
      </c>
      <c r="V264" s="231">
        <f>ROUND(E264*U264,2)</f>
        <v>0.1</v>
      </c>
      <c r="W264" s="231"/>
      <c r="X264" s="231" t="s">
        <v>176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177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555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844</v>
      </c>
      <c r="D266" s="232"/>
      <c r="E266" s="233">
        <v>10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179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>
      <c r="A267" s="235" t="s">
        <v>170</v>
      </c>
      <c r="B267" s="236" t="s">
        <v>138</v>
      </c>
      <c r="C267" s="252" t="s">
        <v>139</v>
      </c>
      <c r="D267" s="237"/>
      <c r="E267" s="238"/>
      <c r="F267" s="239"/>
      <c r="G267" s="239">
        <f>SUMIF(AG268:AG297,"&lt;&gt;NOR",G268:G297)</f>
        <v>0</v>
      </c>
      <c r="H267" s="239"/>
      <c r="I267" s="239">
        <f>SUM(I268:I297)</f>
        <v>0</v>
      </c>
      <c r="J267" s="239"/>
      <c r="K267" s="239">
        <f>SUM(K268:K297)</f>
        <v>0</v>
      </c>
      <c r="L267" s="239"/>
      <c r="M267" s="239">
        <f>SUM(M268:M297)</f>
        <v>0</v>
      </c>
      <c r="N267" s="239"/>
      <c r="O267" s="239">
        <f>SUM(O268:O297)</f>
        <v>0</v>
      </c>
      <c r="P267" s="239"/>
      <c r="Q267" s="239">
        <f>SUM(Q268:Q297)</f>
        <v>0</v>
      </c>
      <c r="R267" s="239"/>
      <c r="S267" s="239"/>
      <c r="T267" s="240"/>
      <c r="U267" s="234"/>
      <c r="V267" s="234">
        <f>SUM(V268:V297)</f>
        <v>0.76</v>
      </c>
      <c r="W267" s="234"/>
      <c r="X267" s="234"/>
      <c r="AG267" t="s">
        <v>171</v>
      </c>
    </row>
    <row r="268" spans="1:60" outlineLevel="1">
      <c r="A268" s="241">
        <v>60</v>
      </c>
      <c r="B268" s="242" t="s">
        <v>565</v>
      </c>
      <c r="C268" s="253" t="s">
        <v>566</v>
      </c>
      <c r="D268" s="243" t="s">
        <v>322</v>
      </c>
      <c r="E268" s="244">
        <v>0.61619999999999997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0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175</v>
      </c>
      <c r="T268" s="247" t="s">
        <v>175</v>
      </c>
      <c r="U268" s="231">
        <v>0.28000000000000003</v>
      </c>
      <c r="V268" s="231">
        <f>ROUND(E268*U268,2)</f>
        <v>0.17</v>
      </c>
      <c r="W268" s="231"/>
      <c r="X268" s="231" t="s">
        <v>176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318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5" t="s">
        <v>567</v>
      </c>
      <c r="D269" s="248"/>
      <c r="E269" s="248"/>
      <c r="F269" s="248"/>
      <c r="G269" s="248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244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6" t="s">
        <v>568</v>
      </c>
      <c r="D270" s="249"/>
      <c r="E270" s="249"/>
      <c r="F270" s="249"/>
      <c r="G270" s="249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244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>
      <c r="A271" s="229"/>
      <c r="B271" s="230"/>
      <c r="C271" s="256" t="s">
        <v>569</v>
      </c>
      <c r="D271" s="249"/>
      <c r="E271" s="249"/>
      <c r="F271" s="249"/>
      <c r="G271" s="249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244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50" t="str">
        <f>C271</f>
        <v>- při vodorovné dopravě po vodě : vyložení na hromady na suchu nebo na přeložení na dopravní prostředek na suchu do 15 m vodorovně a současně do 4 m svisle,</v>
      </c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6" t="s">
        <v>570</v>
      </c>
      <c r="D272" s="249"/>
      <c r="E272" s="249"/>
      <c r="F272" s="249"/>
      <c r="G272" s="249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244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571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927</v>
      </c>
      <c r="D274" s="232"/>
      <c r="E274" s="233">
        <v>0.438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575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179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928</v>
      </c>
      <c r="D276" s="232"/>
      <c r="E276" s="233">
        <v>1.9E-2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715</v>
      </c>
      <c r="D277" s="232"/>
      <c r="E277" s="233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795</v>
      </c>
      <c r="D278" s="232"/>
      <c r="E278" s="233">
        <v>3.7699999999999997E-2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179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579</v>
      </c>
      <c r="D279" s="232"/>
      <c r="E279" s="233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929</v>
      </c>
      <c r="D280" s="232"/>
      <c r="E280" s="233">
        <v>1.5E-3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179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581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930</v>
      </c>
      <c r="D282" s="232"/>
      <c r="E282" s="233">
        <v>0.02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583</v>
      </c>
      <c r="D283" s="232"/>
      <c r="E283" s="233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584</v>
      </c>
      <c r="D284" s="232"/>
      <c r="E284" s="233">
        <v>0.1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41">
        <v>61</v>
      </c>
      <c r="B285" s="242" t="s">
        <v>585</v>
      </c>
      <c r="C285" s="253" t="s">
        <v>586</v>
      </c>
      <c r="D285" s="243" t="s">
        <v>322</v>
      </c>
      <c r="E285" s="244">
        <v>0.61619999999999997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0</v>
      </c>
      <c r="O285" s="246">
        <f>ROUND(E285*N285,2)</f>
        <v>0</v>
      </c>
      <c r="P285" s="246">
        <v>0</v>
      </c>
      <c r="Q285" s="246">
        <f>ROUND(E285*P285,2)</f>
        <v>0</v>
      </c>
      <c r="R285" s="246"/>
      <c r="S285" s="246" t="s">
        <v>175</v>
      </c>
      <c r="T285" s="247" t="s">
        <v>175</v>
      </c>
      <c r="U285" s="231">
        <v>0.01</v>
      </c>
      <c r="V285" s="231">
        <f>ROUND(E285*U285,2)</f>
        <v>0.01</v>
      </c>
      <c r="W285" s="231"/>
      <c r="X285" s="231" t="s">
        <v>176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318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587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931</v>
      </c>
      <c r="D287" s="232"/>
      <c r="E287" s="233">
        <v>0.61619999999999997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41">
        <v>62</v>
      </c>
      <c r="B288" s="242" t="s">
        <v>589</v>
      </c>
      <c r="C288" s="253" t="s">
        <v>590</v>
      </c>
      <c r="D288" s="243" t="s">
        <v>322</v>
      </c>
      <c r="E288" s="244">
        <v>0.86268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0</v>
      </c>
      <c r="O288" s="246">
        <f>ROUND(E288*N288,2)</f>
        <v>0</v>
      </c>
      <c r="P288" s="246">
        <v>0</v>
      </c>
      <c r="Q288" s="246">
        <f>ROUND(E288*P288,2)</f>
        <v>0</v>
      </c>
      <c r="R288" s="246"/>
      <c r="S288" s="246" t="s">
        <v>175</v>
      </c>
      <c r="T288" s="247" t="s">
        <v>175</v>
      </c>
      <c r="U288" s="231">
        <v>0</v>
      </c>
      <c r="V288" s="231">
        <f>ROUND(E288*U288,2)</f>
        <v>0</v>
      </c>
      <c r="W288" s="231"/>
      <c r="X288" s="231" t="s">
        <v>176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318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591</v>
      </c>
      <c r="D289" s="232"/>
      <c r="E289" s="233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932</v>
      </c>
      <c r="D290" s="232"/>
      <c r="E290" s="233">
        <v>0.86268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63</v>
      </c>
      <c r="B291" s="242" t="s">
        <v>593</v>
      </c>
      <c r="C291" s="253" t="s">
        <v>594</v>
      </c>
      <c r="D291" s="243" t="s">
        <v>322</v>
      </c>
      <c r="E291" s="244">
        <v>0.61619999999999997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0</v>
      </c>
      <c r="O291" s="246">
        <f>ROUND(E291*N291,2)</f>
        <v>0</v>
      </c>
      <c r="P291" s="246">
        <v>0</v>
      </c>
      <c r="Q291" s="246">
        <f>ROUND(E291*P291,2)</f>
        <v>0</v>
      </c>
      <c r="R291" s="246"/>
      <c r="S291" s="246" t="s">
        <v>175</v>
      </c>
      <c r="T291" s="247" t="s">
        <v>175</v>
      </c>
      <c r="U291" s="231">
        <v>0.94</v>
      </c>
      <c r="V291" s="231">
        <f>ROUND(E291*U291,2)</f>
        <v>0.57999999999999996</v>
      </c>
      <c r="W291" s="231"/>
      <c r="X291" s="231" t="s">
        <v>176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177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595</v>
      </c>
      <c r="D292" s="232"/>
      <c r="E292" s="233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587</v>
      </c>
      <c r="D293" s="232"/>
      <c r="E293" s="233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179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931</v>
      </c>
      <c r="D294" s="232"/>
      <c r="E294" s="233">
        <v>0.61619999999999997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179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1">
        <v>64</v>
      </c>
      <c r="B295" s="242" t="s">
        <v>596</v>
      </c>
      <c r="C295" s="253" t="s">
        <v>597</v>
      </c>
      <c r="D295" s="243" t="s">
        <v>322</v>
      </c>
      <c r="E295" s="244">
        <v>0.61619999999999997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0</v>
      </c>
      <c r="O295" s="246">
        <f>ROUND(E295*N295,2)</f>
        <v>0</v>
      </c>
      <c r="P295" s="246">
        <v>0</v>
      </c>
      <c r="Q295" s="246">
        <f>ROUND(E295*P295,2)</f>
        <v>0</v>
      </c>
      <c r="R295" s="246"/>
      <c r="S295" s="246" t="s">
        <v>175</v>
      </c>
      <c r="T295" s="247" t="s">
        <v>175</v>
      </c>
      <c r="U295" s="231">
        <v>0</v>
      </c>
      <c r="V295" s="231">
        <f>ROUND(E295*U295,2)</f>
        <v>0</v>
      </c>
      <c r="W295" s="231"/>
      <c r="X295" s="231" t="s">
        <v>176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318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587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931</v>
      </c>
      <c r="D297" s="232"/>
      <c r="E297" s="233">
        <v>0.61619999999999997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>
      <c r="A298" s="235" t="s">
        <v>170</v>
      </c>
      <c r="B298" s="236" t="s">
        <v>141</v>
      </c>
      <c r="C298" s="252" t="s">
        <v>29</v>
      </c>
      <c r="D298" s="237"/>
      <c r="E298" s="238"/>
      <c r="F298" s="239"/>
      <c r="G298" s="239">
        <f>SUMIF(AG299:AG302,"&lt;&gt;NOR",G299:G302)</f>
        <v>0</v>
      </c>
      <c r="H298" s="239"/>
      <c r="I298" s="239">
        <f>SUM(I299:I302)</f>
        <v>0</v>
      </c>
      <c r="J298" s="239"/>
      <c r="K298" s="239">
        <f>SUM(K299:K302)</f>
        <v>0</v>
      </c>
      <c r="L298" s="239"/>
      <c r="M298" s="239">
        <f>SUM(M299:M302)</f>
        <v>0</v>
      </c>
      <c r="N298" s="239"/>
      <c r="O298" s="239">
        <f>SUM(O299:O302)</f>
        <v>0</v>
      </c>
      <c r="P298" s="239"/>
      <c r="Q298" s="239">
        <f>SUM(Q299:Q302)</f>
        <v>0</v>
      </c>
      <c r="R298" s="239"/>
      <c r="S298" s="239"/>
      <c r="T298" s="240"/>
      <c r="U298" s="234"/>
      <c r="V298" s="234">
        <f>SUM(V299:V302)</f>
        <v>0</v>
      </c>
      <c r="W298" s="234"/>
      <c r="X298" s="234"/>
      <c r="AG298" t="s">
        <v>171</v>
      </c>
    </row>
    <row r="299" spans="1:60" outlineLevel="1">
      <c r="A299" s="241">
        <v>65</v>
      </c>
      <c r="B299" s="242" t="s">
        <v>598</v>
      </c>
      <c r="C299" s="253" t="s">
        <v>599</v>
      </c>
      <c r="D299" s="243" t="s">
        <v>0</v>
      </c>
      <c r="E299" s="244">
        <v>1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6">
        <v>0</v>
      </c>
      <c r="O299" s="246">
        <f>ROUND(E299*N299,2)</f>
        <v>0</v>
      </c>
      <c r="P299" s="246">
        <v>0</v>
      </c>
      <c r="Q299" s="246">
        <f>ROUND(E299*P299,2)</f>
        <v>0</v>
      </c>
      <c r="R299" s="246"/>
      <c r="S299" s="246" t="s">
        <v>175</v>
      </c>
      <c r="T299" s="247" t="s">
        <v>251</v>
      </c>
      <c r="U299" s="231">
        <v>0</v>
      </c>
      <c r="V299" s="231">
        <f>ROUND(E299*U299,2)</f>
        <v>0</v>
      </c>
      <c r="W299" s="231"/>
      <c r="X299" s="231" t="s">
        <v>142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600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56</v>
      </c>
      <c r="D300" s="232"/>
      <c r="E300" s="233">
        <v>1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41">
        <v>66</v>
      </c>
      <c r="B301" s="242" t="s">
        <v>601</v>
      </c>
      <c r="C301" s="253" t="s">
        <v>602</v>
      </c>
      <c r="D301" s="243" t="s">
        <v>0</v>
      </c>
      <c r="E301" s="244">
        <v>1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0</v>
      </c>
      <c r="O301" s="246">
        <f>ROUND(E301*N301,2)</f>
        <v>0</v>
      </c>
      <c r="P301" s="246">
        <v>0</v>
      </c>
      <c r="Q301" s="246">
        <f>ROUND(E301*P301,2)</f>
        <v>0</v>
      </c>
      <c r="R301" s="246"/>
      <c r="S301" s="246" t="s">
        <v>250</v>
      </c>
      <c r="T301" s="247" t="s">
        <v>251</v>
      </c>
      <c r="U301" s="231">
        <v>0</v>
      </c>
      <c r="V301" s="231">
        <f>ROUND(E301*U301,2)</f>
        <v>0</v>
      </c>
      <c r="W301" s="231"/>
      <c r="X301" s="231" t="s">
        <v>142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600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56</v>
      </c>
      <c r="D302" s="232"/>
      <c r="E302" s="233">
        <v>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>
      <c r="A303" s="3"/>
      <c r="B303" s="4"/>
      <c r="C303" s="257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AE303">
        <v>15</v>
      </c>
      <c r="AF303">
        <v>21</v>
      </c>
      <c r="AG303" t="s">
        <v>157</v>
      </c>
    </row>
    <row r="304" spans="1:60">
      <c r="A304" s="215"/>
      <c r="B304" s="216" t="s">
        <v>31</v>
      </c>
      <c r="C304" s="258"/>
      <c r="D304" s="217"/>
      <c r="E304" s="218"/>
      <c r="F304" s="218"/>
      <c r="G304" s="251">
        <f>G8+G21+G51+G55+G60+G70+G74+G81+G87+G125+G165+G172+G182+G219+G236+G267+G298</f>
        <v>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AE304">
        <f>SUMIF(L7:L302,AE303,G7:G302)</f>
        <v>0</v>
      </c>
      <c r="AF304">
        <f>SUMIF(L7:L302,AF303,G7:G302)</f>
        <v>0</v>
      </c>
      <c r="AG304" t="s">
        <v>603</v>
      </c>
    </row>
    <row r="305" spans="1:33">
      <c r="A305" s="3"/>
      <c r="B305" s="4"/>
      <c r="C305" s="257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33">
      <c r="A306" s="3"/>
      <c r="B306" s="4"/>
      <c r="C306" s="257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33">
      <c r="A307" s="219" t="s">
        <v>604</v>
      </c>
      <c r="B307" s="219"/>
      <c r="C307" s="259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33">
      <c r="A308" s="220"/>
      <c r="B308" s="221"/>
      <c r="C308" s="260"/>
      <c r="D308" s="221"/>
      <c r="E308" s="221"/>
      <c r="F308" s="221"/>
      <c r="G308" s="2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AG308" t="s">
        <v>605</v>
      </c>
    </row>
    <row r="309" spans="1:33">
      <c r="A309" s="223"/>
      <c r="B309" s="224"/>
      <c r="C309" s="261"/>
      <c r="D309" s="224"/>
      <c r="E309" s="224"/>
      <c r="F309" s="224"/>
      <c r="G309" s="22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33">
      <c r="A310" s="223"/>
      <c r="B310" s="224"/>
      <c r="C310" s="261"/>
      <c r="D310" s="224"/>
      <c r="E310" s="224"/>
      <c r="F310" s="224"/>
      <c r="G310" s="22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33">
      <c r="A311" s="223"/>
      <c r="B311" s="224"/>
      <c r="C311" s="261"/>
      <c r="D311" s="224"/>
      <c r="E311" s="224"/>
      <c r="F311" s="224"/>
      <c r="G311" s="22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33">
      <c r="A312" s="226"/>
      <c r="B312" s="227"/>
      <c r="C312" s="262"/>
      <c r="D312" s="227"/>
      <c r="E312" s="227"/>
      <c r="F312" s="227"/>
      <c r="G312" s="22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33">
      <c r="A313" s="3"/>
      <c r="B313" s="4"/>
      <c r="C313" s="257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33">
      <c r="C314" s="263"/>
      <c r="D314" s="10"/>
      <c r="AG314" t="s">
        <v>607</v>
      </c>
    </row>
    <row r="315" spans="1:33">
      <c r="D315" s="10"/>
    </row>
    <row r="316" spans="1:33">
      <c r="D316" s="10"/>
    </row>
    <row r="317" spans="1:33">
      <c r="D317" s="10"/>
    </row>
    <row r="318" spans="1:33">
      <c r="D318" s="10"/>
    </row>
    <row r="319" spans="1:33">
      <c r="D319" s="10"/>
    </row>
    <row r="320" spans="1:33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8">
    <mergeCell ref="C271:G271"/>
    <mergeCell ref="C272:G272"/>
    <mergeCell ref="C100:G100"/>
    <mergeCell ref="C103:G103"/>
    <mergeCell ref="C115:G115"/>
    <mergeCell ref="C118:G118"/>
    <mergeCell ref="C269:G269"/>
    <mergeCell ref="C270:G270"/>
    <mergeCell ref="A1:G1"/>
    <mergeCell ref="C2:G2"/>
    <mergeCell ref="C3:G3"/>
    <mergeCell ref="C4:G4"/>
    <mergeCell ref="A307:C307"/>
    <mergeCell ref="A308:G312"/>
    <mergeCell ref="C89:G89"/>
    <mergeCell ref="C90:G90"/>
    <mergeCell ref="C93:G93"/>
    <mergeCell ref="C94:G94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70</v>
      </c>
      <c r="C3" s="201" t="s">
        <v>71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62</v>
      </c>
      <c r="C4" s="204" t="s">
        <v>75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9"/>
      <c r="O8" s="239">
        <f>SUM(O9:O20)</f>
        <v>5.33</v>
      </c>
      <c r="P8" s="239"/>
      <c r="Q8" s="239">
        <f>SUM(Q9:Q20)</f>
        <v>0</v>
      </c>
      <c r="R8" s="239"/>
      <c r="S8" s="239"/>
      <c r="T8" s="240"/>
      <c r="U8" s="234"/>
      <c r="V8" s="234">
        <f>SUM(V9:V20)</f>
        <v>23.310000000000002</v>
      </c>
      <c r="W8" s="234"/>
      <c r="X8" s="234"/>
      <c r="AG8" t="s">
        <v>171</v>
      </c>
    </row>
    <row r="9" spans="1:60" ht="22.5" outlineLevel="1">
      <c r="A9" s="241">
        <v>1</v>
      </c>
      <c r="B9" s="242" t="s">
        <v>834</v>
      </c>
      <c r="C9" s="253" t="s">
        <v>835</v>
      </c>
      <c r="D9" s="243" t="s">
        <v>249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2.6509999999999999E-2</v>
      </c>
      <c r="O9" s="246">
        <f>ROUND(E9*N9,2)</f>
        <v>0.05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0.24</v>
      </c>
      <c r="V9" s="231">
        <f>ROUND(E9*U9,2)</f>
        <v>0.48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933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58</v>
      </c>
      <c r="D11" s="232"/>
      <c r="E11" s="233">
        <v>2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837</v>
      </c>
      <c r="C12" s="253" t="s">
        <v>838</v>
      </c>
      <c r="D12" s="243" t="s">
        <v>174</v>
      </c>
      <c r="E12" s="244">
        <v>11.9565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0.12182999999999999</v>
      </c>
      <c r="O12" s="246">
        <f>ROUND(E12*N12,2)</f>
        <v>1.46</v>
      </c>
      <c r="P12" s="246">
        <v>0</v>
      </c>
      <c r="Q12" s="246">
        <f>ROUND(E12*P12,2)</f>
        <v>0</v>
      </c>
      <c r="R12" s="246"/>
      <c r="S12" s="246" t="s">
        <v>175</v>
      </c>
      <c r="T12" s="247" t="s">
        <v>175</v>
      </c>
      <c r="U12" s="231">
        <v>0.67</v>
      </c>
      <c r="V12" s="231">
        <f>ROUND(E12*U12,2)</f>
        <v>8.01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934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840</v>
      </c>
      <c r="D14" s="232"/>
      <c r="E14" s="233">
        <v>14.3665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273</v>
      </c>
      <c r="D15" s="232"/>
      <c r="E15" s="233">
        <v>-1.6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497</v>
      </c>
      <c r="D16" s="232"/>
      <c r="E16" s="233">
        <v>-0.81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195</v>
      </c>
      <c r="C17" s="253" t="s">
        <v>196</v>
      </c>
      <c r="D17" s="243" t="s">
        <v>174</v>
      </c>
      <c r="E17" s="244">
        <v>19.499500000000001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0.19575000000000001</v>
      </c>
      <c r="O17" s="246">
        <f>ROUND(E17*N17,2)</f>
        <v>3.82</v>
      </c>
      <c r="P17" s="246">
        <v>0</v>
      </c>
      <c r="Q17" s="246">
        <f>ROUND(E17*P17,2)</f>
        <v>0</v>
      </c>
      <c r="R17" s="246"/>
      <c r="S17" s="246" t="s">
        <v>175</v>
      </c>
      <c r="T17" s="247" t="s">
        <v>175</v>
      </c>
      <c r="U17" s="231">
        <v>0.76</v>
      </c>
      <c r="V17" s="231">
        <f>ROUND(E17*U17,2)</f>
        <v>14.82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935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842</v>
      </c>
      <c r="D19" s="232"/>
      <c r="E19" s="233">
        <v>16.933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843</v>
      </c>
      <c r="D20" s="232"/>
      <c r="E20" s="233">
        <v>2.5665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>
      <c r="A21" s="235" t="s">
        <v>170</v>
      </c>
      <c r="B21" s="236" t="s">
        <v>87</v>
      </c>
      <c r="C21" s="252" t="s">
        <v>88</v>
      </c>
      <c r="D21" s="237"/>
      <c r="E21" s="238"/>
      <c r="F21" s="239"/>
      <c r="G21" s="239">
        <f>SUMIF(AG22:AG50,"&lt;&gt;NOR",G22:G50)</f>
        <v>0</v>
      </c>
      <c r="H21" s="239"/>
      <c r="I21" s="239">
        <f>SUM(I22:I50)</f>
        <v>0</v>
      </c>
      <c r="J21" s="239"/>
      <c r="K21" s="239">
        <f>SUM(K22:K50)</f>
        <v>0</v>
      </c>
      <c r="L21" s="239"/>
      <c r="M21" s="239">
        <f>SUM(M22:M50)</f>
        <v>0</v>
      </c>
      <c r="N21" s="239"/>
      <c r="O21" s="239">
        <f>SUM(O22:O50)</f>
        <v>0.39</v>
      </c>
      <c r="P21" s="239"/>
      <c r="Q21" s="239">
        <f>SUM(Q22:Q50)</f>
        <v>0</v>
      </c>
      <c r="R21" s="239"/>
      <c r="S21" s="239"/>
      <c r="T21" s="240"/>
      <c r="U21" s="234"/>
      <c r="V21" s="234">
        <f>SUM(V22:V50)</f>
        <v>24.019999999999996</v>
      </c>
      <c r="W21" s="234"/>
      <c r="X21" s="234"/>
      <c r="AG21" t="s">
        <v>171</v>
      </c>
    </row>
    <row r="22" spans="1:60" outlineLevel="1">
      <c r="A22" s="241">
        <v>4</v>
      </c>
      <c r="B22" s="242" t="s">
        <v>201</v>
      </c>
      <c r="C22" s="253" t="s">
        <v>202</v>
      </c>
      <c r="D22" s="243" t="s">
        <v>174</v>
      </c>
      <c r="E22" s="244">
        <v>10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7.6800000000000002E-3</v>
      </c>
      <c r="O22" s="246">
        <f>ROUND(E22*N22,2)</f>
        <v>0.08</v>
      </c>
      <c r="P22" s="246">
        <v>0</v>
      </c>
      <c r="Q22" s="246">
        <f>ROUND(E22*P22,2)</f>
        <v>0</v>
      </c>
      <c r="R22" s="246"/>
      <c r="S22" s="246" t="s">
        <v>175</v>
      </c>
      <c r="T22" s="247" t="s">
        <v>175</v>
      </c>
      <c r="U22" s="231">
        <v>0.38</v>
      </c>
      <c r="V22" s="231">
        <f>ROUND(E22*U22,2)</f>
        <v>3.8</v>
      </c>
      <c r="W22" s="231"/>
      <c r="X22" s="231" t="s">
        <v>176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177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203</v>
      </c>
      <c r="D23" s="232"/>
      <c r="E23" s="233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204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935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844</v>
      </c>
      <c r="D26" s="232"/>
      <c r="E26" s="233">
        <v>10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1">
        <v>5</v>
      </c>
      <c r="B27" s="242" t="s">
        <v>206</v>
      </c>
      <c r="C27" s="253" t="s">
        <v>207</v>
      </c>
      <c r="D27" s="243" t="s">
        <v>174</v>
      </c>
      <c r="E27" s="244">
        <v>32.401499999999999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6.3499999999999997E-3</v>
      </c>
      <c r="O27" s="246">
        <f>ROUND(E27*N27,2)</f>
        <v>0.21</v>
      </c>
      <c r="P27" s="246">
        <v>0</v>
      </c>
      <c r="Q27" s="246">
        <f>ROUND(E27*P27,2)</f>
        <v>0</v>
      </c>
      <c r="R27" s="246"/>
      <c r="S27" s="246" t="s">
        <v>175</v>
      </c>
      <c r="T27" s="247" t="s">
        <v>175</v>
      </c>
      <c r="U27" s="231">
        <v>0.32</v>
      </c>
      <c r="V27" s="231">
        <f>ROUND(E27*U27,2)</f>
        <v>10.37</v>
      </c>
      <c r="W27" s="231"/>
      <c r="X27" s="231" t="s">
        <v>176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177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208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845</v>
      </c>
      <c r="D29" s="232"/>
      <c r="E29" s="23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846</v>
      </c>
      <c r="D30" s="232"/>
      <c r="E30" s="233">
        <v>27.364000000000001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847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848</v>
      </c>
      <c r="D32" s="232"/>
      <c r="E32" s="233">
        <v>8.26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273</v>
      </c>
      <c r="D33" s="232"/>
      <c r="E33" s="233">
        <v>-1.6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849</v>
      </c>
      <c r="D34" s="232"/>
      <c r="E34" s="233">
        <v>-2.2425000000000002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850</v>
      </c>
      <c r="D35" s="232"/>
      <c r="E35" s="233">
        <v>0.62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>
      <c r="A36" s="241">
        <v>6</v>
      </c>
      <c r="B36" s="242" t="s">
        <v>224</v>
      </c>
      <c r="C36" s="253" t="s">
        <v>225</v>
      </c>
      <c r="D36" s="243" t="s">
        <v>174</v>
      </c>
      <c r="E36" s="244">
        <v>27.364000000000001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3.6700000000000001E-3</v>
      </c>
      <c r="O36" s="246">
        <f>ROUND(E36*N36,2)</f>
        <v>0.1</v>
      </c>
      <c r="P36" s="246">
        <v>0</v>
      </c>
      <c r="Q36" s="246">
        <f>ROUND(E36*P36,2)</f>
        <v>0</v>
      </c>
      <c r="R36" s="246"/>
      <c r="S36" s="246" t="s">
        <v>175</v>
      </c>
      <c r="T36" s="247" t="s">
        <v>175</v>
      </c>
      <c r="U36" s="231">
        <v>0.36</v>
      </c>
      <c r="V36" s="231">
        <f>ROUND(E36*U36,2)</f>
        <v>9.85</v>
      </c>
      <c r="W36" s="231"/>
      <c r="X36" s="231" t="s">
        <v>176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851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842</v>
      </c>
      <c r="D38" s="232"/>
      <c r="E38" s="233">
        <v>16.933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852</v>
      </c>
      <c r="D39" s="232"/>
      <c r="E39" s="233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936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854</v>
      </c>
      <c r="D41" s="232"/>
      <c r="E41" s="233">
        <v>1.7270000000000001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937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856</v>
      </c>
      <c r="D43" s="232"/>
      <c r="E43" s="233">
        <v>3.9714999999999998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938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858</v>
      </c>
      <c r="D45" s="232"/>
      <c r="E45" s="233">
        <v>1.8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939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860</v>
      </c>
      <c r="D47" s="232"/>
      <c r="E47" s="233">
        <v>1.1399999999999999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940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862</v>
      </c>
      <c r="D49" s="232"/>
      <c r="E49" s="233">
        <v>3.3925000000000001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273</v>
      </c>
      <c r="D50" s="232"/>
      <c r="E50" s="233">
        <v>-1.6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>
      <c r="A51" s="235" t="s">
        <v>170</v>
      </c>
      <c r="B51" s="236" t="s">
        <v>89</v>
      </c>
      <c r="C51" s="252" t="s">
        <v>90</v>
      </c>
      <c r="D51" s="237"/>
      <c r="E51" s="238"/>
      <c r="F51" s="239"/>
      <c r="G51" s="239">
        <f>SUMIF(AG52:AG54,"&lt;&gt;NOR",G52:G54)</f>
        <v>0</v>
      </c>
      <c r="H51" s="239"/>
      <c r="I51" s="239">
        <f>SUM(I52:I54)</f>
        <v>0</v>
      </c>
      <c r="J51" s="239"/>
      <c r="K51" s="239">
        <f>SUM(K52:K54)</f>
        <v>0</v>
      </c>
      <c r="L51" s="239"/>
      <c r="M51" s="239">
        <f>SUM(M52:M54)</f>
        <v>0</v>
      </c>
      <c r="N51" s="239"/>
      <c r="O51" s="239">
        <f>SUM(O52:O54)</f>
        <v>0.01</v>
      </c>
      <c r="P51" s="239"/>
      <c r="Q51" s="239">
        <f>SUM(Q52:Q54)</f>
        <v>0</v>
      </c>
      <c r="R51" s="239"/>
      <c r="S51" s="239"/>
      <c r="T51" s="240"/>
      <c r="U51" s="234"/>
      <c r="V51" s="234">
        <f>SUM(V52:V54)</f>
        <v>1.92</v>
      </c>
      <c r="W51" s="234"/>
      <c r="X51" s="234"/>
      <c r="AG51" t="s">
        <v>171</v>
      </c>
    </row>
    <row r="52" spans="1:60" outlineLevel="1">
      <c r="A52" s="241">
        <v>7</v>
      </c>
      <c r="B52" s="242" t="s">
        <v>674</v>
      </c>
      <c r="C52" s="253" t="s">
        <v>675</v>
      </c>
      <c r="D52" s="243" t="s">
        <v>174</v>
      </c>
      <c r="E52" s="244">
        <v>27.364000000000001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3.5E-4</v>
      </c>
      <c r="O52" s="246">
        <f>ROUND(E52*N52,2)</f>
        <v>0.01</v>
      </c>
      <c r="P52" s="246">
        <v>0</v>
      </c>
      <c r="Q52" s="246">
        <f>ROUND(E52*P52,2)</f>
        <v>0</v>
      </c>
      <c r="R52" s="246"/>
      <c r="S52" s="246" t="s">
        <v>175</v>
      </c>
      <c r="T52" s="247" t="s">
        <v>175</v>
      </c>
      <c r="U52" s="231">
        <v>7.0000000000000007E-2</v>
      </c>
      <c r="V52" s="231">
        <f>ROUND(E52*U52,2)</f>
        <v>1.92</v>
      </c>
      <c r="W52" s="231"/>
      <c r="X52" s="231" t="s">
        <v>176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941</v>
      </c>
      <c r="D53" s="232"/>
      <c r="E53" s="233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846</v>
      </c>
      <c r="D54" s="232"/>
      <c r="E54" s="233">
        <v>27.364000000000001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>
      <c r="A55" s="235" t="s">
        <v>170</v>
      </c>
      <c r="B55" s="236" t="s">
        <v>91</v>
      </c>
      <c r="C55" s="252" t="s">
        <v>92</v>
      </c>
      <c r="D55" s="237"/>
      <c r="E55" s="238"/>
      <c r="F55" s="239"/>
      <c r="G55" s="239">
        <f>SUMIF(AG56:AG59,"&lt;&gt;NOR",G56:G59)</f>
        <v>0</v>
      </c>
      <c r="H55" s="239"/>
      <c r="I55" s="239">
        <f>SUM(I56:I59)</f>
        <v>0</v>
      </c>
      <c r="J55" s="239"/>
      <c r="K55" s="239">
        <f>SUM(K56:K59)</f>
        <v>0</v>
      </c>
      <c r="L55" s="239"/>
      <c r="M55" s="239">
        <f>SUM(M56:M59)</f>
        <v>0</v>
      </c>
      <c r="N55" s="239"/>
      <c r="O55" s="239">
        <f>SUM(O56:O59)</f>
        <v>0.18</v>
      </c>
      <c r="P55" s="239"/>
      <c r="Q55" s="239">
        <f>SUM(Q56:Q59)</f>
        <v>0</v>
      </c>
      <c r="R55" s="239"/>
      <c r="S55" s="239"/>
      <c r="T55" s="240"/>
      <c r="U55" s="234"/>
      <c r="V55" s="234">
        <f>SUM(V56:V59)</f>
        <v>2.8</v>
      </c>
      <c r="W55" s="234"/>
      <c r="X55" s="234"/>
      <c r="AG55" t="s">
        <v>171</v>
      </c>
    </row>
    <row r="56" spans="1:60" outlineLevel="1">
      <c r="A56" s="241">
        <v>8</v>
      </c>
      <c r="B56" s="242" t="s">
        <v>236</v>
      </c>
      <c r="C56" s="253" t="s">
        <v>237</v>
      </c>
      <c r="D56" s="243" t="s">
        <v>174</v>
      </c>
      <c r="E56" s="244">
        <v>10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1.7850000000000001E-2</v>
      </c>
      <c r="O56" s="246">
        <f>ROUND(E56*N56,2)</f>
        <v>0.18</v>
      </c>
      <c r="P56" s="246">
        <v>0</v>
      </c>
      <c r="Q56" s="246">
        <f>ROUND(E56*P56,2)</f>
        <v>0</v>
      </c>
      <c r="R56" s="246"/>
      <c r="S56" s="246" t="s">
        <v>175</v>
      </c>
      <c r="T56" s="247" t="s">
        <v>175</v>
      </c>
      <c r="U56" s="231">
        <v>0.28000000000000003</v>
      </c>
      <c r="V56" s="231">
        <f>ROUND(E56*U56,2)</f>
        <v>2.8</v>
      </c>
      <c r="W56" s="231"/>
      <c r="X56" s="231" t="s">
        <v>176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177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238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306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844</v>
      </c>
      <c r="D59" s="232"/>
      <c r="E59" s="233">
        <v>10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179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170</v>
      </c>
      <c r="B60" s="236" t="s">
        <v>95</v>
      </c>
      <c r="C60" s="252" t="s">
        <v>96</v>
      </c>
      <c r="D60" s="237"/>
      <c r="E60" s="238"/>
      <c r="F60" s="239"/>
      <c r="G60" s="239">
        <f>SUMIF(AG61:AG69,"&lt;&gt;NOR",G61:G69)</f>
        <v>0</v>
      </c>
      <c r="H60" s="239"/>
      <c r="I60" s="239">
        <f>SUM(I61:I69)</f>
        <v>0</v>
      </c>
      <c r="J60" s="239"/>
      <c r="K60" s="239">
        <f>SUM(K61:K69)</f>
        <v>0</v>
      </c>
      <c r="L60" s="239"/>
      <c r="M60" s="239">
        <f>SUM(M61:M69)</f>
        <v>0</v>
      </c>
      <c r="N60" s="239"/>
      <c r="O60" s="239">
        <f>SUM(O61:O69)</f>
        <v>0</v>
      </c>
      <c r="P60" s="239"/>
      <c r="Q60" s="239">
        <f>SUM(Q61:Q69)</f>
        <v>0</v>
      </c>
      <c r="R60" s="239"/>
      <c r="S60" s="239"/>
      <c r="T60" s="240"/>
      <c r="U60" s="234"/>
      <c r="V60" s="234">
        <f>SUM(V61:V69)</f>
        <v>2.3600000000000003</v>
      </c>
      <c r="W60" s="234"/>
      <c r="X60" s="234"/>
      <c r="AG60" t="s">
        <v>171</v>
      </c>
    </row>
    <row r="61" spans="1:60" outlineLevel="1">
      <c r="A61" s="241">
        <v>9</v>
      </c>
      <c r="B61" s="242" t="s">
        <v>252</v>
      </c>
      <c r="C61" s="253" t="s">
        <v>253</v>
      </c>
      <c r="D61" s="243" t="s">
        <v>174</v>
      </c>
      <c r="E61" s="244">
        <v>10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175</v>
      </c>
      <c r="T61" s="247" t="s">
        <v>175</v>
      </c>
      <c r="U61" s="231">
        <v>0.21</v>
      </c>
      <c r="V61" s="231">
        <f>ROUND(E61*U61,2)</f>
        <v>2.1</v>
      </c>
      <c r="W61" s="231"/>
      <c r="X61" s="231" t="s">
        <v>176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177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864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844</v>
      </c>
      <c r="D63" s="232"/>
      <c r="E63" s="233">
        <v>10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1">
        <v>10</v>
      </c>
      <c r="B64" s="242" t="s">
        <v>679</v>
      </c>
      <c r="C64" s="253" t="s">
        <v>680</v>
      </c>
      <c r="D64" s="243" t="s">
        <v>174</v>
      </c>
      <c r="E64" s="244">
        <v>6.444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175</v>
      </c>
      <c r="T64" s="247" t="s">
        <v>175</v>
      </c>
      <c r="U64" s="231">
        <v>0.04</v>
      </c>
      <c r="V64" s="231">
        <f>ROUND(E64*U64,2)</f>
        <v>0.26</v>
      </c>
      <c r="W64" s="231"/>
      <c r="X64" s="231" t="s">
        <v>176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177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865</v>
      </c>
      <c r="D65" s="232"/>
      <c r="E65" s="233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935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179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866</v>
      </c>
      <c r="D67" s="232"/>
      <c r="E67" s="233">
        <v>7.7489999999999997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867</v>
      </c>
      <c r="D68" s="232"/>
      <c r="E68" s="233">
        <v>-1.08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868</v>
      </c>
      <c r="D69" s="232"/>
      <c r="E69" s="233">
        <v>-0.22500000000000001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5.5">
      <c r="A70" s="235" t="s">
        <v>170</v>
      </c>
      <c r="B70" s="236" t="s">
        <v>99</v>
      </c>
      <c r="C70" s="252" t="s">
        <v>100</v>
      </c>
      <c r="D70" s="237"/>
      <c r="E70" s="238"/>
      <c r="F70" s="239"/>
      <c r="G70" s="239">
        <f>SUMIF(AG71:AG73,"&lt;&gt;NOR",G71:G73)</f>
        <v>0</v>
      </c>
      <c r="H70" s="239"/>
      <c r="I70" s="239">
        <f>SUM(I71:I73)</f>
        <v>0</v>
      </c>
      <c r="J70" s="239"/>
      <c r="K70" s="239">
        <f>SUM(K71:K73)</f>
        <v>0</v>
      </c>
      <c r="L70" s="239"/>
      <c r="M70" s="239">
        <f>SUM(M71:M73)</f>
        <v>0</v>
      </c>
      <c r="N70" s="239"/>
      <c r="O70" s="239">
        <f>SUM(O71:O73)</f>
        <v>0</v>
      </c>
      <c r="P70" s="239"/>
      <c r="Q70" s="239">
        <f>SUM(Q71:Q73)</f>
        <v>0</v>
      </c>
      <c r="R70" s="239"/>
      <c r="S70" s="239"/>
      <c r="T70" s="240"/>
      <c r="U70" s="234"/>
      <c r="V70" s="234">
        <f>SUM(V71:V73)</f>
        <v>3.1</v>
      </c>
      <c r="W70" s="234"/>
      <c r="X70" s="234"/>
      <c r="AG70" t="s">
        <v>171</v>
      </c>
    </row>
    <row r="71" spans="1:60" outlineLevel="1">
      <c r="A71" s="241">
        <v>11</v>
      </c>
      <c r="B71" s="242" t="s">
        <v>259</v>
      </c>
      <c r="C71" s="253" t="s">
        <v>260</v>
      </c>
      <c r="D71" s="243" t="s">
        <v>174</v>
      </c>
      <c r="E71" s="244">
        <v>10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4.0000000000000003E-5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175</v>
      </c>
      <c r="T71" s="247" t="s">
        <v>175</v>
      </c>
      <c r="U71" s="231">
        <v>0.31</v>
      </c>
      <c r="V71" s="231">
        <f>ROUND(E71*U71,2)</f>
        <v>3.1</v>
      </c>
      <c r="W71" s="231"/>
      <c r="X71" s="231" t="s">
        <v>176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935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844</v>
      </c>
      <c r="D73" s="232"/>
      <c r="E73" s="233">
        <v>10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>
      <c r="A74" s="235" t="s">
        <v>170</v>
      </c>
      <c r="B74" s="236" t="s">
        <v>101</v>
      </c>
      <c r="C74" s="252" t="s">
        <v>102</v>
      </c>
      <c r="D74" s="237"/>
      <c r="E74" s="238"/>
      <c r="F74" s="239"/>
      <c r="G74" s="239">
        <f>SUMIF(AG75:AG80,"&lt;&gt;NOR",G75:G80)</f>
        <v>0</v>
      </c>
      <c r="H74" s="239"/>
      <c r="I74" s="239">
        <f>SUM(I75:I80)</f>
        <v>0</v>
      </c>
      <c r="J74" s="239"/>
      <c r="K74" s="239">
        <f>SUM(K75:K80)</f>
        <v>0</v>
      </c>
      <c r="L74" s="239"/>
      <c r="M74" s="239">
        <f>SUM(M75:M80)</f>
        <v>0</v>
      </c>
      <c r="N74" s="239"/>
      <c r="O74" s="239">
        <f>SUM(O75:O80)</f>
        <v>0</v>
      </c>
      <c r="P74" s="239"/>
      <c r="Q74" s="239">
        <f>SUM(Q75:Q80)</f>
        <v>0.44</v>
      </c>
      <c r="R74" s="239"/>
      <c r="S74" s="239"/>
      <c r="T74" s="240"/>
      <c r="U74" s="234"/>
      <c r="V74" s="234">
        <f>SUM(V75:V80)</f>
        <v>1.93</v>
      </c>
      <c r="W74" s="234"/>
      <c r="X74" s="234"/>
      <c r="AG74" t="s">
        <v>171</v>
      </c>
    </row>
    <row r="75" spans="1:60" outlineLevel="1">
      <c r="A75" s="241">
        <v>12</v>
      </c>
      <c r="B75" s="242" t="s">
        <v>301</v>
      </c>
      <c r="C75" s="253" t="s">
        <v>302</v>
      </c>
      <c r="D75" s="243" t="s">
        <v>174</v>
      </c>
      <c r="E75" s="244">
        <v>6.444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6.8000000000000005E-2</v>
      </c>
      <c r="Q75" s="246">
        <f>ROUND(E75*P75,2)</f>
        <v>0.44</v>
      </c>
      <c r="R75" s="246"/>
      <c r="S75" s="246" t="s">
        <v>175</v>
      </c>
      <c r="T75" s="247" t="s">
        <v>175</v>
      </c>
      <c r="U75" s="231">
        <v>0.3</v>
      </c>
      <c r="V75" s="231">
        <f>ROUND(E75*U75,2)</f>
        <v>1.93</v>
      </c>
      <c r="W75" s="231"/>
      <c r="X75" s="231" t="s">
        <v>176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177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869</v>
      </c>
      <c r="D76" s="232"/>
      <c r="E76" s="233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935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866</v>
      </c>
      <c r="D78" s="232"/>
      <c r="E78" s="233">
        <v>7.7489999999999997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867</v>
      </c>
      <c r="D79" s="232"/>
      <c r="E79" s="233">
        <v>-1.08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868</v>
      </c>
      <c r="D80" s="232"/>
      <c r="E80" s="233">
        <v>-0.22500000000000001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35" t="s">
        <v>170</v>
      </c>
      <c r="B81" s="236" t="s">
        <v>103</v>
      </c>
      <c r="C81" s="252" t="s">
        <v>104</v>
      </c>
      <c r="D81" s="237"/>
      <c r="E81" s="238"/>
      <c r="F81" s="239"/>
      <c r="G81" s="239">
        <f>SUMIF(AG82:AG86,"&lt;&gt;NOR",G82:G86)</f>
        <v>0</v>
      </c>
      <c r="H81" s="239"/>
      <c r="I81" s="239">
        <f>SUM(I82:I86)</f>
        <v>0</v>
      </c>
      <c r="J81" s="239"/>
      <c r="K81" s="239">
        <f>SUM(K82:K86)</f>
        <v>0</v>
      </c>
      <c r="L81" s="239"/>
      <c r="M81" s="239">
        <f>SUM(M82:M86)</f>
        <v>0</v>
      </c>
      <c r="N81" s="239"/>
      <c r="O81" s="239">
        <f>SUM(O82:O86)</f>
        <v>0</v>
      </c>
      <c r="P81" s="239"/>
      <c r="Q81" s="239">
        <f>SUM(Q82:Q86)</f>
        <v>0</v>
      </c>
      <c r="R81" s="239"/>
      <c r="S81" s="239"/>
      <c r="T81" s="240"/>
      <c r="U81" s="234"/>
      <c r="V81" s="234">
        <f>SUM(V82:V86)</f>
        <v>8.01</v>
      </c>
      <c r="W81" s="234"/>
      <c r="X81" s="234"/>
      <c r="AG81" t="s">
        <v>171</v>
      </c>
    </row>
    <row r="82" spans="1:60" outlineLevel="1">
      <c r="A82" s="241">
        <v>13</v>
      </c>
      <c r="B82" s="242" t="s">
        <v>315</v>
      </c>
      <c r="C82" s="253" t="s">
        <v>316</v>
      </c>
      <c r="D82" s="243" t="s">
        <v>317</v>
      </c>
      <c r="E82" s="244">
        <v>3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175</v>
      </c>
      <c r="T82" s="247" t="s">
        <v>175</v>
      </c>
      <c r="U82" s="231">
        <v>1</v>
      </c>
      <c r="V82" s="231">
        <f>ROUND(E82*U82,2)</f>
        <v>3</v>
      </c>
      <c r="W82" s="231"/>
      <c r="X82" s="231" t="s">
        <v>176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318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319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60</v>
      </c>
      <c r="D84" s="232"/>
      <c r="E84" s="233">
        <v>3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41">
        <v>14</v>
      </c>
      <c r="B85" s="242" t="s">
        <v>320</v>
      </c>
      <c r="C85" s="253" t="s">
        <v>321</v>
      </c>
      <c r="D85" s="243" t="s">
        <v>322</v>
      </c>
      <c r="E85" s="244">
        <v>5.89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 t="s">
        <v>175</v>
      </c>
      <c r="T85" s="247" t="s">
        <v>175</v>
      </c>
      <c r="U85" s="231">
        <v>0.85</v>
      </c>
      <c r="V85" s="231">
        <f>ROUND(E85*U85,2)</f>
        <v>5.01</v>
      </c>
      <c r="W85" s="231"/>
      <c r="X85" s="231" t="s">
        <v>176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177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870</v>
      </c>
      <c r="D86" s="232"/>
      <c r="E86" s="233">
        <v>5.89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179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>
      <c r="A87" s="235" t="s">
        <v>170</v>
      </c>
      <c r="B87" s="236" t="s">
        <v>109</v>
      </c>
      <c r="C87" s="252" t="s">
        <v>110</v>
      </c>
      <c r="D87" s="237"/>
      <c r="E87" s="238"/>
      <c r="F87" s="239"/>
      <c r="G87" s="239">
        <f>SUMIF(AG88:AG124,"&lt;&gt;NOR",G88:G124)</f>
        <v>0</v>
      </c>
      <c r="H87" s="239"/>
      <c r="I87" s="239">
        <f>SUM(I88:I124)</f>
        <v>0</v>
      </c>
      <c r="J87" s="239"/>
      <c r="K87" s="239">
        <f>SUM(K88:K124)</f>
        <v>0</v>
      </c>
      <c r="L87" s="239"/>
      <c r="M87" s="239">
        <f>SUM(M88:M124)</f>
        <v>0</v>
      </c>
      <c r="N87" s="239"/>
      <c r="O87" s="239">
        <f>SUM(O88:O124)</f>
        <v>0.09</v>
      </c>
      <c r="P87" s="239"/>
      <c r="Q87" s="239">
        <f>SUM(Q88:Q124)</f>
        <v>0</v>
      </c>
      <c r="R87" s="239"/>
      <c r="S87" s="239"/>
      <c r="T87" s="240"/>
      <c r="U87" s="234"/>
      <c r="V87" s="234">
        <f>SUM(V88:V124)</f>
        <v>17.220000000000002</v>
      </c>
      <c r="W87" s="234"/>
      <c r="X87" s="234"/>
      <c r="AG87" t="s">
        <v>171</v>
      </c>
    </row>
    <row r="88" spans="1:60" outlineLevel="1">
      <c r="A88" s="241">
        <v>15</v>
      </c>
      <c r="B88" s="242" t="s">
        <v>365</v>
      </c>
      <c r="C88" s="253" t="s">
        <v>366</v>
      </c>
      <c r="D88" s="243" t="s">
        <v>241</v>
      </c>
      <c r="E88" s="244">
        <v>3.5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3.9899999999999996E-3</v>
      </c>
      <c r="O88" s="246">
        <f>ROUND(E88*N88,2)</f>
        <v>0.01</v>
      </c>
      <c r="P88" s="246">
        <v>0</v>
      </c>
      <c r="Q88" s="246">
        <f>ROUND(E88*P88,2)</f>
        <v>0</v>
      </c>
      <c r="R88" s="246"/>
      <c r="S88" s="246" t="s">
        <v>175</v>
      </c>
      <c r="T88" s="247" t="s">
        <v>175</v>
      </c>
      <c r="U88" s="231">
        <v>0.54</v>
      </c>
      <c r="V88" s="231">
        <f>ROUND(E88*U88,2)</f>
        <v>1.89</v>
      </c>
      <c r="W88" s="231"/>
      <c r="X88" s="231" t="s">
        <v>176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177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5" t="s">
        <v>367</v>
      </c>
      <c r="D89" s="248"/>
      <c r="E89" s="248"/>
      <c r="F89" s="248"/>
      <c r="G89" s="248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244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6" t="s">
        <v>368</v>
      </c>
      <c r="D90" s="249"/>
      <c r="E90" s="249"/>
      <c r="F90" s="249"/>
      <c r="G90" s="249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244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871</v>
      </c>
      <c r="D91" s="232"/>
      <c r="E91" s="233">
        <v>3.5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1">
        <v>16</v>
      </c>
      <c r="B92" s="242" t="s">
        <v>372</v>
      </c>
      <c r="C92" s="253" t="s">
        <v>373</v>
      </c>
      <c r="D92" s="243" t="s">
        <v>241</v>
      </c>
      <c r="E92" s="244">
        <v>15.8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5.1799999999999997E-3</v>
      </c>
      <c r="O92" s="246">
        <f>ROUND(E92*N92,2)</f>
        <v>0.08</v>
      </c>
      <c r="P92" s="246">
        <v>0</v>
      </c>
      <c r="Q92" s="246">
        <f>ROUND(E92*P92,2)</f>
        <v>0</v>
      </c>
      <c r="R92" s="246"/>
      <c r="S92" s="246" t="s">
        <v>175</v>
      </c>
      <c r="T92" s="247" t="s">
        <v>175</v>
      </c>
      <c r="U92" s="231">
        <v>0.63</v>
      </c>
      <c r="V92" s="231">
        <f>ROUND(E92*U92,2)</f>
        <v>9.9499999999999993</v>
      </c>
      <c r="W92" s="231"/>
      <c r="X92" s="231" t="s">
        <v>176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177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5" t="s">
        <v>367</v>
      </c>
      <c r="D93" s="248"/>
      <c r="E93" s="248"/>
      <c r="F93" s="248"/>
      <c r="G93" s="248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244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6" t="s">
        <v>368</v>
      </c>
      <c r="D94" s="249"/>
      <c r="E94" s="249"/>
      <c r="F94" s="249"/>
      <c r="G94" s="249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244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374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872</v>
      </c>
      <c r="D96" s="232"/>
      <c r="E96" s="233">
        <v>7.9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376</v>
      </c>
      <c r="D97" s="232"/>
      <c r="E97" s="233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179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872</v>
      </c>
      <c r="D98" s="232"/>
      <c r="E98" s="233">
        <v>7.9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179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41">
        <v>17</v>
      </c>
      <c r="B99" s="242" t="s">
        <v>379</v>
      </c>
      <c r="C99" s="253" t="s">
        <v>380</v>
      </c>
      <c r="D99" s="243" t="s">
        <v>241</v>
      </c>
      <c r="E99" s="244">
        <v>3.5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3.0000000000000001E-5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175</v>
      </c>
      <c r="T99" s="247" t="s">
        <v>175</v>
      </c>
      <c r="U99" s="231">
        <v>0.13</v>
      </c>
      <c r="V99" s="231">
        <f>ROUND(E99*U99,2)</f>
        <v>0.46</v>
      </c>
      <c r="W99" s="231"/>
      <c r="X99" s="231" t="s">
        <v>176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177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5" t="s">
        <v>381</v>
      </c>
      <c r="D100" s="248"/>
      <c r="E100" s="248"/>
      <c r="F100" s="248"/>
      <c r="G100" s="248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244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871</v>
      </c>
      <c r="D101" s="232"/>
      <c r="E101" s="233">
        <v>3.5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179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>
      <c r="A102" s="241">
        <v>18</v>
      </c>
      <c r="B102" s="242" t="s">
        <v>382</v>
      </c>
      <c r="C102" s="253" t="s">
        <v>383</v>
      </c>
      <c r="D102" s="243" t="s">
        <v>241</v>
      </c>
      <c r="E102" s="244">
        <v>15.8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6.0000000000000002E-5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175</v>
      </c>
      <c r="T102" s="247" t="s">
        <v>175</v>
      </c>
      <c r="U102" s="231">
        <v>0.13</v>
      </c>
      <c r="V102" s="231">
        <f>ROUND(E102*U102,2)</f>
        <v>2.0499999999999998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5" t="s">
        <v>381</v>
      </c>
      <c r="D103" s="248"/>
      <c r="E103" s="248"/>
      <c r="F103" s="248"/>
      <c r="G103" s="248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244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374</v>
      </c>
      <c r="D104" s="232"/>
      <c r="E104" s="233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872</v>
      </c>
      <c r="D105" s="232"/>
      <c r="E105" s="233">
        <v>7.9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376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872</v>
      </c>
      <c r="D107" s="232"/>
      <c r="E107" s="233">
        <v>7.9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179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19</v>
      </c>
      <c r="B108" s="242" t="s">
        <v>384</v>
      </c>
      <c r="C108" s="253" t="s">
        <v>385</v>
      </c>
      <c r="D108" s="243" t="s">
        <v>386</v>
      </c>
      <c r="E108" s="244">
        <v>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7.5000000000000002E-4</v>
      </c>
      <c r="O108" s="246">
        <f>ROUND(E108*N108,2)</f>
        <v>0</v>
      </c>
      <c r="P108" s="246">
        <v>0</v>
      </c>
      <c r="Q108" s="246">
        <f>ROUND(E108*P108,2)</f>
        <v>0</v>
      </c>
      <c r="R108" s="246"/>
      <c r="S108" s="246" t="s">
        <v>175</v>
      </c>
      <c r="T108" s="247" t="s">
        <v>175</v>
      </c>
      <c r="U108" s="231">
        <v>0.11</v>
      </c>
      <c r="V108" s="231">
        <f>ROUND(E108*U108,2)</f>
        <v>0.22</v>
      </c>
      <c r="W108" s="231"/>
      <c r="X108" s="231" t="s">
        <v>176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177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58</v>
      </c>
      <c r="D109" s="232"/>
      <c r="E109" s="233">
        <v>2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41">
        <v>20</v>
      </c>
      <c r="B110" s="242" t="s">
        <v>388</v>
      </c>
      <c r="C110" s="253" t="s">
        <v>389</v>
      </c>
      <c r="D110" s="243" t="s">
        <v>249</v>
      </c>
      <c r="E110" s="244">
        <v>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1.7000000000000001E-4</v>
      </c>
      <c r="O110" s="246">
        <f>ROUND(E110*N110,2)</f>
        <v>0</v>
      </c>
      <c r="P110" s="246">
        <v>0</v>
      </c>
      <c r="Q110" s="246">
        <f>ROUND(E110*P110,2)</f>
        <v>0</v>
      </c>
      <c r="R110" s="246"/>
      <c r="S110" s="246" t="s">
        <v>175</v>
      </c>
      <c r="T110" s="247" t="s">
        <v>175</v>
      </c>
      <c r="U110" s="231">
        <v>0.19</v>
      </c>
      <c r="V110" s="231">
        <f>ROUND(E110*U110,2)</f>
        <v>0.38</v>
      </c>
      <c r="W110" s="231"/>
      <c r="X110" s="231" t="s">
        <v>176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177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58</v>
      </c>
      <c r="D111" s="232"/>
      <c r="E111" s="233">
        <v>2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1">
        <v>21</v>
      </c>
      <c r="B112" s="242" t="s">
        <v>390</v>
      </c>
      <c r="C112" s="253" t="s">
        <v>391</v>
      </c>
      <c r="D112" s="243" t="s">
        <v>249</v>
      </c>
      <c r="E112" s="244">
        <v>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2.4000000000000001E-4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175</v>
      </c>
      <c r="T112" s="247" t="s">
        <v>175</v>
      </c>
      <c r="U112" s="231">
        <v>0.2</v>
      </c>
      <c r="V112" s="231">
        <f>ROUND(E112*U112,2)</f>
        <v>0.4</v>
      </c>
      <c r="W112" s="231"/>
      <c r="X112" s="231" t="s">
        <v>176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177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58</v>
      </c>
      <c r="D113" s="232"/>
      <c r="E113" s="233">
        <v>2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22</v>
      </c>
      <c r="B114" s="242" t="s">
        <v>392</v>
      </c>
      <c r="C114" s="253" t="s">
        <v>393</v>
      </c>
      <c r="D114" s="243" t="s">
        <v>241</v>
      </c>
      <c r="E114" s="244">
        <v>19.3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175</v>
      </c>
      <c r="T114" s="247" t="s">
        <v>175</v>
      </c>
      <c r="U114" s="231">
        <v>0.03</v>
      </c>
      <c r="V114" s="231">
        <f>ROUND(E114*U114,2)</f>
        <v>0.57999999999999996</v>
      </c>
      <c r="W114" s="231"/>
      <c r="X114" s="231" t="s">
        <v>176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5" t="s">
        <v>394</v>
      </c>
      <c r="D115" s="248"/>
      <c r="E115" s="248"/>
      <c r="F115" s="248"/>
      <c r="G115" s="248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244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873</v>
      </c>
      <c r="D116" s="232"/>
      <c r="E116" s="233">
        <v>19.3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41">
        <v>23</v>
      </c>
      <c r="B117" s="242" t="s">
        <v>396</v>
      </c>
      <c r="C117" s="253" t="s">
        <v>397</v>
      </c>
      <c r="D117" s="243" t="s">
        <v>241</v>
      </c>
      <c r="E117" s="244">
        <v>19.3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1.0000000000000001E-5</v>
      </c>
      <c r="O117" s="246">
        <f>ROUND(E117*N117,2)</f>
        <v>0</v>
      </c>
      <c r="P117" s="246">
        <v>0</v>
      </c>
      <c r="Q117" s="246">
        <f>ROUND(E117*P117,2)</f>
        <v>0</v>
      </c>
      <c r="R117" s="246"/>
      <c r="S117" s="246" t="s">
        <v>175</v>
      </c>
      <c r="T117" s="247" t="s">
        <v>175</v>
      </c>
      <c r="U117" s="231">
        <v>0.06</v>
      </c>
      <c r="V117" s="231">
        <f>ROUND(E117*U117,2)</f>
        <v>1.1599999999999999</v>
      </c>
      <c r="W117" s="231"/>
      <c r="X117" s="231" t="s">
        <v>176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177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5" t="s">
        <v>398</v>
      </c>
      <c r="D118" s="248"/>
      <c r="E118" s="248"/>
      <c r="F118" s="248"/>
      <c r="G118" s="248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244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873</v>
      </c>
      <c r="D119" s="232"/>
      <c r="E119" s="233">
        <v>19.3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24</v>
      </c>
      <c r="B120" s="242" t="s">
        <v>399</v>
      </c>
      <c r="C120" s="253" t="s">
        <v>400</v>
      </c>
      <c r="D120" s="243" t="s">
        <v>322</v>
      </c>
      <c r="E120" s="244">
        <v>0.1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175</v>
      </c>
      <c r="T120" s="247" t="s">
        <v>175</v>
      </c>
      <c r="U120" s="231">
        <v>1.33</v>
      </c>
      <c r="V120" s="231">
        <f>ROUND(E120*U120,2)</f>
        <v>0.13</v>
      </c>
      <c r="W120" s="231"/>
      <c r="X120" s="231" t="s">
        <v>176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584</v>
      </c>
      <c r="D121" s="232"/>
      <c r="E121" s="233">
        <v>0.1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25</v>
      </c>
      <c r="B122" s="242" t="s">
        <v>402</v>
      </c>
      <c r="C122" s="253" t="s">
        <v>403</v>
      </c>
      <c r="D122" s="243" t="s">
        <v>404</v>
      </c>
      <c r="E122" s="244">
        <v>1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6"/>
      <c r="S122" s="246" t="s">
        <v>250</v>
      </c>
      <c r="T122" s="247" t="s">
        <v>251</v>
      </c>
      <c r="U122" s="231">
        <v>0</v>
      </c>
      <c r="V122" s="231">
        <f>ROUND(E122*U122,2)</f>
        <v>0</v>
      </c>
      <c r="W122" s="231"/>
      <c r="X122" s="231" t="s">
        <v>176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177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>
      <c r="A123" s="229"/>
      <c r="B123" s="230"/>
      <c r="C123" s="254" t="s">
        <v>405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56</v>
      </c>
      <c r="D124" s="232"/>
      <c r="E124" s="233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>
      <c r="A125" s="235" t="s">
        <v>170</v>
      </c>
      <c r="B125" s="236" t="s">
        <v>111</v>
      </c>
      <c r="C125" s="252" t="s">
        <v>112</v>
      </c>
      <c r="D125" s="237"/>
      <c r="E125" s="238"/>
      <c r="F125" s="239"/>
      <c r="G125" s="239">
        <f>SUMIF(AG126:AG164,"&lt;&gt;NOR",G126:G164)</f>
        <v>0</v>
      </c>
      <c r="H125" s="239"/>
      <c r="I125" s="239">
        <f>SUM(I126:I164)</f>
        <v>0</v>
      </c>
      <c r="J125" s="239"/>
      <c r="K125" s="239">
        <f>SUM(K126:K164)</f>
        <v>0</v>
      </c>
      <c r="L125" s="239"/>
      <c r="M125" s="239">
        <f>SUM(M126:M164)</f>
        <v>0</v>
      </c>
      <c r="N125" s="239"/>
      <c r="O125" s="239">
        <f>SUM(O126:O164)</f>
        <v>0.03</v>
      </c>
      <c r="P125" s="239"/>
      <c r="Q125" s="239">
        <f>SUM(Q126:Q164)</f>
        <v>7.0000000000000007E-2</v>
      </c>
      <c r="R125" s="239"/>
      <c r="S125" s="239"/>
      <c r="T125" s="240"/>
      <c r="U125" s="234"/>
      <c r="V125" s="234">
        <f>SUM(V126:V164)</f>
        <v>6.4</v>
      </c>
      <c r="W125" s="234"/>
      <c r="X125" s="234"/>
      <c r="AG125" t="s">
        <v>171</v>
      </c>
    </row>
    <row r="126" spans="1:60" outlineLevel="1">
      <c r="A126" s="241">
        <v>26</v>
      </c>
      <c r="B126" s="242" t="s">
        <v>414</v>
      </c>
      <c r="C126" s="253" t="s">
        <v>415</v>
      </c>
      <c r="D126" s="243" t="s">
        <v>386</v>
      </c>
      <c r="E126" s="244">
        <v>1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1.9460000000000002E-2</v>
      </c>
      <c r="Q126" s="246">
        <f>ROUND(E126*P126,2)</f>
        <v>0.02</v>
      </c>
      <c r="R126" s="246"/>
      <c r="S126" s="246" t="s">
        <v>175</v>
      </c>
      <c r="T126" s="247" t="s">
        <v>175</v>
      </c>
      <c r="U126" s="231">
        <v>0.38</v>
      </c>
      <c r="V126" s="231">
        <f>ROUND(E126*U126,2)</f>
        <v>0.38</v>
      </c>
      <c r="W126" s="231"/>
      <c r="X126" s="231" t="s">
        <v>176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935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1">
        <v>27</v>
      </c>
      <c r="B129" s="242" t="s">
        <v>417</v>
      </c>
      <c r="C129" s="253" t="s">
        <v>418</v>
      </c>
      <c r="D129" s="243" t="s">
        <v>386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1.9009999999999999E-2</v>
      </c>
      <c r="O129" s="246">
        <f>ROUND(E129*N129,2)</f>
        <v>0.02</v>
      </c>
      <c r="P129" s="246">
        <v>0</v>
      </c>
      <c r="Q129" s="246">
        <f>ROUND(E129*P129,2)</f>
        <v>0</v>
      </c>
      <c r="R129" s="246"/>
      <c r="S129" s="246" t="s">
        <v>175</v>
      </c>
      <c r="T129" s="247" t="s">
        <v>175</v>
      </c>
      <c r="U129" s="231">
        <v>1.19</v>
      </c>
      <c r="V129" s="231">
        <f>ROUND(E129*U129,2)</f>
        <v>1.19</v>
      </c>
      <c r="W129" s="231"/>
      <c r="X129" s="231" t="s">
        <v>176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177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56</v>
      </c>
      <c r="D130" s="232"/>
      <c r="E130" s="233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1">
        <v>28</v>
      </c>
      <c r="B131" s="242" t="s">
        <v>709</v>
      </c>
      <c r="C131" s="253" t="s">
        <v>710</v>
      </c>
      <c r="D131" s="243" t="s">
        <v>386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3.4700000000000002E-2</v>
      </c>
      <c r="Q131" s="246">
        <f>ROUND(E131*P131,2)</f>
        <v>0.03</v>
      </c>
      <c r="R131" s="246"/>
      <c r="S131" s="246" t="s">
        <v>175</v>
      </c>
      <c r="T131" s="247" t="s">
        <v>175</v>
      </c>
      <c r="U131" s="231">
        <v>0.56999999999999995</v>
      </c>
      <c r="V131" s="231">
        <f>ROUND(E131*U131,2)</f>
        <v>0.56999999999999995</v>
      </c>
      <c r="W131" s="231"/>
      <c r="X131" s="231" t="s">
        <v>176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177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935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56</v>
      </c>
      <c r="D133" s="232"/>
      <c r="E133" s="233">
        <v>1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41">
        <v>29</v>
      </c>
      <c r="B134" s="242" t="s">
        <v>711</v>
      </c>
      <c r="C134" s="253" t="s">
        <v>712</v>
      </c>
      <c r="D134" s="243" t="s">
        <v>249</v>
      </c>
      <c r="E134" s="244">
        <v>1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3.0899999999999999E-3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175</v>
      </c>
      <c r="T134" s="247" t="s">
        <v>175</v>
      </c>
      <c r="U134" s="231">
        <v>1.25</v>
      </c>
      <c r="V134" s="231">
        <f>ROUND(E134*U134,2)</f>
        <v>1.25</v>
      </c>
      <c r="W134" s="231"/>
      <c r="X134" s="231" t="s">
        <v>176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177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56</v>
      </c>
      <c r="D135" s="232"/>
      <c r="E135" s="233">
        <v>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>
      <c r="A136" s="241">
        <v>30</v>
      </c>
      <c r="B136" s="242" t="s">
        <v>874</v>
      </c>
      <c r="C136" s="253" t="s">
        <v>875</v>
      </c>
      <c r="D136" s="243" t="s">
        <v>249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1.1999999999999999E-3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175</v>
      </c>
      <c r="T136" s="247" t="s">
        <v>175</v>
      </c>
      <c r="U136" s="231">
        <v>0.45</v>
      </c>
      <c r="V136" s="231">
        <f>ROUND(E136*U136,2)</f>
        <v>0.45</v>
      </c>
      <c r="W136" s="231"/>
      <c r="X136" s="231" t="s">
        <v>176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56</v>
      </c>
      <c r="D137" s="232"/>
      <c r="E137" s="233">
        <v>1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31</v>
      </c>
      <c r="B138" s="242" t="s">
        <v>431</v>
      </c>
      <c r="C138" s="253" t="s">
        <v>432</v>
      </c>
      <c r="D138" s="243" t="s">
        <v>249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8.4999999999999995E-4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175</v>
      </c>
      <c r="T138" s="247" t="s">
        <v>175</v>
      </c>
      <c r="U138" s="231">
        <v>0.49</v>
      </c>
      <c r="V138" s="231">
        <f>ROUND(E138*U138,2)</f>
        <v>0.49</v>
      </c>
      <c r="W138" s="231"/>
      <c r="X138" s="231" t="s">
        <v>176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177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439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56</v>
      </c>
      <c r="D140" s="232"/>
      <c r="E140" s="233">
        <v>1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1">
        <v>32</v>
      </c>
      <c r="B141" s="242" t="s">
        <v>713</v>
      </c>
      <c r="C141" s="253" t="s">
        <v>714</v>
      </c>
      <c r="D141" s="243" t="s">
        <v>249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1.0200000000000001E-3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 t="s">
        <v>175</v>
      </c>
      <c r="T141" s="247" t="s">
        <v>175</v>
      </c>
      <c r="U141" s="231">
        <v>0.48</v>
      </c>
      <c r="V141" s="231">
        <f>ROUND(E141*U141,2)</f>
        <v>0.48</v>
      </c>
      <c r="W141" s="231"/>
      <c r="X141" s="231" t="s">
        <v>176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177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715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56</v>
      </c>
      <c r="D143" s="232"/>
      <c r="E143" s="233">
        <v>1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33</v>
      </c>
      <c r="B144" s="242" t="s">
        <v>437</v>
      </c>
      <c r="C144" s="253" t="s">
        <v>438</v>
      </c>
      <c r="D144" s="243" t="s">
        <v>386</v>
      </c>
      <c r="E144" s="244">
        <v>3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1.56E-3</v>
      </c>
      <c r="Q144" s="246">
        <f>ROUND(E144*P144,2)</f>
        <v>0</v>
      </c>
      <c r="R144" s="246"/>
      <c r="S144" s="246" t="s">
        <v>175</v>
      </c>
      <c r="T144" s="247" t="s">
        <v>175</v>
      </c>
      <c r="U144" s="231">
        <v>0.22</v>
      </c>
      <c r="V144" s="231">
        <f>ROUND(E144*U144,2)</f>
        <v>0.66</v>
      </c>
      <c r="W144" s="231"/>
      <c r="X144" s="231" t="s">
        <v>176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177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942</v>
      </c>
      <c r="D145" s="232"/>
      <c r="E145" s="233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56</v>
      </c>
      <c r="D146" s="232"/>
      <c r="E146" s="233">
        <v>1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943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944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56</v>
      </c>
      <c r="D150" s="232"/>
      <c r="E150" s="233">
        <v>1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34</v>
      </c>
      <c r="B151" s="242" t="s">
        <v>444</v>
      </c>
      <c r="C151" s="253" t="s">
        <v>445</v>
      </c>
      <c r="D151" s="243" t="s">
        <v>249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4.0999999999999999E-4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175</v>
      </c>
      <c r="T151" s="247" t="s">
        <v>175</v>
      </c>
      <c r="U151" s="231">
        <v>0.25</v>
      </c>
      <c r="V151" s="231">
        <f>ROUND(E151*U151,2)</f>
        <v>0.25</v>
      </c>
      <c r="W151" s="231"/>
      <c r="X151" s="231" t="s">
        <v>176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177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56</v>
      </c>
      <c r="D152" s="232"/>
      <c r="E152" s="233">
        <v>1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41">
        <v>35</v>
      </c>
      <c r="B153" s="242" t="s">
        <v>447</v>
      </c>
      <c r="C153" s="253" t="s">
        <v>448</v>
      </c>
      <c r="D153" s="243" t="s">
        <v>249</v>
      </c>
      <c r="E153" s="244">
        <v>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2.0000000000000001E-4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175</v>
      </c>
      <c r="T153" s="247" t="s">
        <v>175</v>
      </c>
      <c r="U153" s="231">
        <v>0.25</v>
      </c>
      <c r="V153" s="231">
        <f>ROUND(E153*U153,2)</f>
        <v>0.25</v>
      </c>
      <c r="W153" s="231"/>
      <c r="X153" s="231" t="s">
        <v>176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177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56</v>
      </c>
      <c r="D154" s="232"/>
      <c r="E154" s="233">
        <v>1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41">
        <v>36</v>
      </c>
      <c r="B155" s="242" t="s">
        <v>449</v>
      </c>
      <c r="C155" s="253" t="s">
        <v>450</v>
      </c>
      <c r="D155" s="243" t="s">
        <v>249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6.9999999999999999E-4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175</v>
      </c>
      <c r="T155" s="247" t="s">
        <v>175</v>
      </c>
      <c r="U155" s="231">
        <v>0.37</v>
      </c>
      <c r="V155" s="231">
        <f>ROUND(E155*U155,2)</f>
        <v>0.37</v>
      </c>
      <c r="W155" s="231"/>
      <c r="X155" s="231" t="s">
        <v>176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177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451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56</v>
      </c>
      <c r="D157" s="232"/>
      <c r="E157" s="233">
        <v>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1">
        <v>37</v>
      </c>
      <c r="B158" s="242" t="s">
        <v>456</v>
      </c>
      <c r="C158" s="253" t="s">
        <v>457</v>
      </c>
      <c r="D158" s="243" t="s">
        <v>322</v>
      </c>
      <c r="E158" s="244">
        <v>0.04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175</v>
      </c>
      <c r="T158" s="247" t="s">
        <v>175</v>
      </c>
      <c r="U158" s="231">
        <v>1.52</v>
      </c>
      <c r="V158" s="231">
        <f>ROUND(E158*U158,2)</f>
        <v>0.06</v>
      </c>
      <c r="W158" s="231"/>
      <c r="X158" s="231" t="s">
        <v>176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177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879</v>
      </c>
      <c r="D159" s="232"/>
      <c r="E159" s="233">
        <v>0.04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41">
        <v>38</v>
      </c>
      <c r="B160" s="242" t="s">
        <v>461</v>
      </c>
      <c r="C160" s="253" t="s">
        <v>721</v>
      </c>
      <c r="D160" s="243" t="s">
        <v>404</v>
      </c>
      <c r="E160" s="244">
        <v>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0.02</v>
      </c>
      <c r="Q160" s="246">
        <f>ROUND(E160*P160,2)</f>
        <v>0.02</v>
      </c>
      <c r="R160" s="246"/>
      <c r="S160" s="246" t="s">
        <v>250</v>
      </c>
      <c r="T160" s="247" t="s">
        <v>251</v>
      </c>
      <c r="U160" s="231">
        <v>0</v>
      </c>
      <c r="V160" s="231">
        <f>ROUND(E160*U160,2)</f>
        <v>0</v>
      </c>
      <c r="W160" s="231"/>
      <c r="X160" s="231" t="s">
        <v>176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177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722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179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56</v>
      </c>
      <c r="D162" s="232"/>
      <c r="E162" s="233">
        <v>1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1">
        <v>39</v>
      </c>
      <c r="B163" s="242" t="s">
        <v>724</v>
      </c>
      <c r="C163" s="253" t="s">
        <v>725</v>
      </c>
      <c r="D163" s="243" t="s">
        <v>249</v>
      </c>
      <c r="E163" s="244">
        <v>1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1.4E-2</v>
      </c>
      <c r="O163" s="246">
        <f>ROUND(E163*N163,2)</f>
        <v>0.01</v>
      </c>
      <c r="P163" s="246">
        <v>0</v>
      </c>
      <c r="Q163" s="246">
        <f>ROUND(E163*P163,2)</f>
        <v>0</v>
      </c>
      <c r="R163" s="246" t="s">
        <v>469</v>
      </c>
      <c r="S163" s="246" t="s">
        <v>175</v>
      </c>
      <c r="T163" s="247" t="s">
        <v>175</v>
      </c>
      <c r="U163" s="231">
        <v>0</v>
      </c>
      <c r="V163" s="231">
        <f>ROUND(E163*U163,2)</f>
        <v>0</v>
      </c>
      <c r="W163" s="231"/>
      <c r="X163" s="231" t="s">
        <v>470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471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56</v>
      </c>
      <c r="D164" s="232"/>
      <c r="E164" s="233">
        <v>1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179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>
      <c r="A165" s="235" t="s">
        <v>170</v>
      </c>
      <c r="B165" s="236" t="s">
        <v>121</v>
      </c>
      <c r="C165" s="252" t="s">
        <v>122</v>
      </c>
      <c r="D165" s="237"/>
      <c r="E165" s="238"/>
      <c r="F165" s="239"/>
      <c r="G165" s="239">
        <f>SUMIF(AG166:AG171,"&lt;&gt;NOR",G166:G171)</f>
        <v>0</v>
      </c>
      <c r="H165" s="239"/>
      <c r="I165" s="239">
        <f>SUM(I166:I171)</f>
        <v>0</v>
      </c>
      <c r="J165" s="239"/>
      <c r="K165" s="239">
        <f>SUM(K166:K171)</f>
        <v>0</v>
      </c>
      <c r="L165" s="239"/>
      <c r="M165" s="239">
        <f>SUM(M166:M171)</f>
        <v>0</v>
      </c>
      <c r="N165" s="239"/>
      <c r="O165" s="239">
        <f>SUM(O166:O171)</f>
        <v>0</v>
      </c>
      <c r="P165" s="239"/>
      <c r="Q165" s="239">
        <f>SUM(Q166:Q171)</f>
        <v>0.17</v>
      </c>
      <c r="R165" s="239"/>
      <c r="S165" s="239"/>
      <c r="T165" s="240"/>
      <c r="U165" s="234"/>
      <c r="V165" s="234">
        <f>SUM(V166:V171)</f>
        <v>10.34</v>
      </c>
      <c r="W165" s="234"/>
      <c r="X165" s="234"/>
      <c r="AG165" t="s">
        <v>171</v>
      </c>
    </row>
    <row r="166" spans="1:60" outlineLevel="1">
      <c r="A166" s="241">
        <v>40</v>
      </c>
      <c r="B166" s="242" t="s">
        <v>880</v>
      </c>
      <c r="C166" s="253" t="s">
        <v>881</v>
      </c>
      <c r="D166" s="243" t="s">
        <v>249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175</v>
      </c>
      <c r="T166" s="247" t="s">
        <v>175</v>
      </c>
      <c r="U166" s="231">
        <v>9.39</v>
      </c>
      <c r="V166" s="231">
        <f>ROUND(E166*U166,2)</f>
        <v>9.39</v>
      </c>
      <c r="W166" s="231"/>
      <c r="X166" s="231" t="s">
        <v>176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177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882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179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56</v>
      </c>
      <c r="D168" s="232"/>
      <c r="E168" s="233">
        <v>1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1">
        <v>41</v>
      </c>
      <c r="B169" s="242" t="s">
        <v>883</v>
      </c>
      <c r="C169" s="253" t="s">
        <v>884</v>
      </c>
      <c r="D169" s="243" t="s">
        <v>249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0.17399999999999999</v>
      </c>
      <c r="Q169" s="246">
        <f>ROUND(E169*P169,2)</f>
        <v>0.17</v>
      </c>
      <c r="R169" s="246"/>
      <c r="S169" s="246" t="s">
        <v>175</v>
      </c>
      <c r="T169" s="247" t="s">
        <v>175</v>
      </c>
      <c r="U169" s="231">
        <v>0.95</v>
      </c>
      <c r="V169" s="231">
        <f>ROUND(E169*U169,2)</f>
        <v>0.95</v>
      </c>
      <c r="W169" s="231"/>
      <c r="X169" s="231" t="s">
        <v>176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177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885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56</v>
      </c>
      <c r="D171" s="232"/>
      <c r="E171" s="233">
        <v>1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>
      <c r="A172" s="235" t="s">
        <v>170</v>
      </c>
      <c r="B172" s="236" t="s">
        <v>127</v>
      </c>
      <c r="C172" s="252" t="s">
        <v>128</v>
      </c>
      <c r="D172" s="237"/>
      <c r="E172" s="238"/>
      <c r="F172" s="239"/>
      <c r="G172" s="239">
        <f>SUMIF(AG173:AG181,"&lt;&gt;NOR",G173:G181)</f>
        <v>0</v>
      </c>
      <c r="H172" s="239"/>
      <c r="I172" s="239">
        <f>SUM(I173:I181)</f>
        <v>0</v>
      </c>
      <c r="J172" s="239"/>
      <c r="K172" s="239">
        <f>SUM(K173:K181)</f>
        <v>0</v>
      </c>
      <c r="L172" s="239"/>
      <c r="M172" s="239">
        <f>SUM(M173:M181)</f>
        <v>0</v>
      </c>
      <c r="N172" s="239"/>
      <c r="O172" s="239">
        <f>SUM(O173:O181)</f>
        <v>6.0000000000000005E-2</v>
      </c>
      <c r="P172" s="239"/>
      <c r="Q172" s="239">
        <f>SUM(Q173:Q181)</f>
        <v>0</v>
      </c>
      <c r="R172" s="239"/>
      <c r="S172" s="239"/>
      <c r="T172" s="240"/>
      <c r="U172" s="234"/>
      <c r="V172" s="234">
        <f>SUM(V173:V181)</f>
        <v>6.839999999999999</v>
      </c>
      <c r="W172" s="234"/>
      <c r="X172" s="234"/>
      <c r="AG172" t="s">
        <v>171</v>
      </c>
    </row>
    <row r="173" spans="1:60" outlineLevel="1">
      <c r="A173" s="241">
        <v>42</v>
      </c>
      <c r="B173" s="242" t="s">
        <v>886</v>
      </c>
      <c r="C173" s="253" t="s">
        <v>887</v>
      </c>
      <c r="D173" s="243" t="s">
        <v>241</v>
      </c>
      <c r="E173" s="244">
        <v>12.68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7.2999999999999996E-4</v>
      </c>
      <c r="O173" s="246">
        <f>ROUND(E173*N173,2)</f>
        <v>0.01</v>
      </c>
      <c r="P173" s="246">
        <v>0</v>
      </c>
      <c r="Q173" s="246">
        <f>ROUND(E173*P173,2)</f>
        <v>0</v>
      </c>
      <c r="R173" s="246"/>
      <c r="S173" s="246" t="s">
        <v>175</v>
      </c>
      <c r="T173" s="247" t="s">
        <v>175</v>
      </c>
      <c r="U173" s="231">
        <v>0.18</v>
      </c>
      <c r="V173" s="231">
        <f>ROUND(E173*U173,2)</f>
        <v>2.2799999999999998</v>
      </c>
      <c r="W173" s="231"/>
      <c r="X173" s="231" t="s">
        <v>176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177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945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179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889</v>
      </c>
      <c r="D175" s="232"/>
      <c r="E175" s="233">
        <v>14.28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890</v>
      </c>
      <c r="D176" s="232"/>
      <c r="E176" s="233">
        <v>-1.6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>
      <c r="A177" s="241">
        <v>43</v>
      </c>
      <c r="B177" s="242" t="s">
        <v>891</v>
      </c>
      <c r="C177" s="253" t="s">
        <v>892</v>
      </c>
      <c r="D177" s="243" t="s">
        <v>174</v>
      </c>
      <c r="E177" s="244">
        <v>10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4.8500000000000001E-3</v>
      </c>
      <c r="O177" s="246">
        <f>ROUND(E177*N177,2)</f>
        <v>0.05</v>
      </c>
      <c r="P177" s="246">
        <v>0</v>
      </c>
      <c r="Q177" s="246">
        <f>ROUND(E177*P177,2)</f>
        <v>0</v>
      </c>
      <c r="R177" s="246"/>
      <c r="S177" s="246" t="s">
        <v>175</v>
      </c>
      <c r="T177" s="247" t="s">
        <v>175</v>
      </c>
      <c r="U177" s="231">
        <v>0.45</v>
      </c>
      <c r="V177" s="231">
        <f>ROUND(E177*U177,2)</f>
        <v>4.5</v>
      </c>
      <c r="W177" s="231"/>
      <c r="X177" s="231" t="s">
        <v>176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935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844</v>
      </c>
      <c r="D179" s="232"/>
      <c r="E179" s="233">
        <v>10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41">
        <v>44</v>
      </c>
      <c r="B180" s="242" t="s">
        <v>893</v>
      </c>
      <c r="C180" s="253" t="s">
        <v>894</v>
      </c>
      <c r="D180" s="243" t="s">
        <v>322</v>
      </c>
      <c r="E180" s="244">
        <v>5.8000000000000003E-2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175</v>
      </c>
      <c r="T180" s="247" t="s">
        <v>175</v>
      </c>
      <c r="U180" s="231">
        <v>1.0900000000000001</v>
      </c>
      <c r="V180" s="231">
        <f>ROUND(E180*U180,2)</f>
        <v>0.06</v>
      </c>
      <c r="W180" s="231"/>
      <c r="X180" s="231" t="s">
        <v>176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177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895</v>
      </c>
      <c r="D181" s="232"/>
      <c r="E181" s="233">
        <v>5.8000000000000003E-2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179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>
      <c r="A182" s="235" t="s">
        <v>170</v>
      </c>
      <c r="B182" s="236" t="s">
        <v>129</v>
      </c>
      <c r="C182" s="252" t="s">
        <v>130</v>
      </c>
      <c r="D182" s="237"/>
      <c r="E182" s="238"/>
      <c r="F182" s="239"/>
      <c r="G182" s="239">
        <f>SUMIF(AG183:AG218,"&lt;&gt;NOR",G183:G218)</f>
        <v>0</v>
      </c>
      <c r="H182" s="239"/>
      <c r="I182" s="239">
        <f>SUM(I183:I218)</f>
        <v>0</v>
      </c>
      <c r="J182" s="239"/>
      <c r="K182" s="239">
        <f>SUM(K183:K218)</f>
        <v>0</v>
      </c>
      <c r="L182" s="239"/>
      <c r="M182" s="239">
        <f>SUM(M183:M218)</f>
        <v>0</v>
      </c>
      <c r="N182" s="239"/>
      <c r="O182" s="239">
        <f>SUM(O183:O218)</f>
        <v>0.08</v>
      </c>
      <c r="P182" s="239"/>
      <c r="Q182" s="239">
        <f>SUM(Q183:Q218)</f>
        <v>0</v>
      </c>
      <c r="R182" s="239"/>
      <c r="S182" s="239"/>
      <c r="T182" s="240"/>
      <c r="U182" s="234"/>
      <c r="V182" s="234">
        <f>SUM(V183:V218)</f>
        <v>7.42</v>
      </c>
      <c r="W182" s="234"/>
      <c r="X182" s="234"/>
      <c r="AG182" t="s">
        <v>171</v>
      </c>
    </row>
    <row r="183" spans="1:60" outlineLevel="1">
      <c r="A183" s="241">
        <v>45</v>
      </c>
      <c r="B183" s="242" t="s">
        <v>485</v>
      </c>
      <c r="C183" s="253" t="s">
        <v>486</v>
      </c>
      <c r="D183" s="243" t="s">
        <v>174</v>
      </c>
      <c r="E183" s="244">
        <v>4.8765000000000001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2.1000000000000001E-4</v>
      </c>
      <c r="O183" s="246">
        <f>ROUND(E183*N183,2)</f>
        <v>0</v>
      </c>
      <c r="P183" s="246">
        <v>0</v>
      </c>
      <c r="Q183" s="246">
        <f>ROUND(E183*P183,2)</f>
        <v>0</v>
      </c>
      <c r="R183" s="246"/>
      <c r="S183" s="246" t="s">
        <v>175</v>
      </c>
      <c r="T183" s="247" t="s">
        <v>175</v>
      </c>
      <c r="U183" s="231">
        <v>0.05</v>
      </c>
      <c r="V183" s="231">
        <f>ROUND(E183*U183,2)</f>
        <v>0.24</v>
      </c>
      <c r="W183" s="231"/>
      <c r="X183" s="231" t="s">
        <v>176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177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487</v>
      </c>
      <c r="D184" s="232"/>
      <c r="E184" s="233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179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488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179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896</v>
      </c>
      <c r="D186" s="232"/>
      <c r="E186" s="233">
        <v>4.8765000000000001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179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46</v>
      </c>
      <c r="B187" s="242" t="s">
        <v>490</v>
      </c>
      <c r="C187" s="253" t="s">
        <v>491</v>
      </c>
      <c r="D187" s="243" t="s">
        <v>174</v>
      </c>
      <c r="E187" s="244">
        <v>4.8765000000000001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2.9999999999999997E-4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175</v>
      </c>
      <c r="T187" s="247" t="s">
        <v>175</v>
      </c>
      <c r="U187" s="231">
        <v>0</v>
      </c>
      <c r="V187" s="231">
        <f>ROUND(E187*U187,2)</f>
        <v>0</v>
      </c>
      <c r="W187" s="231"/>
      <c r="X187" s="231" t="s">
        <v>176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242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492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896</v>
      </c>
      <c r="D189" s="232"/>
      <c r="E189" s="233">
        <v>4.8765000000000001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41">
        <v>47</v>
      </c>
      <c r="B190" s="242" t="s">
        <v>897</v>
      </c>
      <c r="C190" s="253" t="s">
        <v>898</v>
      </c>
      <c r="D190" s="243" t="s">
        <v>174</v>
      </c>
      <c r="E190" s="244">
        <v>4.8765000000000001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4.7800000000000004E-3</v>
      </c>
      <c r="O190" s="246">
        <f>ROUND(E190*N190,2)</f>
        <v>0.02</v>
      </c>
      <c r="P190" s="246">
        <v>0</v>
      </c>
      <c r="Q190" s="246">
        <f>ROUND(E190*P190,2)</f>
        <v>0</v>
      </c>
      <c r="R190" s="246"/>
      <c r="S190" s="246" t="s">
        <v>175</v>
      </c>
      <c r="T190" s="247" t="s">
        <v>175</v>
      </c>
      <c r="U190" s="231">
        <v>1.17</v>
      </c>
      <c r="V190" s="231">
        <f>ROUND(E190*U190,2)</f>
        <v>5.71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242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899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179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936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900</v>
      </c>
      <c r="D193" s="232"/>
      <c r="E193" s="233">
        <v>2.8260000000000001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937</v>
      </c>
      <c r="D194" s="232"/>
      <c r="E194" s="233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901</v>
      </c>
      <c r="D195" s="232"/>
      <c r="E195" s="233">
        <v>1.014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938</v>
      </c>
      <c r="D196" s="232"/>
      <c r="E196" s="233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902</v>
      </c>
      <c r="D197" s="232"/>
      <c r="E197" s="233">
        <v>0.22500000000000001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179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903</v>
      </c>
      <c r="D198" s="232"/>
      <c r="E198" s="233">
        <v>0.27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939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904</v>
      </c>
      <c r="D200" s="232"/>
      <c r="E200" s="233">
        <v>0.54149999999999998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2.5" outlineLevel="1">
      <c r="A201" s="241">
        <v>48</v>
      </c>
      <c r="B201" s="242" t="s">
        <v>498</v>
      </c>
      <c r="C201" s="253" t="s">
        <v>499</v>
      </c>
      <c r="D201" s="243" t="s">
        <v>241</v>
      </c>
      <c r="E201" s="244">
        <v>11.08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175</v>
      </c>
      <c r="T201" s="247" t="s">
        <v>175</v>
      </c>
      <c r="U201" s="231">
        <v>0.12</v>
      </c>
      <c r="V201" s="231">
        <f>ROUND(E201*U201,2)</f>
        <v>1.33</v>
      </c>
      <c r="W201" s="231"/>
      <c r="X201" s="231" t="s">
        <v>176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500</v>
      </c>
      <c r="D202" s="232"/>
      <c r="E202" s="233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179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936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179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905</v>
      </c>
      <c r="D204" s="232"/>
      <c r="E204" s="233">
        <v>5.17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937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906</v>
      </c>
      <c r="D206" s="232"/>
      <c r="E206" s="233">
        <v>1.69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938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907</v>
      </c>
      <c r="D208" s="232"/>
      <c r="E208" s="233">
        <v>2.7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179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939</v>
      </c>
      <c r="D209" s="232"/>
      <c r="E209" s="233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908</v>
      </c>
      <c r="D210" s="232"/>
      <c r="E210" s="233">
        <v>1.52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41">
        <v>49</v>
      </c>
      <c r="B211" s="242" t="s">
        <v>503</v>
      </c>
      <c r="C211" s="253" t="s">
        <v>504</v>
      </c>
      <c r="D211" s="243" t="s">
        <v>322</v>
      </c>
      <c r="E211" s="244">
        <v>8.5000000000000006E-2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 t="s">
        <v>175</v>
      </c>
      <c r="T211" s="247" t="s">
        <v>175</v>
      </c>
      <c r="U211" s="231">
        <v>1.6</v>
      </c>
      <c r="V211" s="231">
        <f>ROUND(E211*U211,2)</f>
        <v>0.14000000000000001</v>
      </c>
      <c r="W211" s="231"/>
      <c r="X211" s="231" t="s">
        <v>176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242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909</v>
      </c>
      <c r="D212" s="232"/>
      <c r="E212" s="233">
        <v>8.5000000000000006E-2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179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50</v>
      </c>
      <c r="B213" s="242" t="s">
        <v>506</v>
      </c>
      <c r="C213" s="253" t="s">
        <v>507</v>
      </c>
      <c r="D213" s="243" t="s">
        <v>241</v>
      </c>
      <c r="E213" s="244">
        <v>12.188000000000001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2.2000000000000001E-4</v>
      </c>
      <c r="O213" s="246">
        <f>ROUND(E213*N213,2)</f>
        <v>0</v>
      </c>
      <c r="P213" s="246">
        <v>0</v>
      </c>
      <c r="Q213" s="246">
        <f>ROUND(E213*P213,2)</f>
        <v>0</v>
      </c>
      <c r="R213" s="246" t="s">
        <v>469</v>
      </c>
      <c r="S213" s="246" t="s">
        <v>175</v>
      </c>
      <c r="T213" s="247" t="s">
        <v>175</v>
      </c>
      <c r="U213" s="231">
        <v>0</v>
      </c>
      <c r="V213" s="231">
        <f>ROUND(E213*U213,2)</f>
        <v>0</v>
      </c>
      <c r="W213" s="231"/>
      <c r="X213" s="231" t="s">
        <v>470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471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508</v>
      </c>
      <c r="D214" s="232"/>
      <c r="E214" s="233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179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910</v>
      </c>
      <c r="D215" s="232"/>
      <c r="E215" s="233">
        <v>12.188000000000001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179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1">
        <v>51</v>
      </c>
      <c r="B216" s="242" t="s">
        <v>911</v>
      </c>
      <c r="C216" s="253" t="s">
        <v>912</v>
      </c>
      <c r="D216" s="243" t="s">
        <v>174</v>
      </c>
      <c r="E216" s="244">
        <v>5.3641500000000004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1.0500000000000001E-2</v>
      </c>
      <c r="O216" s="246">
        <f>ROUND(E216*N216,2)</f>
        <v>0.06</v>
      </c>
      <c r="P216" s="246">
        <v>0</v>
      </c>
      <c r="Q216" s="246">
        <f>ROUND(E216*P216,2)</f>
        <v>0</v>
      </c>
      <c r="R216" s="246" t="s">
        <v>469</v>
      </c>
      <c r="S216" s="246" t="s">
        <v>175</v>
      </c>
      <c r="T216" s="247" t="s">
        <v>175</v>
      </c>
      <c r="U216" s="231">
        <v>0</v>
      </c>
      <c r="V216" s="231">
        <f>ROUND(E216*U216,2)</f>
        <v>0</v>
      </c>
      <c r="W216" s="231"/>
      <c r="X216" s="231" t="s">
        <v>470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512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492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913</v>
      </c>
      <c r="D218" s="232"/>
      <c r="E218" s="233">
        <v>5.3641500000000004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>
      <c r="A219" s="235" t="s">
        <v>170</v>
      </c>
      <c r="B219" s="236" t="s">
        <v>131</v>
      </c>
      <c r="C219" s="252" t="s">
        <v>132</v>
      </c>
      <c r="D219" s="237"/>
      <c r="E219" s="238"/>
      <c r="F219" s="239"/>
      <c r="G219" s="239">
        <f>SUMIF(AG220:AG235,"&lt;&gt;NOR",G220:G235)</f>
        <v>0</v>
      </c>
      <c r="H219" s="239"/>
      <c r="I219" s="239">
        <f>SUM(I220:I235)</f>
        <v>0</v>
      </c>
      <c r="J219" s="239"/>
      <c r="K219" s="239">
        <f>SUM(K220:K235)</f>
        <v>0</v>
      </c>
      <c r="L219" s="239"/>
      <c r="M219" s="239">
        <f>SUM(M220:M235)</f>
        <v>0</v>
      </c>
      <c r="N219" s="239"/>
      <c r="O219" s="239">
        <f>SUM(O220:O235)</f>
        <v>0</v>
      </c>
      <c r="P219" s="239"/>
      <c r="Q219" s="239">
        <f>SUM(Q220:Q235)</f>
        <v>0</v>
      </c>
      <c r="R219" s="239"/>
      <c r="S219" s="239"/>
      <c r="T219" s="240"/>
      <c r="U219" s="234"/>
      <c r="V219" s="234">
        <f>SUM(V220:V235)</f>
        <v>1.48</v>
      </c>
      <c r="W219" s="234"/>
      <c r="X219" s="234"/>
      <c r="AG219" t="s">
        <v>171</v>
      </c>
    </row>
    <row r="220" spans="1:60" outlineLevel="1">
      <c r="A220" s="241">
        <v>52</v>
      </c>
      <c r="B220" s="242" t="s">
        <v>514</v>
      </c>
      <c r="C220" s="253" t="s">
        <v>515</v>
      </c>
      <c r="D220" s="243" t="s">
        <v>174</v>
      </c>
      <c r="E220" s="244">
        <v>3.94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2.5000000000000001E-4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175</v>
      </c>
      <c r="T220" s="247" t="s">
        <v>175</v>
      </c>
      <c r="U220" s="231">
        <v>0.13</v>
      </c>
      <c r="V220" s="231">
        <f>ROUND(E220*U220,2)</f>
        <v>0.51</v>
      </c>
      <c r="W220" s="231"/>
      <c r="X220" s="231" t="s">
        <v>176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946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526</v>
      </c>
      <c r="D222" s="232"/>
      <c r="E222" s="233">
        <v>2.5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179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915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776</v>
      </c>
      <c r="D224" s="232"/>
      <c r="E224" s="233">
        <v>1.44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41">
        <v>53</v>
      </c>
      <c r="B225" s="242" t="s">
        <v>520</v>
      </c>
      <c r="C225" s="253" t="s">
        <v>521</v>
      </c>
      <c r="D225" s="243" t="s">
        <v>174</v>
      </c>
      <c r="E225" s="244">
        <v>13.94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5.0000000000000002E-5</v>
      </c>
      <c r="O225" s="246">
        <f>ROUND(E225*N225,2)</f>
        <v>0</v>
      </c>
      <c r="P225" s="246">
        <v>0</v>
      </c>
      <c r="Q225" s="246">
        <f>ROUND(E225*P225,2)</f>
        <v>0</v>
      </c>
      <c r="R225" s="246"/>
      <c r="S225" s="246" t="s">
        <v>175</v>
      </c>
      <c r="T225" s="247" t="s">
        <v>175</v>
      </c>
      <c r="U225" s="231">
        <v>0.06</v>
      </c>
      <c r="V225" s="231">
        <f>ROUND(E225*U225,2)</f>
        <v>0.84</v>
      </c>
      <c r="W225" s="231"/>
      <c r="X225" s="231" t="s">
        <v>176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177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946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179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526</v>
      </c>
      <c r="D227" s="232"/>
      <c r="E227" s="233">
        <v>2.5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916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776</v>
      </c>
      <c r="D229" s="232"/>
      <c r="E229" s="233">
        <v>1.44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917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844</v>
      </c>
      <c r="D231" s="232"/>
      <c r="E231" s="233">
        <v>10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41">
        <v>54</v>
      </c>
      <c r="B232" s="242" t="s">
        <v>523</v>
      </c>
      <c r="C232" s="253" t="s">
        <v>524</v>
      </c>
      <c r="D232" s="243" t="s">
        <v>174</v>
      </c>
      <c r="E232" s="244">
        <v>2.5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1.0000000000000001E-5</v>
      </c>
      <c r="O232" s="246">
        <f>ROUND(E232*N232,2)</f>
        <v>0</v>
      </c>
      <c r="P232" s="246">
        <v>0</v>
      </c>
      <c r="Q232" s="246">
        <f>ROUND(E232*P232,2)</f>
        <v>0</v>
      </c>
      <c r="R232" s="246"/>
      <c r="S232" s="246" t="s">
        <v>175</v>
      </c>
      <c r="T232" s="247" t="s">
        <v>175</v>
      </c>
      <c r="U232" s="231">
        <v>0.05</v>
      </c>
      <c r="V232" s="231">
        <f>ROUND(E232*U232,2)</f>
        <v>0.13</v>
      </c>
      <c r="W232" s="231"/>
      <c r="X232" s="231" t="s">
        <v>176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177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918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935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526</v>
      </c>
      <c r="D235" s="232"/>
      <c r="E235" s="233">
        <v>2.5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>
      <c r="A236" s="235" t="s">
        <v>170</v>
      </c>
      <c r="B236" s="236" t="s">
        <v>133</v>
      </c>
      <c r="C236" s="252" t="s">
        <v>134</v>
      </c>
      <c r="D236" s="237"/>
      <c r="E236" s="238"/>
      <c r="F236" s="239"/>
      <c r="G236" s="239">
        <f>SUMIF(AG237:AG266,"&lt;&gt;NOR",G237:G266)</f>
        <v>0</v>
      </c>
      <c r="H236" s="239"/>
      <c r="I236" s="239">
        <f>SUM(I237:I266)</f>
        <v>0</v>
      </c>
      <c r="J236" s="239"/>
      <c r="K236" s="239">
        <f>SUM(K237:K266)</f>
        <v>0</v>
      </c>
      <c r="L236" s="239"/>
      <c r="M236" s="239">
        <f>SUM(M237:M266)</f>
        <v>0</v>
      </c>
      <c r="N236" s="239"/>
      <c r="O236" s="239">
        <f>SUM(O237:O266)</f>
        <v>0.02</v>
      </c>
      <c r="P236" s="239"/>
      <c r="Q236" s="239">
        <f>SUM(Q237:Q266)</f>
        <v>0.02</v>
      </c>
      <c r="R236" s="239"/>
      <c r="S236" s="239"/>
      <c r="T236" s="240"/>
      <c r="U236" s="234"/>
      <c r="V236" s="234">
        <f>SUM(V237:V266)</f>
        <v>10.139999999999999</v>
      </c>
      <c r="W236" s="234"/>
      <c r="X236" s="234"/>
      <c r="AG236" t="s">
        <v>171</v>
      </c>
    </row>
    <row r="237" spans="1:60" outlineLevel="1">
      <c r="A237" s="241">
        <v>55</v>
      </c>
      <c r="B237" s="242" t="s">
        <v>527</v>
      </c>
      <c r="C237" s="253" t="s">
        <v>528</v>
      </c>
      <c r="D237" s="243" t="s">
        <v>174</v>
      </c>
      <c r="E237" s="244">
        <v>41.1995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0</v>
      </c>
      <c r="O237" s="246">
        <f>ROUND(E237*N237,2)</f>
        <v>0</v>
      </c>
      <c r="P237" s="246">
        <v>5.0000000000000001E-4</v>
      </c>
      <c r="Q237" s="246">
        <f>ROUND(E237*P237,2)</f>
        <v>0.02</v>
      </c>
      <c r="R237" s="246"/>
      <c r="S237" s="246" t="s">
        <v>175</v>
      </c>
      <c r="T237" s="247" t="s">
        <v>175</v>
      </c>
      <c r="U237" s="231">
        <v>7.0000000000000007E-2</v>
      </c>
      <c r="V237" s="231">
        <f>ROUND(E237*U237,2)</f>
        <v>2.88</v>
      </c>
      <c r="W237" s="231"/>
      <c r="X237" s="231" t="s">
        <v>176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177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529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179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935</v>
      </c>
      <c r="D239" s="232"/>
      <c r="E239" s="233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844</v>
      </c>
      <c r="D240" s="232"/>
      <c r="E240" s="233">
        <v>10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179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919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935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842</v>
      </c>
      <c r="D243" s="232"/>
      <c r="E243" s="233">
        <v>16.933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920</v>
      </c>
      <c r="D244" s="232"/>
      <c r="E244" s="233">
        <v>9.1839999999999993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921</v>
      </c>
      <c r="D245" s="232"/>
      <c r="E245" s="233">
        <v>10.029999999999999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922</v>
      </c>
      <c r="D246" s="232"/>
      <c r="E246" s="233">
        <v>-0.52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179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923</v>
      </c>
      <c r="D247" s="232"/>
      <c r="E247" s="233">
        <v>-0.58499999999999996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273</v>
      </c>
      <c r="D248" s="232"/>
      <c r="E248" s="233">
        <v>-1.6</v>
      </c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179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849</v>
      </c>
      <c r="D249" s="232"/>
      <c r="E249" s="233">
        <v>-2.2425000000000002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41">
        <v>56</v>
      </c>
      <c r="B250" s="242" t="s">
        <v>541</v>
      </c>
      <c r="C250" s="253" t="s">
        <v>542</v>
      </c>
      <c r="D250" s="243" t="s">
        <v>174</v>
      </c>
      <c r="E250" s="244">
        <v>41.1995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 t="s">
        <v>175</v>
      </c>
      <c r="T250" s="247" t="s">
        <v>175</v>
      </c>
      <c r="U250" s="231">
        <v>0.04</v>
      </c>
      <c r="V250" s="231">
        <f>ROUND(E250*U250,2)</f>
        <v>1.65</v>
      </c>
      <c r="W250" s="231"/>
      <c r="X250" s="231" t="s">
        <v>176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177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543</v>
      </c>
      <c r="D251" s="232"/>
      <c r="E251" s="23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179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544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179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924</v>
      </c>
      <c r="D253" s="232"/>
      <c r="E253" s="233">
        <v>41.1995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57</v>
      </c>
      <c r="B254" s="242" t="s">
        <v>546</v>
      </c>
      <c r="C254" s="253" t="s">
        <v>547</v>
      </c>
      <c r="D254" s="243" t="s">
        <v>174</v>
      </c>
      <c r="E254" s="244">
        <v>42.401499999999999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1.7000000000000001E-4</v>
      </c>
      <c r="O254" s="246">
        <f>ROUND(E254*N254,2)</f>
        <v>0.01</v>
      </c>
      <c r="P254" s="246">
        <v>0</v>
      </c>
      <c r="Q254" s="246">
        <f>ROUND(E254*P254,2)</f>
        <v>0</v>
      </c>
      <c r="R254" s="246"/>
      <c r="S254" s="246" t="s">
        <v>175</v>
      </c>
      <c r="T254" s="247" t="s">
        <v>175</v>
      </c>
      <c r="U254" s="231">
        <v>0.03</v>
      </c>
      <c r="V254" s="231">
        <f>ROUND(E254*U254,2)</f>
        <v>1.27</v>
      </c>
      <c r="W254" s="231"/>
      <c r="X254" s="231" t="s">
        <v>176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548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925</v>
      </c>
      <c r="D256" s="232"/>
      <c r="E256" s="233">
        <v>32.401499999999999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926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844</v>
      </c>
      <c r="D258" s="232"/>
      <c r="E258" s="233">
        <v>10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41">
        <v>58</v>
      </c>
      <c r="B259" s="242" t="s">
        <v>551</v>
      </c>
      <c r="C259" s="253" t="s">
        <v>552</v>
      </c>
      <c r="D259" s="243" t="s">
        <v>174</v>
      </c>
      <c r="E259" s="244">
        <v>42.401499999999999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2.1000000000000001E-4</v>
      </c>
      <c r="O259" s="246">
        <f>ROUND(E259*N259,2)</f>
        <v>0.01</v>
      </c>
      <c r="P259" s="246">
        <v>0</v>
      </c>
      <c r="Q259" s="246">
        <f>ROUND(E259*P259,2)</f>
        <v>0</v>
      </c>
      <c r="R259" s="246"/>
      <c r="S259" s="246" t="s">
        <v>175</v>
      </c>
      <c r="T259" s="247" t="s">
        <v>175</v>
      </c>
      <c r="U259" s="231">
        <v>0.1</v>
      </c>
      <c r="V259" s="231">
        <f>ROUND(E259*U259,2)</f>
        <v>4.24</v>
      </c>
      <c r="W259" s="231"/>
      <c r="X259" s="231" t="s">
        <v>176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177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548</v>
      </c>
      <c r="D260" s="232"/>
      <c r="E260" s="233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925</v>
      </c>
      <c r="D261" s="232"/>
      <c r="E261" s="233">
        <v>32.401499999999999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926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844</v>
      </c>
      <c r="D263" s="232"/>
      <c r="E263" s="233">
        <v>10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179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1">
        <v>59</v>
      </c>
      <c r="B264" s="242" t="s">
        <v>553</v>
      </c>
      <c r="C264" s="253" t="s">
        <v>554</v>
      </c>
      <c r="D264" s="243" t="s">
        <v>174</v>
      </c>
      <c r="E264" s="244">
        <v>10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3.5E-4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175</v>
      </c>
      <c r="T264" s="247" t="s">
        <v>175</v>
      </c>
      <c r="U264" s="231">
        <v>0.01</v>
      </c>
      <c r="V264" s="231">
        <f>ROUND(E264*U264,2)</f>
        <v>0.1</v>
      </c>
      <c r="W264" s="231"/>
      <c r="X264" s="231" t="s">
        <v>176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177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555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844</v>
      </c>
      <c r="D266" s="232"/>
      <c r="E266" s="233">
        <v>10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179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>
      <c r="A267" s="235" t="s">
        <v>170</v>
      </c>
      <c r="B267" s="236" t="s">
        <v>138</v>
      </c>
      <c r="C267" s="252" t="s">
        <v>139</v>
      </c>
      <c r="D267" s="237"/>
      <c r="E267" s="238"/>
      <c r="F267" s="239"/>
      <c r="G267" s="239">
        <f>SUMIF(AG268:AG297,"&lt;&gt;NOR",G268:G297)</f>
        <v>0</v>
      </c>
      <c r="H267" s="239"/>
      <c r="I267" s="239">
        <f>SUM(I268:I297)</f>
        <v>0</v>
      </c>
      <c r="J267" s="239"/>
      <c r="K267" s="239">
        <f>SUM(K268:K297)</f>
        <v>0</v>
      </c>
      <c r="L267" s="239"/>
      <c r="M267" s="239">
        <f>SUM(M268:M297)</f>
        <v>0</v>
      </c>
      <c r="N267" s="239"/>
      <c r="O267" s="239">
        <f>SUM(O268:O297)</f>
        <v>0</v>
      </c>
      <c r="P267" s="239"/>
      <c r="Q267" s="239">
        <f>SUM(Q268:Q297)</f>
        <v>0</v>
      </c>
      <c r="R267" s="239"/>
      <c r="S267" s="239"/>
      <c r="T267" s="240"/>
      <c r="U267" s="234"/>
      <c r="V267" s="234">
        <f>SUM(V268:V297)</f>
        <v>0.76</v>
      </c>
      <c r="W267" s="234"/>
      <c r="X267" s="234"/>
      <c r="AG267" t="s">
        <v>171</v>
      </c>
    </row>
    <row r="268" spans="1:60" outlineLevel="1">
      <c r="A268" s="241">
        <v>60</v>
      </c>
      <c r="B268" s="242" t="s">
        <v>565</v>
      </c>
      <c r="C268" s="253" t="s">
        <v>566</v>
      </c>
      <c r="D268" s="243" t="s">
        <v>322</v>
      </c>
      <c r="E268" s="244">
        <v>0.61619999999999997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0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175</v>
      </c>
      <c r="T268" s="247" t="s">
        <v>175</v>
      </c>
      <c r="U268" s="231">
        <v>0.28000000000000003</v>
      </c>
      <c r="V268" s="231">
        <f>ROUND(E268*U268,2)</f>
        <v>0.17</v>
      </c>
      <c r="W268" s="231"/>
      <c r="X268" s="231" t="s">
        <v>176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318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5" t="s">
        <v>567</v>
      </c>
      <c r="D269" s="248"/>
      <c r="E269" s="248"/>
      <c r="F269" s="248"/>
      <c r="G269" s="248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244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6" t="s">
        <v>568</v>
      </c>
      <c r="D270" s="249"/>
      <c r="E270" s="249"/>
      <c r="F270" s="249"/>
      <c r="G270" s="249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244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>
      <c r="A271" s="229"/>
      <c r="B271" s="230"/>
      <c r="C271" s="256" t="s">
        <v>569</v>
      </c>
      <c r="D271" s="249"/>
      <c r="E271" s="249"/>
      <c r="F271" s="249"/>
      <c r="G271" s="249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244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50" t="str">
        <f>C271</f>
        <v>- při vodorovné dopravě po vodě : vyložení na hromady na suchu nebo na přeložení na dopravní prostředek na suchu do 15 m vodorovně a současně do 4 m svisle,</v>
      </c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6" t="s">
        <v>570</v>
      </c>
      <c r="D272" s="249"/>
      <c r="E272" s="249"/>
      <c r="F272" s="249"/>
      <c r="G272" s="249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244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571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927</v>
      </c>
      <c r="D274" s="232"/>
      <c r="E274" s="233">
        <v>0.438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575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179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928</v>
      </c>
      <c r="D276" s="232"/>
      <c r="E276" s="233">
        <v>1.9E-2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715</v>
      </c>
      <c r="D277" s="232"/>
      <c r="E277" s="233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795</v>
      </c>
      <c r="D278" s="232"/>
      <c r="E278" s="233">
        <v>3.7699999999999997E-2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179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579</v>
      </c>
      <c r="D279" s="232"/>
      <c r="E279" s="233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929</v>
      </c>
      <c r="D280" s="232"/>
      <c r="E280" s="233">
        <v>1.5E-3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179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581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930</v>
      </c>
      <c r="D282" s="232"/>
      <c r="E282" s="233">
        <v>0.02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583</v>
      </c>
      <c r="D283" s="232"/>
      <c r="E283" s="233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584</v>
      </c>
      <c r="D284" s="232"/>
      <c r="E284" s="233">
        <v>0.1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41">
        <v>61</v>
      </c>
      <c r="B285" s="242" t="s">
        <v>585</v>
      </c>
      <c r="C285" s="253" t="s">
        <v>586</v>
      </c>
      <c r="D285" s="243" t="s">
        <v>322</v>
      </c>
      <c r="E285" s="244">
        <v>0.61619999999999997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0</v>
      </c>
      <c r="O285" s="246">
        <f>ROUND(E285*N285,2)</f>
        <v>0</v>
      </c>
      <c r="P285" s="246">
        <v>0</v>
      </c>
      <c r="Q285" s="246">
        <f>ROUND(E285*P285,2)</f>
        <v>0</v>
      </c>
      <c r="R285" s="246"/>
      <c r="S285" s="246" t="s">
        <v>175</v>
      </c>
      <c r="T285" s="247" t="s">
        <v>175</v>
      </c>
      <c r="U285" s="231">
        <v>0.01</v>
      </c>
      <c r="V285" s="231">
        <f>ROUND(E285*U285,2)</f>
        <v>0.01</v>
      </c>
      <c r="W285" s="231"/>
      <c r="X285" s="231" t="s">
        <v>176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318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587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931</v>
      </c>
      <c r="D287" s="232"/>
      <c r="E287" s="233">
        <v>0.61619999999999997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41">
        <v>62</v>
      </c>
      <c r="B288" s="242" t="s">
        <v>589</v>
      </c>
      <c r="C288" s="253" t="s">
        <v>590</v>
      </c>
      <c r="D288" s="243" t="s">
        <v>322</v>
      </c>
      <c r="E288" s="244">
        <v>0.86268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0</v>
      </c>
      <c r="O288" s="246">
        <f>ROUND(E288*N288,2)</f>
        <v>0</v>
      </c>
      <c r="P288" s="246">
        <v>0</v>
      </c>
      <c r="Q288" s="246">
        <f>ROUND(E288*P288,2)</f>
        <v>0</v>
      </c>
      <c r="R288" s="246"/>
      <c r="S288" s="246" t="s">
        <v>175</v>
      </c>
      <c r="T288" s="247" t="s">
        <v>175</v>
      </c>
      <c r="U288" s="231">
        <v>0</v>
      </c>
      <c r="V288" s="231">
        <f>ROUND(E288*U288,2)</f>
        <v>0</v>
      </c>
      <c r="W288" s="231"/>
      <c r="X288" s="231" t="s">
        <v>176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318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591</v>
      </c>
      <c r="D289" s="232"/>
      <c r="E289" s="233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932</v>
      </c>
      <c r="D290" s="232"/>
      <c r="E290" s="233">
        <v>0.86268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63</v>
      </c>
      <c r="B291" s="242" t="s">
        <v>593</v>
      </c>
      <c r="C291" s="253" t="s">
        <v>594</v>
      </c>
      <c r="D291" s="243" t="s">
        <v>322</v>
      </c>
      <c r="E291" s="244">
        <v>0.61619999999999997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0</v>
      </c>
      <c r="O291" s="246">
        <f>ROUND(E291*N291,2)</f>
        <v>0</v>
      </c>
      <c r="P291" s="246">
        <v>0</v>
      </c>
      <c r="Q291" s="246">
        <f>ROUND(E291*P291,2)</f>
        <v>0</v>
      </c>
      <c r="R291" s="246"/>
      <c r="S291" s="246" t="s">
        <v>175</v>
      </c>
      <c r="T291" s="247" t="s">
        <v>175</v>
      </c>
      <c r="U291" s="231">
        <v>0.94</v>
      </c>
      <c r="V291" s="231">
        <f>ROUND(E291*U291,2)</f>
        <v>0.57999999999999996</v>
      </c>
      <c r="W291" s="231"/>
      <c r="X291" s="231" t="s">
        <v>176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177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595</v>
      </c>
      <c r="D292" s="232"/>
      <c r="E292" s="233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587</v>
      </c>
      <c r="D293" s="232"/>
      <c r="E293" s="233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179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931</v>
      </c>
      <c r="D294" s="232"/>
      <c r="E294" s="233">
        <v>0.61619999999999997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179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1">
        <v>64</v>
      </c>
      <c r="B295" s="242" t="s">
        <v>596</v>
      </c>
      <c r="C295" s="253" t="s">
        <v>597</v>
      </c>
      <c r="D295" s="243" t="s">
        <v>322</v>
      </c>
      <c r="E295" s="244">
        <v>0.61619999999999997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0</v>
      </c>
      <c r="O295" s="246">
        <f>ROUND(E295*N295,2)</f>
        <v>0</v>
      </c>
      <c r="P295" s="246">
        <v>0</v>
      </c>
      <c r="Q295" s="246">
        <f>ROUND(E295*P295,2)</f>
        <v>0</v>
      </c>
      <c r="R295" s="246"/>
      <c r="S295" s="246" t="s">
        <v>175</v>
      </c>
      <c r="T295" s="247" t="s">
        <v>175</v>
      </c>
      <c r="U295" s="231">
        <v>0</v>
      </c>
      <c r="V295" s="231">
        <f>ROUND(E295*U295,2)</f>
        <v>0</v>
      </c>
      <c r="W295" s="231"/>
      <c r="X295" s="231" t="s">
        <v>176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318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587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931</v>
      </c>
      <c r="D297" s="232"/>
      <c r="E297" s="233">
        <v>0.61619999999999997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>
      <c r="A298" s="235" t="s">
        <v>170</v>
      </c>
      <c r="B298" s="236" t="s">
        <v>141</v>
      </c>
      <c r="C298" s="252" t="s">
        <v>29</v>
      </c>
      <c r="D298" s="237"/>
      <c r="E298" s="238"/>
      <c r="F298" s="239"/>
      <c r="G298" s="239">
        <f>SUMIF(AG299:AG302,"&lt;&gt;NOR",G299:G302)</f>
        <v>0</v>
      </c>
      <c r="H298" s="239"/>
      <c r="I298" s="239">
        <f>SUM(I299:I302)</f>
        <v>0</v>
      </c>
      <c r="J298" s="239"/>
      <c r="K298" s="239">
        <f>SUM(K299:K302)</f>
        <v>0</v>
      </c>
      <c r="L298" s="239"/>
      <c r="M298" s="239">
        <f>SUM(M299:M302)</f>
        <v>0</v>
      </c>
      <c r="N298" s="239"/>
      <c r="O298" s="239">
        <f>SUM(O299:O302)</f>
        <v>0</v>
      </c>
      <c r="P298" s="239"/>
      <c r="Q298" s="239">
        <f>SUM(Q299:Q302)</f>
        <v>0</v>
      </c>
      <c r="R298" s="239"/>
      <c r="S298" s="239"/>
      <c r="T298" s="240"/>
      <c r="U298" s="234"/>
      <c r="V298" s="234">
        <f>SUM(V299:V302)</f>
        <v>0</v>
      </c>
      <c r="W298" s="234"/>
      <c r="X298" s="234"/>
      <c r="AG298" t="s">
        <v>171</v>
      </c>
    </row>
    <row r="299" spans="1:60" outlineLevel="1">
      <c r="A299" s="241">
        <v>65</v>
      </c>
      <c r="B299" s="242" t="s">
        <v>598</v>
      </c>
      <c r="C299" s="253" t="s">
        <v>599</v>
      </c>
      <c r="D299" s="243" t="s">
        <v>0</v>
      </c>
      <c r="E299" s="244">
        <v>1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6">
        <v>0</v>
      </c>
      <c r="O299" s="246">
        <f>ROUND(E299*N299,2)</f>
        <v>0</v>
      </c>
      <c r="P299" s="246">
        <v>0</v>
      </c>
      <c r="Q299" s="246">
        <f>ROUND(E299*P299,2)</f>
        <v>0</v>
      </c>
      <c r="R299" s="246"/>
      <c r="S299" s="246" t="s">
        <v>175</v>
      </c>
      <c r="T299" s="247" t="s">
        <v>251</v>
      </c>
      <c r="U299" s="231">
        <v>0</v>
      </c>
      <c r="V299" s="231">
        <f>ROUND(E299*U299,2)</f>
        <v>0</v>
      </c>
      <c r="W299" s="231"/>
      <c r="X299" s="231" t="s">
        <v>142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600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56</v>
      </c>
      <c r="D300" s="232"/>
      <c r="E300" s="233">
        <v>1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41">
        <v>66</v>
      </c>
      <c r="B301" s="242" t="s">
        <v>601</v>
      </c>
      <c r="C301" s="253" t="s">
        <v>602</v>
      </c>
      <c r="D301" s="243" t="s">
        <v>0</v>
      </c>
      <c r="E301" s="244">
        <v>1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0</v>
      </c>
      <c r="O301" s="246">
        <f>ROUND(E301*N301,2)</f>
        <v>0</v>
      </c>
      <c r="P301" s="246">
        <v>0</v>
      </c>
      <c r="Q301" s="246">
        <f>ROUND(E301*P301,2)</f>
        <v>0</v>
      </c>
      <c r="R301" s="246"/>
      <c r="S301" s="246" t="s">
        <v>250</v>
      </c>
      <c r="T301" s="247" t="s">
        <v>251</v>
      </c>
      <c r="U301" s="231">
        <v>0</v>
      </c>
      <c r="V301" s="231">
        <f>ROUND(E301*U301,2)</f>
        <v>0</v>
      </c>
      <c r="W301" s="231"/>
      <c r="X301" s="231" t="s">
        <v>142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600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56</v>
      </c>
      <c r="D302" s="232"/>
      <c r="E302" s="233">
        <v>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>
      <c r="A303" s="3"/>
      <c r="B303" s="4"/>
      <c r="C303" s="257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AE303">
        <v>15</v>
      </c>
      <c r="AF303">
        <v>21</v>
      </c>
      <c r="AG303" t="s">
        <v>157</v>
      </c>
    </row>
    <row r="304" spans="1:60">
      <c r="A304" s="215"/>
      <c r="B304" s="216" t="s">
        <v>31</v>
      </c>
      <c r="C304" s="258"/>
      <c r="D304" s="217"/>
      <c r="E304" s="218"/>
      <c r="F304" s="218"/>
      <c r="G304" s="251">
        <f>G8+G21+G51+G55+G60+G70+G74+G81+G87+G125+G165+G172+G182+G219+G236+G267+G298</f>
        <v>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AE304">
        <f>SUMIF(L7:L302,AE303,G7:G302)</f>
        <v>0</v>
      </c>
      <c r="AF304">
        <f>SUMIF(L7:L302,AF303,G7:G302)</f>
        <v>0</v>
      </c>
      <c r="AG304" t="s">
        <v>603</v>
      </c>
    </row>
    <row r="305" spans="1:33">
      <c r="A305" s="3"/>
      <c r="B305" s="4"/>
      <c r="C305" s="257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33">
      <c r="A306" s="3"/>
      <c r="B306" s="4"/>
      <c r="C306" s="257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33">
      <c r="A307" s="219" t="s">
        <v>604</v>
      </c>
      <c r="B307" s="219"/>
      <c r="C307" s="259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33">
      <c r="A308" s="220"/>
      <c r="B308" s="221"/>
      <c r="C308" s="260"/>
      <c r="D308" s="221"/>
      <c r="E308" s="221"/>
      <c r="F308" s="221"/>
      <c r="G308" s="2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AG308" t="s">
        <v>605</v>
      </c>
    </row>
    <row r="309" spans="1:33">
      <c r="A309" s="223"/>
      <c r="B309" s="224"/>
      <c r="C309" s="261"/>
      <c r="D309" s="224"/>
      <c r="E309" s="224"/>
      <c r="F309" s="224"/>
      <c r="G309" s="22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33">
      <c r="A310" s="223"/>
      <c r="B310" s="224"/>
      <c r="C310" s="261"/>
      <c r="D310" s="224"/>
      <c r="E310" s="224"/>
      <c r="F310" s="224"/>
      <c r="G310" s="22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33">
      <c r="A311" s="223"/>
      <c r="B311" s="224"/>
      <c r="C311" s="261"/>
      <c r="D311" s="224"/>
      <c r="E311" s="224"/>
      <c r="F311" s="224"/>
      <c r="G311" s="22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33">
      <c r="A312" s="226"/>
      <c r="B312" s="227"/>
      <c r="C312" s="262"/>
      <c r="D312" s="227"/>
      <c r="E312" s="227"/>
      <c r="F312" s="227"/>
      <c r="G312" s="22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33">
      <c r="A313" s="3"/>
      <c r="B313" s="4"/>
      <c r="C313" s="257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33">
      <c r="C314" s="263"/>
      <c r="D314" s="10"/>
      <c r="AG314" t="s">
        <v>607</v>
      </c>
    </row>
    <row r="315" spans="1:33">
      <c r="D315" s="10"/>
    </row>
    <row r="316" spans="1:33">
      <c r="D316" s="10"/>
    </row>
    <row r="317" spans="1:33">
      <c r="D317" s="10"/>
    </row>
    <row r="318" spans="1:33">
      <c r="D318" s="10"/>
    </row>
    <row r="319" spans="1:33">
      <c r="D319" s="10"/>
    </row>
    <row r="320" spans="1:33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8">
    <mergeCell ref="C271:G271"/>
    <mergeCell ref="C272:G272"/>
    <mergeCell ref="C100:G100"/>
    <mergeCell ref="C103:G103"/>
    <mergeCell ref="C115:G115"/>
    <mergeCell ref="C118:G118"/>
    <mergeCell ref="C269:G269"/>
    <mergeCell ref="C270:G270"/>
    <mergeCell ref="A1:G1"/>
    <mergeCell ref="C2:G2"/>
    <mergeCell ref="C3:G3"/>
    <mergeCell ref="C4:G4"/>
    <mergeCell ref="A307:C307"/>
    <mergeCell ref="A308:G312"/>
    <mergeCell ref="C89:G89"/>
    <mergeCell ref="C90:G90"/>
    <mergeCell ref="C93:G93"/>
    <mergeCell ref="C94:G94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70</v>
      </c>
      <c r="C3" s="201" t="s">
        <v>71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76</v>
      </c>
      <c r="C4" s="204" t="s">
        <v>77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136</v>
      </c>
      <c r="C8" s="252" t="s">
        <v>137</v>
      </c>
      <c r="D8" s="237"/>
      <c r="E8" s="238"/>
      <c r="F8" s="239"/>
      <c r="G8" s="239">
        <f>SUMIF(AG9:AG37,"&lt;&gt;NOR",G9:G37)</f>
        <v>0</v>
      </c>
      <c r="H8" s="239"/>
      <c r="I8" s="239">
        <f>SUM(I9:I37)</f>
        <v>0</v>
      </c>
      <c r="J8" s="239"/>
      <c r="K8" s="239">
        <f>SUM(K9:K37)</f>
        <v>0</v>
      </c>
      <c r="L8" s="239"/>
      <c r="M8" s="239">
        <f>SUM(M9:M37)</f>
        <v>0</v>
      </c>
      <c r="N8" s="239"/>
      <c r="O8" s="239">
        <f>SUM(O9:O37)</f>
        <v>0.13</v>
      </c>
      <c r="P8" s="239"/>
      <c r="Q8" s="239">
        <f>SUM(Q9:Q37)</f>
        <v>1.2</v>
      </c>
      <c r="R8" s="239"/>
      <c r="S8" s="239"/>
      <c r="T8" s="240"/>
      <c r="U8" s="234"/>
      <c r="V8" s="234">
        <f>SUM(V9:V37)</f>
        <v>0</v>
      </c>
      <c r="W8" s="234"/>
      <c r="X8" s="234"/>
      <c r="AG8" t="s">
        <v>171</v>
      </c>
    </row>
    <row r="9" spans="1:60" ht="22.5" outlineLevel="1">
      <c r="A9" s="264">
        <v>1</v>
      </c>
      <c r="B9" s="265" t="s">
        <v>947</v>
      </c>
      <c r="C9" s="271" t="s">
        <v>948</v>
      </c>
      <c r="D9" s="266" t="s">
        <v>249</v>
      </c>
      <c r="E9" s="267">
        <v>12</v>
      </c>
      <c r="F9" s="268"/>
      <c r="G9" s="269">
        <f>ROUND(E9*F9,2)</f>
        <v>0</v>
      </c>
      <c r="H9" s="268"/>
      <c r="I9" s="269">
        <f>ROUND(E9*H9,2)</f>
        <v>0</v>
      </c>
      <c r="J9" s="268"/>
      <c r="K9" s="269">
        <f>ROUND(E9*J9,2)</f>
        <v>0</v>
      </c>
      <c r="L9" s="269">
        <v>21</v>
      </c>
      <c r="M9" s="269">
        <f>G9*(1+L9/100)</f>
        <v>0</v>
      </c>
      <c r="N9" s="269">
        <v>0</v>
      </c>
      <c r="O9" s="269">
        <f>ROUND(E9*N9,2)</f>
        <v>0</v>
      </c>
      <c r="P9" s="269">
        <v>6.9999999999999994E-5</v>
      </c>
      <c r="Q9" s="269">
        <f>ROUND(E9*P9,2)</f>
        <v>0</v>
      </c>
      <c r="R9" s="269"/>
      <c r="S9" s="269" t="s">
        <v>949</v>
      </c>
      <c r="T9" s="270" t="s">
        <v>950</v>
      </c>
      <c r="U9" s="231">
        <v>0</v>
      </c>
      <c r="V9" s="231">
        <f>ROUND(E9*U9,2)</f>
        <v>0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242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64">
        <v>2</v>
      </c>
      <c r="B10" s="265" t="s">
        <v>951</v>
      </c>
      <c r="C10" s="271" t="s">
        <v>952</v>
      </c>
      <c r="D10" s="266" t="s">
        <v>241</v>
      </c>
      <c r="E10" s="267">
        <v>240</v>
      </c>
      <c r="F10" s="268"/>
      <c r="G10" s="269">
        <f>ROUND(E10*F10,2)</f>
        <v>0</v>
      </c>
      <c r="H10" s="268"/>
      <c r="I10" s="269">
        <f>ROUND(E10*H10,2)</f>
        <v>0</v>
      </c>
      <c r="J10" s="268"/>
      <c r="K10" s="269">
        <f>ROUND(E10*J10,2)</f>
        <v>0</v>
      </c>
      <c r="L10" s="269">
        <v>21</v>
      </c>
      <c r="M10" s="269">
        <f>G10*(1+L10/100)</f>
        <v>0</v>
      </c>
      <c r="N10" s="269">
        <v>0</v>
      </c>
      <c r="O10" s="269">
        <f>ROUND(E10*N10,2)</f>
        <v>0</v>
      </c>
      <c r="P10" s="269">
        <v>5.0000000000000001E-3</v>
      </c>
      <c r="Q10" s="269">
        <f>ROUND(E10*P10,2)</f>
        <v>1.2</v>
      </c>
      <c r="R10" s="269"/>
      <c r="S10" s="269" t="s">
        <v>949</v>
      </c>
      <c r="T10" s="270" t="s">
        <v>950</v>
      </c>
      <c r="U10" s="231">
        <v>0</v>
      </c>
      <c r="V10" s="231">
        <f>ROUND(E10*U10,2)</f>
        <v>0</v>
      </c>
      <c r="W10" s="231"/>
      <c r="X10" s="231" t="s">
        <v>176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242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>
      <c r="A11" s="264">
        <v>3</v>
      </c>
      <c r="B11" s="265" t="s">
        <v>953</v>
      </c>
      <c r="C11" s="271" t="s">
        <v>954</v>
      </c>
      <c r="D11" s="266" t="s">
        <v>241</v>
      </c>
      <c r="E11" s="267">
        <v>240</v>
      </c>
      <c r="F11" s="268"/>
      <c r="G11" s="269">
        <f>ROUND(E11*F11,2)</f>
        <v>0</v>
      </c>
      <c r="H11" s="268"/>
      <c r="I11" s="269">
        <f>ROUND(E11*H11,2)</f>
        <v>0</v>
      </c>
      <c r="J11" s="268"/>
      <c r="K11" s="269">
        <f>ROUND(E11*J11,2)</f>
        <v>0</v>
      </c>
      <c r="L11" s="269">
        <v>21</v>
      </c>
      <c r="M11" s="269">
        <f>G11*(1+L11/100)</f>
        <v>0</v>
      </c>
      <c r="N11" s="269">
        <v>3.5E-4</v>
      </c>
      <c r="O11" s="269">
        <f>ROUND(E11*N11,2)</f>
        <v>0.08</v>
      </c>
      <c r="P11" s="269">
        <v>0</v>
      </c>
      <c r="Q11" s="269">
        <f>ROUND(E11*P11,2)</f>
        <v>0</v>
      </c>
      <c r="R11" s="269"/>
      <c r="S11" s="269" t="s">
        <v>949</v>
      </c>
      <c r="T11" s="270" t="s">
        <v>950</v>
      </c>
      <c r="U11" s="231">
        <v>0</v>
      </c>
      <c r="V11" s="231">
        <f>ROUND(E11*U11,2)</f>
        <v>0</v>
      </c>
      <c r="W11" s="231"/>
      <c r="X11" s="231" t="s">
        <v>176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>
      <c r="A12" s="264">
        <v>4</v>
      </c>
      <c r="B12" s="265" t="s">
        <v>955</v>
      </c>
      <c r="C12" s="271" t="s">
        <v>956</v>
      </c>
      <c r="D12" s="266" t="s">
        <v>249</v>
      </c>
      <c r="E12" s="267">
        <v>12</v>
      </c>
      <c r="F12" s="268"/>
      <c r="G12" s="269">
        <f>ROUND(E12*F12,2)</f>
        <v>0</v>
      </c>
      <c r="H12" s="268"/>
      <c r="I12" s="269">
        <f>ROUND(E12*H12,2)</f>
        <v>0</v>
      </c>
      <c r="J12" s="268"/>
      <c r="K12" s="269">
        <f>ROUND(E12*J12,2)</f>
        <v>0</v>
      </c>
      <c r="L12" s="269">
        <v>21</v>
      </c>
      <c r="M12" s="269">
        <f>G12*(1+L12/100)</f>
        <v>0</v>
      </c>
      <c r="N12" s="269">
        <v>0</v>
      </c>
      <c r="O12" s="269">
        <f>ROUND(E12*N12,2)</f>
        <v>0</v>
      </c>
      <c r="P12" s="269">
        <v>0</v>
      </c>
      <c r="Q12" s="269">
        <f>ROUND(E12*P12,2)</f>
        <v>0</v>
      </c>
      <c r="R12" s="269"/>
      <c r="S12" s="269" t="s">
        <v>949</v>
      </c>
      <c r="T12" s="270" t="s">
        <v>950</v>
      </c>
      <c r="U12" s="231">
        <v>0</v>
      </c>
      <c r="V12" s="231">
        <f>ROUND(E12*U12,2)</f>
        <v>0</v>
      </c>
      <c r="W12" s="231"/>
      <c r="X12" s="231" t="s">
        <v>176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242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>
      <c r="A13" s="264">
        <v>5</v>
      </c>
      <c r="B13" s="265" t="s">
        <v>957</v>
      </c>
      <c r="C13" s="271" t="s">
        <v>958</v>
      </c>
      <c r="D13" s="266" t="s">
        <v>241</v>
      </c>
      <c r="E13" s="267">
        <v>195</v>
      </c>
      <c r="F13" s="268"/>
      <c r="G13" s="269">
        <f>ROUND(E13*F13,2)</f>
        <v>0</v>
      </c>
      <c r="H13" s="268"/>
      <c r="I13" s="269">
        <f>ROUND(E13*H13,2)</f>
        <v>0</v>
      </c>
      <c r="J13" s="268"/>
      <c r="K13" s="269">
        <f>ROUND(E13*J13,2)</f>
        <v>0</v>
      </c>
      <c r="L13" s="269">
        <v>21</v>
      </c>
      <c r="M13" s="269">
        <f>G13*(1+L13/100)</f>
        <v>0</v>
      </c>
      <c r="N13" s="269">
        <v>0</v>
      </c>
      <c r="O13" s="269">
        <f>ROUND(E13*N13,2)</f>
        <v>0</v>
      </c>
      <c r="P13" s="269">
        <v>0</v>
      </c>
      <c r="Q13" s="269">
        <f>ROUND(E13*P13,2)</f>
        <v>0</v>
      </c>
      <c r="R13" s="269"/>
      <c r="S13" s="269" t="s">
        <v>949</v>
      </c>
      <c r="T13" s="270" t="s">
        <v>950</v>
      </c>
      <c r="U13" s="231">
        <v>0</v>
      </c>
      <c r="V13" s="231">
        <f>ROUND(E13*U13,2)</f>
        <v>0</v>
      </c>
      <c r="W13" s="231"/>
      <c r="X13" s="231" t="s">
        <v>176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>
      <c r="A14" s="264">
        <v>6</v>
      </c>
      <c r="B14" s="265" t="s">
        <v>959</v>
      </c>
      <c r="C14" s="271" t="s">
        <v>960</v>
      </c>
      <c r="D14" s="266" t="s">
        <v>241</v>
      </c>
      <c r="E14" s="267">
        <v>195</v>
      </c>
      <c r="F14" s="268"/>
      <c r="G14" s="269">
        <f>ROUND(E14*F14,2)</f>
        <v>0</v>
      </c>
      <c r="H14" s="268"/>
      <c r="I14" s="269">
        <f>ROUND(E14*H14,2)</f>
        <v>0</v>
      </c>
      <c r="J14" s="268"/>
      <c r="K14" s="269">
        <f>ROUND(E14*J14,2)</f>
        <v>0</v>
      </c>
      <c r="L14" s="269">
        <v>21</v>
      </c>
      <c r="M14" s="269">
        <f>G14*(1+L14/100)</f>
        <v>0</v>
      </c>
      <c r="N14" s="269">
        <v>0</v>
      </c>
      <c r="O14" s="269">
        <f>ROUND(E14*N14,2)</f>
        <v>0</v>
      </c>
      <c r="P14" s="269">
        <v>0</v>
      </c>
      <c r="Q14" s="269">
        <f>ROUND(E14*P14,2)</f>
        <v>0</v>
      </c>
      <c r="R14" s="269"/>
      <c r="S14" s="269" t="s">
        <v>949</v>
      </c>
      <c r="T14" s="270" t="s">
        <v>950</v>
      </c>
      <c r="U14" s="231">
        <v>0</v>
      </c>
      <c r="V14" s="231">
        <f>ROUND(E14*U14,2)</f>
        <v>0</v>
      </c>
      <c r="W14" s="231"/>
      <c r="X14" s="231" t="s">
        <v>176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242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>
      <c r="A15" s="264">
        <v>7</v>
      </c>
      <c r="B15" s="265" t="s">
        <v>961</v>
      </c>
      <c r="C15" s="271" t="s">
        <v>962</v>
      </c>
      <c r="D15" s="266" t="s">
        <v>249</v>
      </c>
      <c r="E15" s="267">
        <v>3</v>
      </c>
      <c r="F15" s="268"/>
      <c r="G15" s="269">
        <f>ROUND(E15*F15,2)</f>
        <v>0</v>
      </c>
      <c r="H15" s="268"/>
      <c r="I15" s="269">
        <f>ROUND(E15*H15,2)</f>
        <v>0</v>
      </c>
      <c r="J15" s="268"/>
      <c r="K15" s="269">
        <f>ROUND(E15*J15,2)</f>
        <v>0</v>
      </c>
      <c r="L15" s="269">
        <v>21</v>
      </c>
      <c r="M15" s="269">
        <f>G15*(1+L15/100)</f>
        <v>0</v>
      </c>
      <c r="N15" s="269">
        <v>0</v>
      </c>
      <c r="O15" s="269">
        <f>ROUND(E15*N15,2)</f>
        <v>0</v>
      </c>
      <c r="P15" s="269">
        <v>0</v>
      </c>
      <c r="Q15" s="269">
        <f>ROUND(E15*P15,2)</f>
        <v>0</v>
      </c>
      <c r="R15" s="269"/>
      <c r="S15" s="269" t="s">
        <v>949</v>
      </c>
      <c r="T15" s="270" t="s">
        <v>950</v>
      </c>
      <c r="U15" s="231">
        <v>0</v>
      </c>
      <c r="V15" s="231">
        <f>ROUND(E15*U15,2)</f>
        <v>0</v>
      </c>
      <c r="W15" s="231"/>
      <c r="X15" s="231" t="s">
        <v>176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>
      <c r="A16" s="264">
        <v>8</v>
      </c>
      <c r="B16" s="265" t="s">
        <v>963</v>
      </c>
      <c r="C16" s="271" t="s">
        <v>964</v>
      </c>
      <c r="D16" s="266" t="s">
        <v>249</v>
      </c>
      <c r="E16" s="267">
        <v>9</v>
      </c>
      <c r="F16" s="268"/>
      <c r="G16" s="269">
        <f>ROUND(E16*F16,2)</f>
        <v>0</v>
      </c>
      <c r="H16" s="268"/>
      <c r="I16" s="269">
        <f>ROUND(E16*H16,2)</f>
        <v>0</v>
      </c>
      <c r="J16" s="268"/>
      <c r="K16" s="269">
        <f>ROUND(E16*J16,2)</f>
        <v>0</v>
      </c>
      <c r="L16" s="269">
        <v>21</v>
      </c>
      <c r="M16" s="269">
        <f>G16*(1+L16/100)</f>
        <v>0</v>
      </c>
      <c r="N16" s="269">
        <v>0</v>
      </c>
      <c r="O16" s="269">
        <f>ROUND(E16*N16,2)</f>
        <v>0</v>
      </c>
      <c r="P16" s="269">
        <v>0</v>
      </c>
      <c r="Q16" s="269">
        <f>ROUND(E16*P16,2)</f>
        <v>0</v>
      </c>
      <c r="R16" s="269"/>
      <c r="S16" s="269" t="s">
        <v>949</v>
      </c>
      <c r="T16" s="270" t="s">
        <v>950</v>
      </c>
      <c r="U16" s="231">
        <v>0</v>
      </c>
      <c r="V16" s="231">
        <f>ROUND(E16*U16,2)</f>
        <v>0</v>
      </c>
      <c r="W16" s="231"/>
      <c r="X16" s="231" t="s">
        <v>176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242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>
      <c r="A17" s="264">
        <v>9</v>
      </c>
      <c r="B17" s="265" t="s">
        <v>965</v>
      </c>
      <c r="C17" s="271" t="s">
        <v>966</v>
      </c>
      <c r="D17" s="266" t="s">
        <v>249</v>
      </c>
      <c r="E17" s="267">
        <v>3</v>
      </c>
      <c r="F17" s="268"/>
      <c r="G17" s="269">
        <f>ROUND(E17*F17,2)</f>
        <v>0</v>
      </c>
      <c r="H17" s="268"/>
      <c r="I17" s="269">
        <f>ROUND(E17*H17,2)</f>
        <v>0</v>
      </c>
      <c r="J17" s="268"/>
      <c r="K17" s="269">
        <f>ROUND(E17*J17,2)</f>
        <v>0</v>
      </c>
      <c r="L17" s="269">
        <v>21</v>
      </c>
      <c r="M17" s="269">
        <f>G17*(1+L17/100)</f>
        <v>0</v>
      </c>
      <c r="N17" s="269">
        <v>0</v>
      </c>
      <c r="O17" s="269">
        <f>ROUND(E17*N17,2)</f>
        <v>0</v>
      </c>
      <c r="P17" s="269">
        <v>0</v>
      </c>
      <c r="Q17" s="269">
        <f>ROUND(E17*P17,2)</f>
        <v>0</v>
      </c>
      <c r="R17" s="269"/>
      <c r="S17" s="269" t="s">
        <v>949</v>
      </c>
      <c r="T17" s="270" t="s">
        <v>950</v>
      </c>
      <c r="U17" s="231">
        <v>0</v>
      </c>
      <c r="V17" s="231">
        <f>ROUND(E17*U17,2)</f>
        <v>0</v>
      </c>
      <c r="W17" s="231"/>
      <c r="X17" s="231" t="s">
        <v>176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>
      <c r="A18" s="264">
        <v>10</v>
      </c>
      <c r="B18" s="265" t="s">
        <v>967</v>
      </c>
      <c r="C18" s="271" t="s">
        <v>968</v>
      </c>
      <c r="D18" s="266" t="s">
        <v>249</v>
      </c>
      <c r="E18" s="267">
        <v>9</v>
      </c>
      <c r="F18" s="268"/>
      <c r="G18" s="269">
        <f>ROUND(E18*F18,2)</f>
        <v>0</v>
      </c>
      <c r="H18" s="268"/>
      <c r="I18" s="269">
        <f>ROUND(E18*H18,2)</f>
        <v>0</v>
      </c>
      <c r="J18" s="268"/>
      <c r="K18" s="269">
        <f>ROUND(E18*J18,2)</f>
        <v>0</v>
      </c>
      <c r="L18" s="269">
        <v>21</v>
      </c>
      <c r="M18" s="269">
        <f>G18*(1+L18/100)</f>
        <v>0</v>
      </c>
      <c r="N18" s="269">
        <v>0</v>
      </c>
      <c r="O18" s="269">
        <f>ROUND(E18*N18,2)</f>
        <v>0</v>
      </c>
      <c r="P18" s="269">
        <v>0</v>
      </c>
      <c r="Q18" s="269">
        <f>ROUND(E18*P18,2)</f>
        <v>0</v>
      </c>
      <c r="R18" s="269"/>
      <c r="S18" s="269" t="s">
        <v>949</v>
      </c>
      <c r="T18" s="270" t="s">
        <v>950</v>
      </c>
      <c r="U18" s="231">
        <v>0</v>
      </c>
      <c r="V18" s="231">
        <f>ROUND(E18*U18,2)</f>
        <v>0</v>
      </c>
      <c r="W18" s="231"/>
      <c r="X18" s="231" t="s">
        <v>176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242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>
      <c r="A19" s="264">
        <v>11</v>
      </c>
      <c r="B19" s="265" t="s">
        <v>969</v>
      </c>
      <c r="C19" s="271" t="s">
        <v>970</v>
      </c>
      <c r="D19" s="266" t="s">
        <v>249</v>
      </c>
      <c r="E19" s="267">
        <v>3</v>
      </c>
      <c r="F19" s="268"/>
      <c r="G19" s="269">
        <f>ROUND(E19*F19,2)</f>
        <v>0</v>
      </c>
      <c r="H19" s="268"/>
      <c r="I19" s="269">
        <f>ROUND(E19*H19,2)</f>
        <v>0</v>
      </c>
      <c r="J19" s="268"/>
      <c r="K19" s="269">
        <f>ROUND(E19*J19,2)</f>
        <v>0</v>
      </c>
      <c r="L19" s="269">
        <v>21</v>
      </c>
      <c r="M19" s="269">
        <f>G19*(1+L19/100)</f>
        <v>0</v>
      </c>
      <c r="N19" s="269">
        <v>0</v>
      </c>
      <c r="O19" s="269">
        <f>ROUND(E19*N19,2)</f>
        <v>0</v>
      </c>
      <c r="P19" s="269">
        <v>0</v>
      </c>
      <c r="Q19" s="269">
        <f>ROUND(E19*P19,2)</f>
        <v>0</v>
      </c>
      <c r="R19" s="269"/>
      <c r="S19" s="269" t="s">
        <v>949</v>
      </c>
      <c r="T19" s="270" t="s">
        <v>950</v>
      </c>
      <c r="U19" s="231">
        <v>0</v>
      </c>
      <c r="V19" s="231">
        <f>ROUND(E19*U19,2)</f>
        <v>0</v>
      </c>
      <c r="W19" s="231"/>
      <c r="X19" s="231" t="s">
        <v>176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242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1">
        <v>12</v>
      </c>
      <c r="B20" s="242" t="s">
        <v>971</v>
      </c>
      <c r="C20" s="253" t="s">
        <v>972</v>
      </c>
      <c r="D20" s="243" t="s">
        <v>973</v>
      </c>
      <c r="E20" s="244">
        <v>24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949</v>
      </c>
      <c r="T20" s="247" t="s">
        <v>950</v>
      </c>
      <c r="U20" s="231">
        <v>0</v>
      </c>
      <c r="V20" s="231">
        <f>ROUND(E20*U20,2)</f>
        <v>0</v>
      </c>
      <c r="W20" s="231"/>
      <c r="X20" s="231" t="s">
        <v>176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242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5" t="s">
        <v>974</v>
      </c>
      <c r="D21" s="248"/>
      <c r="E21" s="248"/>
      <c r="F21" s="248"/>
      <c r="G21" s="248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244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6" t="s">
        <v>975</v>
      </c>
      <c r="D22" s="249"/>
      <c r="E22" s="249"/>
      <c r="F22" s="249"/>
      <c r="G22" s="249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244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41">
        <v>13</v>
      </c>
      <c r="B23" s="242" t="s">
        <v>976</v>
      </c>
      <c r="C23" s="253" t="s">
        <v>977</v>
      </c>
      <c r="D23" s="243" t="s">
        <v>973</v>
      </c>
      <c r="E23" s="244">
        <v>18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949</v>
      </c>
      <c r="T23" s="247" t="s">
        <v>950</v>
      </c>
      <c r="U23" s="231">
        <v>0</v>
      </c>
      <c r="V23" s="231">
        <f>ROUND(E23*U23,2)</f>
        <v>0</v>
      </c>
      <c r="W23" s="231"/>
      <c r="X23" s="231" t="s">
        <v>176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5" t="s">
        <v>974</v>
      </c>
      <c r="D24" s="248"/>
      <c r="E24" s="248"/>
      <c r="F24" s="248"/>
      <c r="G24" s="248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244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6" t="s">
        <v>978</v>
      </c>
      <c r="D25" s="249"/>
      <c r="E25" s="249"/>
      <c r="F25" s="249"/>
      <c r="G25" s="249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244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64">
        <v>14</v>
      </c>
      <c r="B26" s="265" t="s">
        <v>979</v>
      </c>
      <c r="C26" s="271" t="s">
        <v>980</v>
      </c>
      <c r="D26" s="266" t="s">
        <v>404</v>
      </c>
      <c r="E26" s="267">
        <v>3</v>
      </c>
      <c r="F26" s="268"/>
      <c r="G26" s="269">
        <f>ROUND(E26*F26,2)</f>
        <v>0</v>
      </c>
      <c r="H26" s="268"/>
      <c r="I26" s="269">
        <f>ROUND(E26*H26,2)</f>
        <v>0</v>
      </c>
      <c r="J26" s="268"/>
      <c r="K26" s="269">
        <f>ROUND(E26*J26,2)</f>
        <v>0</v>
      </c>
      <c r="L26" s="269">
        <v>21</v>
      </c>
      <c r="M26" s="269">
        <f>G26*(1+L26/100)</f>
        <v>0</v>
      </c>
      <c r="N26" s="269">
        <v>0</v>
      </c>
      <c r="O26" s="269">
        <f>ROUND(E26*N26,2)</f>
        <v>0</v>
      </c>
      <c r="P26" s="269">
        <v>0</v>
      </c>
      <c r="Q26" s="269">
        <f>ROUND(E26*P26,2)</f>
        <v>0</v>
      </c>
      <c r="R26" s="269"/>
      <c r="S26" s="269" t="s">
        <v>250</v>
      </c>
      <c r="T26" s="270" t="s">
        <v>251</v>
      </c>
      <c r="U26" s="231">
        <v>0</v>
      </c>
      <c r="V26" s="231">
        <f>ROUND(E26*U26,2)</f>
        <v>0</v>
      </c>
      <c r="W26" s="231"/>
      <c r="X26" s="231" t="s">
        <v>176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242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64">
        <v>15</v>
      </c>
      <c r="B27" s="265" t="s">
        <v>981</v>
      </c>
      <c r="C27" s="271" t="s">
        <v>982</v>
      </c>
      <c r="D27" s="266" t="s">
        <v>241</v>
      </c>
      <c r="E27" s="267">
        <v>195</v>
      </c>
      <c r="F27" s="268"/>
      <c r="G27" s="269">
        <f>ROUND(E27*F27,2)</f>
        <v>0</v>
      </c>
      <c r="H27" s="268"/>
      <c r="I27" s="269">
        <f>ROUND(E27*H27,2)</f>
        <v>0</v>
      </c>
      <c r="J27" s="268"/>
      <c r="K27" s="269">
        <f>ROUND(E27*J27,2)</f>
        <v>0</v>
      </c>
      <c r="L27" s="269">
        <v>21</v>
      </c>
      <c r="M27" s="269">
        <f>G27*(1+L27/100)</f>
        <v>0</v>
      </c>
      <c r="N27" s="269">
        <v>1.2E-4</v>
      </c>
      <c r="O27" s="269">
        <f>ROUND(E27*N27,2)</f>
        <v>0.02</v>
      </c>
      <c r="P27" s="269">
        <v>0</v>
      </c>
      <c r="Q27" s="269">
        <f>ROUND(E27*P27,2)</f>
        <v>0</v>
      </c>
      <c r="R27" s="269" t="s">
        <v>469</v>
      </c>
      <c r="S27" s="269" t="s">
        <v>175</v>
      </c>
      <c r="T27" s="270" t="s">
        <v>950</v>
      </c>
      <c r="U27" s="231">
        <v>0</v>
      </c>
      <c r="V27" s="231">
        <f>ROUND(E27*U27,2)</f>
        <v>0</v>
      </c>
      <c r="W27" s="231"/>
      <c r="X27" s="231" t="s">
        <v>470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983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64">
        <v>16</v>
      </c>
      <c r="B28" s="265" t="s">
        <v>984</v>
      </c>
      <c r="C28" s="271" t="s">
        <v>985</v>
      </c>
      <c r="D28" s="266" t="s">
        <v>241</v>
      </c>
      <c r="E28" s="267">
        <v>195</v>
      </c>
      <c r="F28" s="268"/>
      <c r="G28" s="269">
        <f>ROUND(E28*F28,2)</f>
        <v>0</v>
      </c>
      <c r="H28" s="268"/>
      <c r="I28" s="269">
        <f>ROUND(E28*H28,2)</f>
        <v>0</v>
      </c>
      <c r="J28" s="268"/>
      <c r="K28" s="269">
        <f>ROUND(E28*J28,2)</f>
        <v>0</v>
      </c>
      <c r="L28" s="269">
        <v>21</v>
      </c>
      <c r="M28" s="269">
        <f>G28*(1+L28/100)</f>
        <v>0</v>
      </c>
      <c r="N28" s="269">
        <v>1.7000000000000001E-4</v>
      </c>
      <c r="O28" s="269">
        <f>ROUND(E28*N28,2)</f>
        <v>0.03</v>
      </c>
      <c r="P28" s="269">
        <v>0</v>
      </c>
      <c r="Q28" s="269">
        <f>ROUND(E28*P28,2)</f>
        <v>0</v>
      </c>
      <c r="R28" s="269" t="s">
        <v>469</v>
      </c>
      <c r="S28" s="269" t="s">
        <v>175</v>
      </c>
      <c r="T28" s="270" t="s">
        <v>950</v>
      </c>
      <c r="U28" s="231">
        <v>0</v>
      </c>
      <c r="V28" s="231">
        <f>ROUND(E28*U28,2)</f>
        <v>0</v>
      </c>
      <c r="W28" s="231"/>
      <c r="X28" s="231" t="s">
        <v>470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983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64">
        <v>17</v>
      </c>
      <c r="B29" s="265" t="s">
        <v>986</v>
      </c>
      <c r="C29" s="271" t="s">
        <v>987</v>
      </c>
      <c r="D29" s="266" t="s">
        <v>988</v>
      </c>
      <c r="E29" s="267">
        <v>12</v>
      </c>
      <c r="F29" s="268"/>
      <c r="G29" s="269">
        <f>ROUND(E29*F29,2)</f>
        <v>0</v>
      </c>
      <c r="H29" s="268"/>
      <c r="I29" s="269">
        <f>ROUND(E29*H29,2)</f>
        <v>0</v>
      </c>
      <c r="J29" s="268"/>
      <c r="K29" s="269">
        <f>ROUND(E29*J29,2)</f>
        <v>0</v>
      </c>
      <c r="L29" s="269">
        <v>21</v>
      </c>
      <c r="M29" s="269">
        <f>G29*(1+L29/100)</f>
        <v>0</v>
      </c>
      <c r="N29" s="269">
        <v>0</v>
      </c>
      <c r="O29" s="269">
        <f>ROUND(E29*N29,2)</f>
        <v>0</v>
      </c>
      <c r="P29" s="269">
        <v>0</v>
      </c>
      <c r="Q29" s="269">
        <f>ROUND(E29*P29,2)</f>
        <v>0</v>
      </c>
      <c r="R29" s="269" t="s">
        <v>469</v>
      </c>
      <c r="S29" s="269" t="s">
        <v>175</v>
      </c>
      <c r="T29" s="270" t="s">
        <v>251</v>
      </c>
      <c r="U29" s="231">
        <v>0</v>
      </c>
      <c r="V29" s="231">
        <f>ROUND(E29*U29,2)</f>
        <v>0</v>
      </c>
      <c r="W29" s="231"/>
      <c r="X29" s="231" t="s">
        <v>470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983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64">
        <v>18</v>
      </c>
      <c r="B30" s="265" t="s">
        <v>989</v>
      </c>
      <c r="C30" s="271" t="s">
        <v>990</v>
      </c>
      <c r="D30" s="266" t="s">
        <v>988</v>
      </c>
      <c r="E30" s="267">
        <v>3</v>
      </c>
      <c r="F30" s="268"/>
      <c r="G30" s="269">
        <f>ROUND(E30*F30,2)</f>
        <v>0</v>
      </c>
      <c r="H30" s="268"/>
      <c r="I30" s="269">
        <f>ROUND(E30*H30,2)</f>
        <v>0</v>
      </c>
      <c r="J30" s="268"/>
      <c r="K30" s="269">
        <f>ROUND(E30*J30,2)</f>
        <v>0</v>
      </c>
      <c r="L30" s="269">
        <v>21</v>
      </c>
      <c r="M30" s="269">
        <f>G30*(1+L30/100)</f>
        <v>0</v>
      </c>
      <c r="N30" s="269">
        <v>0</v>
      </c>
      <c r="O30" s="269">
        <f>ROUND(E30*N30,2)</f>
        <v>0</v>
      </c>
      <c r="P30" s="269">
        <v>0</v>
      </c>
      <c r="Q30" s="269">
        <f>ROUND(E30*P30,2)</f>
        <v>0</v>
      </c>
      <c r="R30" s="269"/>
      <c r="S30" s="269" t="s">
        <v>250</v>
      </c>
      <c r="T30" s="270" t="s">
        <v>251</v>
      </c>
      <c r="U30" s="231">
        <v>0</v>
      </c>
      <c r="V30" s="231">
        <f>ROUND(E30*U30,2)</f>
        <v>0</v>
      </c>
      <c r="W30" s="231"/>
      <c r="X30" s="231" t="s">
        <v>470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983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64">
        <v>19</v>
      </c>
      <c r="B31" s="265" t="s">
        <v>991</v>
      </c>
      <c r="C31" s="271" t="s">
        <v>992</v>
      </c>
      <c r="D31" s="266" t="s">
        <v>988</v>
      </c>
      <c r="E31" s="267">
        <v>3</v>
      </c>
      <c r="F31" s="268"/>
      <c r="G31" s="269">
        <f>ROUND(E31*F31,2)</f>
        <v>0</v>
      </c>
      <c r="H31" s="268"/>
      <c r="I31" s="269">
        <f>ROUND(E31*H31,2)</f>
        <v>0</v>
      </c>
      <c r="J31" s="268"/>
      <c r="K31" s="269">
        <f>ROUND(E31*J31,2)</f>
        <v>0</v>
      </c>
      <c r="L31" s="269">
        <v>21</v>
      </c>
      <c r="M31" s="269">
        <f>G31*(1+L31/100)</f>
        <v>0</v>
      </c>
      <c r="N31" s="269">
        <v>0</v>
      </c>
      <c r="O31" s="269">
        <f>ROUND(E31*N31,2)</f>
        <v>0</v>
      </c>
      <c r="P31" s="269">
        <v>0</v>
      </c>
      <c r="Q31" s="269">
        <f>ROUND(E31*P31,2)</f>
        <v>0</v>
      </c>
      <c r="R31" s="269"/>
      <c r="S31" s="269" t="s">
        <v>250</v>
      </c>
      <c r="T31" s="270" t="s">
        <v>251</v>
      </c>
      <c r="U31" s="231">
        <v>0</v>
      </c>
      <c r="V31" s="231">
        <f>ROUND(E31*U31,2)</f>
        <v>0</v>
      </c>
      <c r="W31" s="231"/>
      <c r="X31" s="231" t="s">
        <v>470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983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64">
        <v>20</v>
      </c>
      <c r="B32" s="265" t="s">
        <v>993</v>
      </c>
      <c r="C32" s="271" t="s">
        <v>994</v>
      </c>
      <c r="D32" s="266" t="s">
        <v>995</v>
      </c>
      <c r="E32" s="267">
        <v>3</v>
      </c>
      <c r="F32" s="268"/>
      <c r="G32" s="269">
        <f>ROUND(E32*F32,2)</f>
        <v>0</v>
      </c>
      <c r="H32" s="268"/>
      <c r="I32" s="269">
        <f>ROUND(E32*H32,2)</f>
        <v>0</v>
      </c>
      <c r="J32" s="268"/>
      <c r="K32" s="269">
        <f>ROUND(E32*J32,2)</f>
        <v>0</v>
      </c>
      <c r="L32" s="269">
        <v>21</v>
      </c>
      <c r="M32" s="269">
        <f>G32*(1+L32/100)</f>
        <v>0</v>
      </c>
      <c r="N32" s="269">
        <v>0</v>
      </c>
      <c r="O32" s="269">
        <f>ROUND(E32*N32,2)</f>
        <v>0</v>
      </c>
      <c r="P32" s="269">
        <v>0</v>
      </c>
      <c r="Q32" s="269">
        <f>ROUND(E32*P32,2)</f>
        <v>0</v>
      </c>
      <c r="R32" s="269" t="s">
        <v>469</v>
      </c>
      <c r="S32" s="269" t="s">
        <v>996</v>
      </c>
      <c r="T32" s="270" t="s">
        <v>251</v>
      </c>
      <c r="U32" s="231">
        <v>0</v>
      </c>
      <c r="V32" s="231">
        <f>ROUND(E32*U32,2)</f>
        <v>0</v>
      </c>
      <c r="W32" s="231"/>
      <c r="X32" s="231" t="s">
        <v>470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983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64">
        <v>21</v>
      </c>
      <c r="B33" s="265" t="s">
        <v>997</v>
      </c>
      <c r="C33" s="271" t="s">
        <v>998</v>
      </c>
      <c r="D33" s="266" t="s">
        <v>988</v>
      </c>
      <c r="E33" s="267">
        <v>3</v>
      </c>
      <c r="F33" s="268"/>
      <c r="G33" s="269">
        <f>ROUND(E33*F33,2)</f>
        <v>0</v>
      </c>
      <c r="H33" s="268"/>
      <c r="I33" s="269">
        <f>ROUND(E33*H33,2)</f>
        <v>0</v>
      </c>
      <c r="J33" s="268"/>
      <c r="K33" s="269">
        <f>ROUND(E33*J33,2)</f>
        <v>0</v>
      </c>
      <c r="L33" s="269">
        <v>21</v>
      </c>
      <c r="M33" s="269">
        <f>G33*(1+L33/100)</f>
        <v>0</v>
      </c>
      <c r="N33" s="269">
        <v>0</v>
      </c>
      <c r="O33" s="269">
        <f>ROUND(E33*N33,2)</f>
        <v>0</v>
      </c>
      <c r="P33" s="269">
        <v>0</v>
      </c>
      <c r="Q33" s="269">
        <f>ROUND(E33*P33,2)</f>
        <v>0</v>
      </c>
      <c r="R33" s="269"/>
      <c r="S33" s="269" t="s">
        <v>250</v>
      </c>
      <c r="T33" s="270" t="s">
        <v>251</v>
      </c>
      <c r="U33" s="231">
        <v>0</v>
      </c>
      <c r="V33" s="231">
        <f>ROUND(E33*U33,2)</f>
        <v>0</v>
      </c>
      <c r="W33" s="231"/>
      <c r="X33" s="231" t="s">
        <v>470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983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64">
        <v>22</v>
      </c>
      <c r="B34" s="265" t="s">
        <v>999</v>
      </c>
      <c r="C34" s="271" t="s">
        <v>1000</v>
      </c>
      <c r="D34" s="266" t="s">
        <v>988</v>
      </c>
      <c r="E34" s="267">
        <v>9</v>
      </c>
      <c r="F34" s="268"/>
      <c r="G34" s="269">
        <f>ROUND(E34*F34,2)</f>
        <v>0</v>
      </c>
      <c r="H34" s="268"/>
      <c r="I34" s="269">
        <f>ROUND(E34*H34,2)</f>
        <v>0</v>
      </c>
      <c r="J34" s="268"/>
      <c r="K34" s="269">
        <f>ROUND(E34*J34,2)</f>
        <v>0</v>
      </c>
      <c r="L34" s="269">
        <v>21</v>
      </c>
      <c r="M34" s="269">
        <f>G34*(1+L34/100)</f>
        <v>0</v>
      </c>
      <c r="N34" s="269">
        <v>0</v>
      </c>
      <c r="O34" s="269">
        <f>ROUND(E34*N34,2)</f>
        <v>0</v>
      </c>
      <c r="P34" s="269">
        <v>0</v>
      </c>
      <c r="Q34" s="269">
        <f>ROUND(E34*P34,2)</f>
        <v>0</v>
      </c>
      <c r="R34" s="269"/>
      <c r="S34" s="269" t="s">
        <v>250</v>
      </c>
      <c r="T34" s="270" t="s">
        <v>251</v>
      </c>
      <c r="U34" s="231">
        <v>0</v>
      </c>
      <c r="V34" s="231">
        <f>ROUND(E34*U34,2)</f>
        <v>0</v>
      </c>
      <c r="W34" s="231"/>
      <c r="X34" s="231" t="s">
        <v>470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983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64">
        <v>23</v>
      </c>
      <c r="B35" s="265" t="s">
        <v>1001</v>
      </c>
      <c r="C35" s="271" t="s">
        <v>1002</v>
      </c>
      <c r="D35" s="266" t="s">
        <v>995</v>
      </c>
      <c r="E35" s="267">
        <v>6</v>
      </c>
      <c r="F35" s="268"/>
      <c r="G35" s="269">
        <f>ROUND(E35*F35,2)</f>
        <v>0</v>
      </c>
      <c r="H35" s="268"/>
      <c r="I35" s="269">
        <f>ROUND(E35*H35,2)</f>
        <v>0</v>
      </c>
      <c r="J35" s="268"/>
      <c r="K35" s="269">
        <f>ROUND(E35*J35,2)</f>
        <v>0</v>
      </c>
      <c r="L35" s="269">
        <v>21</v>
      </c>
      <c r="M35" s="269">
        <f>G35*(1+L35/100)</f>
        <v>0</v>
      </c>
      <c r="N35" s="269">
        <v>0</v>
      </c>
      <c r="O35" s="269">
        <f>ROUND(E35*N35,2)</f>
        <v>0</v>
      </c>
      <c r="P35" s="269">
        <v>0</v>
      </c>
      <c r="Q35" s="269">
        <f>ROUND(E35*P35,2)</f>
        <v>0</v>
      </c>
      <c r="R35" s="269"/>
      <c r="S35" s="269" t="s">
        <v>250</v>
      </c>
      <c r="T35" s="270" t="s">
        <v>251</v>
      </c>
      <c r="U35" s="231">
        <v>0</v>
      </c>
      <c r="V35" s="231">
        <f>ROUND(E35*U35,2)</f>
        <v>0</v>
      </c>
      <c r="W35" s="231"/>
      <c r="X35" s="231" t="s">
        <v>470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983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64">
        <v>24</v>
      </c>
      <c r="B36" s="265" t="s">
        <v>1003</v>
      </c>
      <c r="C36" s="271" t="s">
        <v>1004</v>
      </c>
      <c r="D36" s="266" t="s">
        <v>995</v>
      </c>
      <c r="E36" s="267">
        <v>3</v>
      </c>
      <c r="F36" s="268"/>
      <c r="G36" s="269">
        <f>ROUND(E36*F36,2)</f>
        <v>0</v>
      </c>
      <c r="H36" s="268"/>
      <c r="I36" s="269">
        <f>ROUND(E36*H36,2)</f>
        <v>0</v>
      </c>
      <c r="J36" s="268"/>
      <c r="K36" s="269">
        <f>ROUND(E36*J36,2)</f>
        <v>0</v>
      </c>
      <c r="L36" s="269">
        <v>21</v>
      </c>
      <c r="M36" s="269">
        <f>G36*(1+L36/100)</f>
        <v>0</v>
      </c>
      <c r="N36" s="269">
        <v>0</v>
      </c>
      <c r="O36" s="269">
        <f>ROUND(E36*N36,2)</f>
        <v>0</v>
      </c>
      <c r="P36" s="269">
        <v>0</v>
      </c>
      <c r="Q36" s="269">
        <f>ROUND(E36*P36,2)</f>
        <v>0</v>
      </c>
      <c r="R36" s="269"/>
      <c r="S36" s="269" t="s">
        <v>250</v>
      </c>
      <c r="T36" s="270" t="s">
        <v>251</v>
      </c>
      <c r="U36" s="231">
        <v>0</v>
      </c>
      <c r="V36" s="231">
        <f>ROUND(E36*U36,2)</f>
        <v>0</v>
      </c>
      <c r="W36" s="231"/>
      <c r="X36" s="231" t="s">
        <v>470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983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64">
        <v>25</v>
      </c>
      <c r="B37" s="265" t="s">
        <v>1005</v>
      </c>
      <c r="C37" s="271" t="s">
        <v>1006</v>
      </c>
      <c r="D37" s="266" t="s">
        <v>995</v>
      </c>
      <c r="E37" s="267">
        <v>9</v>
      </c>
      <c r="F37" s="268"/>
      <c r="G37" s="269">
        <f>ROUND(E37*F37,2)</f>
        <v>0</v>
      </c>
      <c r="H37" s="268"/>
      <c r="I37" s="269">
        <f>ROUND(E37*H37,2)</f>
        <v>0</v>
      </c>
      <c r="J37" s="268"/>
      <c r="K37" s="269">
        <f>ROUND(E37*J37,2)</f>
        <v>0</v>
      </c>
      <c r="L37" s="269">
        <v>21</v>
      </c>
      <c r="M37" s="269">
        <f>G37*(1+L37/100)</f>
        <v>0</v>
      </c>
      <c r="N37" s="269">
        <v>0</v>
      </c>
      <c r="O37" s="269">
        <f>ROUND(E37*N37,2)</f>
        <v>0</v>
      </c>
      <c r="P37" s="269">
        <v>0</v>
      </c>
      <c r="Q37" s="269">
        <f>ROUND(E37*P37,2)</f>
        <v>0</v>
      </c>
      <c r="R37" s="269"/>
      <c r="S37" s="269" t="s">
        <v>250</v>
      </c>
      <c r="T37" s="270" t="s">
        <v>251</v>
      </c>
      <c r="U37" s="231">
        <v>0</v>
      </c>
      <c r="V37" s="231">
        <f>ROUND(E37*U37,2)</f>
        <v>0</v>
      </c>
      <c r="W37" s="231"/>
      <c r="X37" s="231" t="s">
        <v>470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983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>
      <c r="A38" s="235" t="s">
        <v>170</v>
      </c>
      <c r="B38" s="236" t="s">
        <v>142</v>
      </c>
      <c r="C38" s="252" t="s">
        <v>143</v>
      </c>
      <c r="D38" s="237"/>
      <c r="E38" s="238"/>
      <c r="F38" s="239"/>
      <c r="G38" s="239">
        <f>SUMIF(AG39:AG46,"&lt;&gt;NOR",G39:G46)</f>
        <v>0</v>
      </c>
      <c r="H38" s="239"/>
      <c r="I38" s="239">
        <f>SUM(I39:I46)</f>
        <v>0</v>
      </c>
      <c r="J38" s="239"/>
      <c r="K38" s="239">
        <f>SUM(K39:K46)</f>
        <v>0</v>
      </c>
      <c r="L38" s="239"/>
      <c r="M38" s="239">
        <f>SUM(M39:M46)</f>
        <v>0</v>
      </c>
      <c r="N38" s="239"/>
      <c r="O38" s="239">
        <f>SUM(O39:O46)</f>
        <v>0</v>
      </c>
      <c r="P38" s="239"/>
      <c r="Q38" s="239">
        <f>SUM(Q39:Q46)</f>
        <v>0</v>
      </c>
      <c r="R38" s="239"/>
      <c r="S38" s="239"/>
      <c r="T38" s="240"/>
      <c r="U38" s="234"/>
      <c r="V38" s="234">
        <f>SUM(V39:V46)</f>
        <v>0.03</v>
      </c>
      <c r="W38" s="234"/>
      <c r="X38" s="234"/>
      <c r="AG38" t="s">
        <v>171</v>
      </c>
    </row>
    <row r="39" spans="1:60" ht="22.5" outlineLevel="1">
      <c r="A39" s="264">
        <v>26</v>
      </c>
      <c r="B39" s="265" t="s">
        <v>1007</v>
      </c>
      <c r="C39" s="271" t="s">
        <v>1008</v>
      </c>
      <c r="D39" s="266" t="s">
        <v>404</v>
      </c>
      <c r="E39" s="267">
        <v>1</v>
      </c>
      <c r="F39" s="268"/>
      <c r="G39" s="269">
        <f>ROUND(E39*F39,2)</f>
        <v>0</v>
      </c>
      <c r="H39" s="268"/>
      <c r="I39" s="269">
        <f>ROUND(E39*H39,2)</f>
        <v>0</v>
      </c>
      <c r="J39" s="268"/>
      <c r="K39" s="269">
        <f>ROUND(E39*J39,2)</f>
        <v>0</v>
      </c>
      <c r="L39" s="269">
        <v>21</v>
      </c>
      <c r="M39" s="269">
        <f>G39*(1+L39/100)</f>
        <v>0</v>
      </c>
      <c r="N39" s="269">
        <v>0</v>
      </c>
      <c r="O39" s="269">
        <f>ROUND(E39*N39,2)</f>
        <v>0</v>
      </c>
      <c r="P39" s="269">
        <v>0</v>
      </c>
      <c r="Q39" s="269">
        <f>ROUND(E39*P39,2)</f>
        <v>0</v>
      </c>
      <c r="R39" s="269"/>
      <c r="S39" s="269" t="s">
        <v>250</v>
      </c>
      <c r="T39" s="270" t="s">
        <v>251</v>
      </c>
      <c r="U39" s="231">
        <v>0</v>
      </c>
      <c r="V39" s="231">
        <f>ROUND(E39*U39,2)</f>
        <v>0</v>
      </c>
      <c r="W39" s="231"/>
      <c r="X39" s="231" t="s">
        <v>176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318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64">
        <v>27</v>
      </c>
      <c r="B40" s="265" t="s">
        <v>1009</v>
      </c>
      <c r="C40" s="271" t="s">
        <v>1010</v>
      </c>
      <c r="D40" s="266" t="s">
        <v>404</v>
      </c>
      <c r="E40" s="267">
        <v>1</v>
      </c>
      <c r="F40" s="268"/>
      <c r="G40" s="269">
        <f>ROUND(E40*F40,2)</f>
        <v>0</v>
      </c>
      <c r="H40" s="268"/>
      <c r="I40" s="269">
        <f>ROUND(E40*H40,2)</f>
        <v>0</v>
      </c>
      <c r="J40" s="268"/>
      <c r="K40" s="269">
        <f>ROUND(E40*J40,2)</f>
        <v>0</v>
      </c>
      <c r="L40" s="269">
        <v>21</v>
      </c>
      <c r="M40" s="269">
        <f>G40*(1+L40/100)</f>
        <v>0</v>
      </c>
      <c r="N40" s="269">
        <v>0</v>
      </c>
      <c r="O40" s="269">
        <f>ROUND(E40*N40,2)</f>
        <v>0</v>
      </c>
      <c r="P40" s="269">
        <v>0</v>
      </c>
      <c r="Q40" s="269">
        <f>ROUND(E40*P40,2)</f>
        <v>0</v>
      </c>
      <c r="R40" s="269"/>
      <c r="S40" s="269" t="s">
        <v>949</v>
      </c>
      <c r="T40" s="270" t="s">
        <v>950</v>
      </c>
      <c r="U40" s="231">
        <v>0</v>
      </c>
      <c r="V40" s="231">
        <f>ROUND(E40*U40,2)</f>
        <v>0</v>
      </c>
      <c r="W40" s="231"/>
      <c r="X40" s="231" t="s">
        <v>176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318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64">
        <v>28</v>
      </c>
      <c r="B41" s="265" t="s">
        <v>1011</v>
      </c>
      <c r="C41" s="271" t="s">
        <v>1012</v>
      </c>
      <c r="D41" s="266" t="s">
        <v>0</v>
      </c>
      <c r="E41" s="267">
        <v>2</v>
      </c>
      <c r="F41" s="268"/>
      <c r="G41" s="269">
        <f>ROUND(E41*F41,2)</f>
        <v>0</v>
      </c>
      <c r="H41" s="268"/>
      <c r="I41" s="269">
        <f>ROUND(E41*H41,2)</f>
        <v>0</v>
      </c>
      <c r="J41" s="268"/>
      <c r="K41" s="269">
        <f>ROUND(E41*J41,2)</f>
        <v>0</v>
      </c>
      <c r="L41" s="269">
        <v>21</v>
      </c>
      <c r="M41" s="269">
        <f>G41*(1+L41/100)</f>
        <v>0</v>
      </c>
      <c r="N41" s="269">
        <v>0</v>
      </c>
      <c r="O41" s="269">
        <f>ROUND(E41*N41,2)</f>
        <v>0</v>
      </c>
      <c r="P41" s="269">
        <v>0</v>
      </c>
      <c r="Q41" s="269">
        <f>ROUND(E41*P41,2)</f>
        <v>0</v>
      </c>
      <c r="R41" s="269"/>
      <c r="S41" s="269" t="s">
        <v>949</v>
      </c>
      <c r="T41" s="270" t="s">
        <v>950</v>
      </c>
      <c r="U41" s="231">
        <v>0</v>
      </c>
      <c r="V41" s="231">
        <f>ROUND(E41*U41,2)</f>
        <v>0</v>
      </c>
      <c r="W41" s="231"/>
      <c r="X41" s="231" t="s">
        <v>176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318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64">
        <v>29</v>
      </c>
      <c r="B42" s="265" t="s">
        <v>1013</v>
      </c>
      <c r="C42" s="271" t="s">
        <v>1014</v>
      </c>
      <c r="D42" s="266" t="s">
        <v>0</v>
      </c>
      <c r="E42" s="267">
        <v>5</v>
      </c>
      <c r="F42" s="268"/>
      <c r="G42" s="269">
        <f>ROUND(E42*F42,2)</f>
        <v>0</v>
      </c>
      <c r="H42" s="268"/>
      <c r="I42" s="269">
        <f>ROUND(E42*H42,2)</f>
        <v>0</v>
      </c>
      <c r="J42" s="268"/>
      <c r="K42" s="269">
        <f>ROUND(E42*J42,2)</f>
        <v>0</v>
      </c>
      <c r="L42" s="269">
        <v>21</v>
      </c>
      <c r="M42" s="269">
        <f>G42*(1+L42/100)</f>
        <v>0</v>
      </c>
      <c r="N42" s="269">
        <v>0</v>
      </c>
      <c r="O42" s="269">
        <f>ROUND(E42*N42,2)</f>
        <v>0</v>
      </c>
      <c r="P42" s="269">
        <v>0</v>
      </c>
      <c r="Q42" s="269">
        <f>ROUND(E42*P42,2)</f>
        <v>0</v>
      </c>
      <c r="R42" s="269"/>
      <c r="S42" s="269" t="s">
        <v>949</v>
      </c>
      <c r="T42" s="270" t="s">
        <v>950</v>
      </c>
      <c r="U42" s="231">
        <v>0</v>
      </c>
      <c r="V42" s="231">
        <f>ROUND(E42*U42,2)</f>
        <v>0</v>
      </c>
      <c r="W42" s="231"/>
      <c r="X42" s="231" t="s">
        <v>176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318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64">
        <v>30</v>
      </c>
      <c r="B43" s="265" t="s">
        <v>1015</v>
      </c>
      <c r="C43" s="271" t="s">
        <v>1016</v>
      </c>
      <c r="D43" s="266" t="s">
        <v>0</v>
      </c>
      <c r="E43" s="267">
        <v>1.5</v>
      </c>
      <c r="F43" s="268"/>
      <c r="G43" s="269">
        <f>ROUND(E43*F43,2)</f>
        <v>0</v>
      </c>
      <c r="H43" s="268"/>
      <c r="I43" s="269">
        <f>ROUND(E43*H43,2)</f>
        <v>0</v>
      </c>
      <c r="J43" s="268"/>
      <c r="K43" s="269">
        <f>ROUND(E43*J43,2)</f>
        <v>0</v>
      </c>
      <c r="L43" s="269">
        <v>21</v>
      </c>
      <c r="M43" s="269">
        <f>G43*(1+L43/100)</f>
        <v>0</v>
      </c>
      <c r="N43" s="269">
        <v>0</v>
      </c>
      <c r="O43" s="269">
        <f>ROUND(E43*N43,2)</f>
        <v>0</v>
      </c>
      <c r="P43" s="269">
        <v>0</v>
      </c>
      <c r="Q43" s="269">
        <f>ROUND(E43*P43,2)</f>
        <v>0</v>
      </c>
      <c r="R43" s="269"/>
      <c r="S43" s="269" t="s">
        <v>949</v>
      </c>
      <c r="T43" s="270" t="s">
        <v>950</v>
      </c>
      <c r="U43" s="231">
        <v>0</v>
      </c>
      <c r="V43" s="231">
        <f>ROUND(E43*U43,2)</f>
        <v>0</v>
      </c>
      <c r="W43" s="231"/>
      <c r="X43" s="231" t="s">
        <v>176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318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64">
        <v>31</v>
      </c>
      <c r="B44" s="265" t="s">
        <v>1017</v>
      </c>
      <c r="C44" s="271" t="s">
        <v>1018</v>
      </c>
      <c r="D44" s="266" t="s">
        <v>0</v>
      </c>
      <c r="E44" s="267">
        <v>8</v>
      </c>
      <c r="F44" s="268"/>
      <c r="G44" s="269">
        <f>ROUND(E44*F44,2)</f>
        <v>0</v>
      </c>
      <c r="H44" s="268"/>
      <c r="I44" s="269">
        <f>ROUND(E44*H44,2)</f>
        <v>0</v>
      </c>
      <c r="J44" s="268"/>
      <c r="K44" s="269">
        <f>ROUND(E44*J44,2)</f>
        <v>0</v>
      </c>
      <c r="L44" s="269">
        <v>21</v>
      </c>
      <c r="M44" s="269">
        <f>G44*(1+L44/100)</f>
        <v>0</v>
      </c>
      <c r="N44" s="269">
        <v>0</v>
      </c>
      <c r="O44" s="269">
        <f>ROUND(E44*N44,2)</f>
        <v>0</v>
      </c>
      <c r="P44" s="269">
        <v>0</v>
      </c>
      <c r="Q44" s="269">
        <f>ROUND(E44*P44,2)</f>
        <v>0</v>
      </c>
      <c r="R44" s="269"/>
      <c r="S44" s="269" t="s">
        <v>250</v>
      </c>
      <c r="T44" s="270" t="s">
        <v>251</v>
      </c>
      <c r="U44" s="231">
        <v>0</v>
      </c>
      <c r="V44" s="231">
        <f>ROUND(E44*U44,2)</f>
        <v>0</v>
      </c>
      <c r="W44" s="231"/>
      <c r="X44" s="231" t="s">
        <v>470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983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64">
        <v>32</v>
      </c>
      <c r="B45" s="265" t="s">
        <v>1019</v>
      </c>
      <c r="C45" s="271" t="s">
        <v>1020</v>
      </c>
      <c r="D45" s="266" t="s">
        <v>0</v>
      </c>
      <c r="E45" s="267">
        <v>3</v>
      </c>
      <c r="F45" s="268"/>
      <c r="G45" s="269">
        <f>ROUND(E45*F45,2)</f>
        <v>0</v>
      </c>
      <c r="H45" s="268"/>
      <c r="I45" s="269">
        <f>ROUND(E45*H45,2)</f>
        <v>0</v>
      </c>
      <c r="J45" s="268"/>
      <c r="K45" s="269">
        <f>ROUND(E45*J45,2)</f>
        <v>0</v>
      </c>
      <c r="L45" s="269">
        <v>21</v>
      </c>
      <c r="M45" s="269">
        <f>G45*(1+L45/100)</f>
        <v>0</v>
      </c>
      <c r="N45" s="269">
        <v>0</v>
      </c>
      <c r="O45" s="269">
        <f>ROUND(E45*N45,2)</f>
        <v>0</v>
      </c>
      <c r="P45" s="269">
        <v>0</v>
      </c>
      <c r="Q45" s="269">
        <f>ROUND(E45*P45,2)</f>
        <v>0</v>
      </c>
      <c r="R45" s="269"/>
      <c r="S45" s="269" t="s">
        <v>175</v>
      </c>
      <c r="T45" s="270" t="s">
        <v>251</v>
      </c>
      <c r="U45" s="231">
        <v>2.8E-3</v>
      </c>
      <c r="V45" s="231">
        <f>ROUND(E45*U45,2)</f>
        <v>0.01</v>
      </c>
      <c r="W45" s="231"/>
      <c r="X45" s="231" t="s">
        <v>1021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1022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1">
        <v>33</v>
      </c>
      <c r="B46" s="242" t="s">
        <v>1023</v>
      </c>
      <c r="C46" s="253" t="s">
        <v>1024</v>
      </c>
      <c r="D46" s="243" t="s">
        <v>0</v>
      </c>
      <c r="E46" s="244">
        <v>4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175</v>
      </c>
      <c r="T46" s="247" t="s">
        <v>251</v>
      </c>
      <c r="U46" s="231">
        <v>4.7999999999999996E-3</v>
      </c>
      <c r="V46" s="231">
        <f>ROUND(E46*U46,2)</f>
        <v>0.02</v>
      </c>
      <c r="W46" s="231"/>
      <c r="X46" s="231" t="s">
        <v>1021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1022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>
      <c r="A47" s="3"/>
      <c r="B47" s="4"/>
      <c r="C47" s="25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157</v>
      </c>
    </row>
    <row r="48" spans="1:60">
      <c r="A48" s="215"/>
      <c r="B48" s="216" t="s">
        <v>31</v>
      </c>
      <c r="C48" s="258"/>
      <c r="D48" s="217"/>
      <c r="E48" s="218"/>
      <c r="F48" s="218"/>
      <c r="G48" s="251">
        <f>G8+G38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603</v>
      </c>
    </row>
    <row r="49" spans="1:33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>
      <c r="A50" s="3"/>
      <c r="B50" s="4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>
      <c r="A51" s="219" t="s">
        <v>604</v>
      </c>
      <c r="B51" s="219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>
      <c r="A52" s="220"/>
      <c r="B52" s="221"/>
      <c r="C52" s="260"/>
      <c r="D52" s="221"/>
      <c r="E52" s="221"/>
      <c r="F52" s="221"/>
      <c r="G52" s="22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605</v>
      </c>
    </row>
    <row r="53" spans="1:33">
      <c r="A53" s="223"/>
      <c r="B53" s="224"/>
      <c r="C53" s="261"/>
      <c r="D53" s="224"/>
      <c r="E53" s="224"/>
      <c r="F53" s="224"/>
      <c r="G53" s="22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>
      <c r="A54" s="223"/>
      <c r="B54" s="224"/>
      <c r="C54" s="261"/>
      <c r="D54" s="224"/>
      <c r="E54" s="224"/>
      <c r="F54" s="224"/>
      <c r="G54" s="2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>
      <c r="A55" s="223"/>
      <c r="B55" s="224"/>
      <c r="C55" s="261"/>
      <c r="D55" s="224"/>
      <c r="E55" s="224"/>
      <c r="F55" s="224"/>
      <c r="G55" s="2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>
      <c r="A56" s="226"/>
      <c r="B56" s="227"/>
      <c r="C56" s="262"/>
      <c r="D56" s="227"/>
      <c r="E56" s="227"/>
      <c r="F56" s="227"/>
      <c r="G56" s="22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>
      <c r="C58" s="263"/>
      <c r="D58" s="10"/>
      <c r="AG58" t="s">
        <v>607</v>
      </c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0">
    <mergeCell ref="A1:G1"/>
    <mergeCell ref="C2:G2"/>
    <mergeCell ref="C3:G3"/>
    <mergeCell ref="C4:G4"/>
    <mergeCell ref="A51:C51"/>
    <mergeCell ref="A52:G56"/>
    <mergeCell ref="C21:G21"/>
    <mergeCell ref="C22:G22"/>
    <mergeCell ref="C24:G24"/>
    <mergeCell ref="C25:G2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145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146</v>
      </c>
    </row>
    <row r="3" spans="1:60" ht="24.95" customHeight="1">
      <c r="A3" s="198" t="s">
        <v>9</v>
      </c>
      <c r="B3" s="49" t="s">
        <v>78</v>
      </c>
      <c r="C3" s="201" t="s">
        <v>79</v>
      </c>
      <c r="D3" s="199"/>
      <c r="E3" s="199"/>
      <c r="F3" s="199"/>
      <c r="G3" s="200"/>
      <c r="AC3" s="177" t="s">
        <v>146</v>
      </c>
      <c r="AG3" t="s">
        <v>147</v>
      </c>
    </row>
    <row r="4" spans="1:60" ht="24.95" customHeight="1">
      <c r="A4" s="202" t="s">
        <v>10</v>
      </c>
      <c r="B4" s="203" t="s">
        <v>56</v>
      </c>
      <c r="C4" s="204" t="s">
        <v>80</v>
      </c>
      <c r="D4" s="205"/>
      <c r="E4" s="205"/>
      <c r="F4" s="205"/>
      <c r="G4" s="206"/>
      <c r="AG4" t="s">
        <v>148</v>
      </c>
    </row>
    <row r="5" spans="1:60">
      <c r="D5" s="10"/>
    </row>
    <row r="6" spans="1:60" ht="38.25">
      <c r="A6" s="208" t="s">
        <v>149</v>
      </c>
      <c r="B6" s="210" t="s">
        <v>150</v>
      </c>
      <c r="C6" s="210" t="s">
        <v>151</v>
      </c>
      <c r="D6" s="209" t="s">
        <v>152</v>
      </c>
      <c r="E6" s="208" t="s">
        <v>153</v>
      </c>
      <c r="F6" s="207" t="s">
        <v>154</v>
      </c>
      <c r="G6" s="208" t="s">
        <v>31</v>
      </c>
      <c r="H6" s="211" t="s">
        <v>32</v>
      </c>
      <c r="I6" s="211" t="s">
        <v>155</v>
      </c>
      <c r="J6" s="211" t="s">
        <v>33</v>
      </c>
      <c r="K6" s="211" t="s">
        <v>156</v>
      </c>
      <c r="L6" s="211" t="s">
        <v>157</v>
      </c>
      <c r="M6" s="211" t="s">
        <v>158</v>
      </c>
      <c r="N6" s="211" t="s">
        <v>159</v>
      </c>
      <c r="O6" s="211" t="s">
        <v>160</v>
      </c>
      <c r="P6" s="211" t="s">
        <v>161</v>
      </c>
      <c r="Q6" s="211" t="s">
        <v>162</v>
      </c>
      <c r="R6" s="211" t="s">
        <v>163</v>
      </c>
      <c r="S6" s="211" t="s">
        <v>164</v>
      </c>
      <c r="T6" s="211" t="s">
        <v>165</v>
      </c>
      <c r="U6" s="211" t="s">
        <v>166</v>
      </c>
      <c r="V6" s="211" t="s">
        <v>167</v>
      </c>
      <c r="W6" s="211" t="s">
        <v>168</v>
      </c>
      <c r="X6" s="211" t="s">
        <v>169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170</v>
      </c>
      <c r="B8" s="236" t="s">
        <v>60</v>
      </c>
      <c r="C8" s="252" t="s">
        <v>85</v>
      </c>
      <c r="D8" s="237"/>
      <c r="E8" s="238"/>
      <c r="F8" s="239"/>
      <c r="G8" s="239">
        <f>SUMIF(AG9:AG24,"&lt;&gt;NOR",G9:G24)</f>
        <v>0</v>
      </c>
      <c r="H8" s="239"/>
      <c r="I8" s="239">
        <f>SUM(I9:I24)</f>
        <v>0</v>
      </c>
      <c r="J8" s="239"/>
      <c r="K8" s="239">
        <f>SUM(K9:K24)</f>
        <v>0</v>
      </c>
      <c r="L8" s="239"/>
      <c r="M8" s="239">
        <f>SUM(M9:M24)</f>
        <v>0</v>
      </c>
      <c r="N8" s="239"/>
      <c r="O8" s="239">
        <f>SUM(O9:O24)</f>
        <v>1.61</v>
      </c>
      <c r="P8" s="239"/>
      <c r="Q8" s="239">
        <f>SUM(Q9:Q24)</f>
        <v>0</v>
      </c>
      <c r="R8" s="239"/>
      <c r="S8" s="239"/>
      <c r="T8" s="240"/>
      <c r="U8" s="234"/>
      <c r="V8" s="234">
        <f>SUM(V9:V24)</f>
        <v>9.92</v>
      </c>
      <c r="W8" s="234"/>
      <c r="X8" s="234"/>
      <c r="AG8" t="s">
        <v>171</v>
      </c>
    </row>
    <row r="9" spans="1:60" outlineLevel="1">
      <c r="A9" s="241">
        <v>1</v>
      </c>
      <c r="B9" s="242" t="s">
        <v>1025</v>
      </c>
      <c r="C9" s="253" t="s">
        <v>1026</v>
      </c>
      <c r="D9" s="243" t="s">
        <v>174</v>
      </c>
      <c r="E9" s="244">
        <v>0.875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0.17230000000000001</v>
      </c>
      <c r="O9" s="246">
        <f>ROUND(E9*N9,2)</f>
        <v>0.15</v>
      </c>
      <c r="P9" s="246">
        <v>0</v>
      </c>
      <c r="Q9" s="246">
        <f>ROUND(E9*P9,2)</f>
        <v>0</v>
      </c>
      <c r="R9" s="246"/>
      <c r="S9" s="246" t="s">
        <v>175</v>
      </c>
      <c r="T9" s="247" t="s">
        <v>175</v>
      </c>
      <c r="U9" s="231">
        <v>0.59</v>
      </c>
      <c r="V9" s="231">
        <f>ROUND(E9*U9,2)</f>
        <v>0.52</v>
      </c>
      <c r="W9" s="231"/>
      <c r="X9" s="231" t="s">
        <v>176</v>
      </c>
      <c r="Y9" s="212"/>
      <c r="Z9" s="212"/>
      <c r="AA9" s="212"/>
      <c r="AB9" s="212"/>
      <c r="AC9" s="212"/>
      <c r="AD9" s="212"/>
      <c r="AE9" s="212"/>
      <c r="AF9" s="212"/>
      <c r="AG9" s="212" t="s">
        <v>177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1027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179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1028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1029</v>
      </c>
      <c r="D12" s="232"/>
      <c r="E12" s="233">
        <v>0.875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179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>
      <c r="A13" s="241">
        <v>2</v>
      </c>
      <c r="B13" s="242" t="s">
        <v>1030</v>
      </c>
      <c r="C13" s="253" t="s">
        <v>1031</v>
      </c>
      <c r="D13" s="243" t="s">
        <v>249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5.2720000000000003E-2</v>
      </c>
      <c r="O13" s="246">
        <f>ROUND(E13*N13,2)</f>
        <v>0.11</v>
      </c>
      <c r="P13" s="246">
        <v>0</v>
      </c>
      <c r="Q13" s="246">
        <f>ROUND(E13*P13,2)</f>
        <v>0</v>
      </c>
      <c r="R13" s="246"/>
      <c r="S13" s="246" t="s">
        <v>175</v>
      </c>
      <c r="T13" s="247" t="s">
        <v>175</v>
      </c>
      <c r="U13" s="231">
        <v>0.57789999999999997</v>
      </c>
      <c r="V13" s="231">
        <f>ROUND(E13*U13,2)</f>
        <v>1.1599999999999999</v>
      </c>
      <c r="W13" s="231"/>
      <c r="X13" s="231" t="s">
        <v>176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177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58</v>
      </c>
      <c r="D14" s="232"/>
      <c r="E14" s="233">
        <v>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179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1">
        <v>3</v>
      </c>
      <c r="B15" s="242" t="s">
        <v>172</v>
      </c>
      <c r="C15" s="253" t="s">
        <v>173</v>
      </c>
      <c r="D15" s="243" t="s">
        <v>174</v>
      </c>
      <c r="E15" s="244">
        <v>7.2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4.6460000000000001E-2</v>
      </c>
      <c r="O15" s="246">
        <f>ROUND(E15*N15,2)</f>
        <v>0.33</v>
      </c>
      <c r="P15" s="246">
        <v>0</v>
      </c>
      <c r="Q15" s="246">
        <f>ROUND(E15*P15,2)</f>
        <v>0</v>
      </c>
      <c r="R15" s="246"/>
      <c r="S15" s="246" t="s">
        <v>175</v>
      </c>
      <c r="T15" s="247" t="s">
        <v>175</v>
      </c>
      <c r="U15" s="231">
        <v>0.51744999999999997</v>
      </c>
      <c r="V15" s="231">
        <f>ROUND(E15*U15,2)</f>
        <v>3.73</v>
      </c>
      <c r="W15" s="231"/>
      <c r="X15" s="231" t="s">
        <v>176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177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1032</v>
      </c>
      <c r="D16" s="232"/>
      <c r="E16" s="233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1033</v>
      </c>
      <c r="D17" s="232"/>
      <c r="E17" s="233">
        <v>3.3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179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1034</v>
      </c>
      <c r="D18" s="232"/>
      <c r="E18" s="233">
        <v>3.9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1">
        <v>4</v>
      </c>
      <c r="B19" s="242" t="s">
        <v>187</v>
      </c>
      <c r="C19" s="253" t="s">
        <v>188</v>
      </c>
      <c r="D19" s="243" t="s">
        <v>174</v>
      </c>
      <c r="E19" s="244">
        <v>6.4059999999999997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0.15931000000000001</v>
      </c>
      <c r="O19" s="246">
        <f>ROUND(E19*N19,2)</f>
        <v>1.02</v>
      </c>
      <c r="P19" s="246">
        <v>0</v>
      </c>
      <c r="Q19" s="246">
        <f>ROUND(E19*P19,2)</f>
        <v>0</v>
      </c>
      <c r="R19" s="246"/>
      <c r="S19" s="246" t="s">
        <v>175</v>
      </c>
      <c r="T19" s="247" t="s">
        <v>175</v>
      </c>
      <c r="U19" s="231">
        <v>0.70399999999999996</v>
      </c>
      <c r="V19" s="231">
        <f>ROUND(E19*U19,2)</f>
        <v>4.51</v>
      </c>
      <c r="W19" s="231"/>
      <c r="X19" s="231" t="s">
        <v>176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177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614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1035</v>
      </c>
      <c r="D21" s="232"/>
      <c r="E21" s="233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1036</v>
      </c>
      <c r="D22" s="232"/>
      <c r="E22" s="233">
        <v>2.7759999999999998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29"/>
      <c r="B23" s="230"/>
      <c r="C23" s="254" t="s">
        <v>1037</v>
      </c>
      <c r="D23" s="232"/>
      <c r="E23" s="233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1038</v>
      </c>
      <c r="D24" s="232"/>
      <c r="E24" s="233">
        <v>3.63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>
      <c r="A25" s="235" t="s">
        <v>170</v>
      </c>
      <c r="B25" s="236" t="s">
        <v>87</v>
      </c>
      <c r="C25" s="252" t="s">
        <v>88</v>
      </c>
      <c r="D25" s="237"/>
      <c r="E25" s="238"/>
      <c r="F25" s="239"/>
      <c r="G25" s="239">
        <f>SUMIF(AG26:AG41,"&lt;&gt;NOR",G26:G41)</f>
        <v>0</v>
      </c>
      <c r="H25" s="239"/>
      <c r="I25" s="239">
        <f>SUM(I26:I41)</f>
        <v>0</v>
      </c>
      <c r="J25" s="239"/>
      <c r="K25" s="239">
        <f>SUM(K26:K41)</f>
        <v>0</v>
      </c>
      <c r="L25" s="239"/>
      <c r="M25" s="239">
        <f>SUM(M26:M41)</f>
        <v>0</v>
      </c>
      <c r="N25" s="239"/>
      <c r="O25" s="239">
        <f>SUM(O26:O41)</f>
        <v>0.16999999999999998</v>
      </c>
      <c r="P25" s="239"/>
      <c r="Q25" s="239">
        <f>SUM(Q26:Q41)</f>
        <v>0</v>
      </c>
      <c r="R25" s="239"/>
      <c r="S25" s="239"/>
      <c r="T25" s="240"/>
      <c r="U25" s="234"/>
      <c r="V25" s="234">
        <f>SUM(V26:V41)</f>
        <v>11.73</v>
      </c>
      <c r="W25" s="234"/>
      <c r="X25" s="234"/>
      <c r="AG25" t="s">
        <v>171</v>
      </c>
    </row>
    <row r="26" spans="1:60" outlineLevel="1">
      <c r="A26" s="241">
        <v>5</v>
      </c>
      <c r="B26" s="242" t="s">
        <v>206</v>
      </c>
      <c r="C26" s="253" t="s">
        <v>207</v>
      </c>
      <c r="D26" s="243" t="s">
        <v>174</v>
      </c>
      <c r="E26" s="244">
        <v>17.247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6.3499999999999997E-3</v>
      </c>
      <c r="O26" s="246">
        <f>ROUND(E26*N26,2)</f>
        <v>0.11</v>
      </c>
      <c r="P26" s="246">
        <v>0</v>
      </c>
      <c r="Q26" s="246">
        <f>ROUND(E26*P26,2)</f>
        <v>0</v>
      </c>
      <c r="R26" s="246"/>
      <c r="S26" s="246" t="s">
        <v>175</v>
      </c>
      <c r="T26" s="247" t="s">
        <v>175</v>
      </c>
      <c r="U26" s="231">
        <v>0.32</v>
      </c>
      <c r="V26" s="231">
        <f>ROUND(E26*U26,2)</f>
        <v>5.52</v>
      </c>
      <c r="W26" s="231"/>
      <c r="X26" s="231" t="s">
        <v>176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177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1039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1040</v>
      </c>
      <c r="D28" s="232"/>
      <c r="E28" s="233">
        <v>17.247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41">
        <v>6</v>
      </c>
      <c r="B29" s="242" t="s">
        <v>224</v>
      </c>
      <c r="C29" s="253" t="s">
        <v>225</v>
      </c>
      <c r="D29" s="243" t="s">
        <v>174</v>
      </c>
      <c r="E29" s="244">
        <v>17.247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3.6700000000000001E-3</v>
      </c>
      <c r="O29" s="246">
        <f>ROUND(E29*N29,2)</f>
        <v>0.06</v>
      </c>
      <c r="P29" s="246">
        <v>0</v>
      </c>
      <c r="Q29" s="246">
        <f>ROUND(E29*P29,2)</f>
        <v>0</v>
      </c>
      <c r="R29" s="246"/>
      <c r="S29" s="246" t="s">
        <v>175</v>
      </c>
      <c r="T29" s="247" t="s">
        <v>175</v>
      </c>
      <c r="U29" s="231">
        <v>0.36</v>
      </c>
      <c r="V29" s="231">
        <f>ROUND(E29*U29,2)</f>
        <v>6.21</v>
      </c>
      <c r="W29" s="231"/>
      <c r="X29" s="231" t="s">
        <v>176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177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614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>
      <c r="A31" s="229"/>
      <c r="B31" s="230"/>
      <c r="C31" s="254" t="s">
        <v>1041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1042</v>
      </c>
      <c r="D32" s="232"/>
      <c r="E32" s="233">
        <v>2.7650000000000001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179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1043</v>
      </c>
      <c r="D33" s="232"/>
      <c r="E33" s="233">
        <v>0.66600000000000004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1032</v>
      </c>
      <c r="D34" s="232"/>
      <c r="E34" s="233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1033</v>
      </c>
      <c r="D35" s="232"/>
      <c r="E35" s="233">
        <v>3.3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179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1034</v>
      </c>
      <c r="D36" s="232"/>
      <c r="E36" s="233">
        <v>3.9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179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1044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1045</v>
      </c>
      <c r="D38" s="232"/>
      <c r="E38" s="233">
        <v>2.6560000000000001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>
      <c r="A39" s="229"/>
      <c r="B39" s="230"/>
      <c r="C39" s="254" t="s">
        <v>1037</v>
      </c>
      <c r="D39" s="232"/>
      <c r="E39" s="233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1046</v>
      </c>
      <c r="D40" s="232"/>
      <c r="E40" s="233">
        <v>3.51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1047</v>
      </c>
      <c r="D41" s="232"/>
      <c r="E41" s="233">
        <v>0.45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>
      <c r="A42" s="235" t="s">
        <v>170</v>
      </c>
      <c r="B42" s="236" t="s">
        <v>93</v>
      </c>
      <c r="C42" s="252" t="s">
        <v>94</v>
      </c>
      <c r="D42" s="237"/>
      <c r="E42" s="238"/>
      <c r="F42" s="239"/>
      <c r="G42" s="239">
        <f>SUMIF(AG43:AG57,"&lt;&gt;NOR",G43:G57)</f>
        <v>0</v>
      </c>
      <c r="H42" s="239"/>
      <c r="I42" s="239">
        <f>SUM(I43:I57)</f>
        <v>0</v>
      </c>
      <c r="J42" s="239"/>
      <c r="K42" s="239">
        <f>SUM(K43:K57)</f>
        <v>0</v>
      </c>
      <c r="L42" s="239"/>
      <c r="M42" s="239">
        <f>SUM(M43:M57)</f>
        <v>0</v>
      </c>
      <c r="N42" s="239"/>
      <c r="O42" s="239">
        <f>SUM(O43:O57)</f>
        <v>0.08</v>
      </c>
      <c r="P42" s="239"/>
      <c r="Q42" s="239">
        <f>SUM(Q43:Q57)</f>
        <v>0</v>
      </c>
      <c r="R42" s="239"/>
      <c r="S42" s="239"/>
      <c r="T42" s="240"/>
      <c r="U42" s="234"/>
      <c r="V42" s="234">
        <f>SUM(V43:V57)</f>
        <v>7.6</v>
      </c>
      <c r="W42" s="234"/>
      <c r="X42" s="234"/>
      <c r="AG42" t="s">
        <v>171</v>
      </c>
    </row>
    <row r="43" spans="1:60" ht="22.5" outlineLevel="1">
      <c r="A43" s="241">
        <v>7</v>
      </c>
      <c r="B43" s="242" t="s">
        <v>1048</v>
      </c>
      <c r="C43" s="253" t="s">
        <v>1049</v>
      </c>
      <c r="D43" s="243" t="s">
        <v>241</v>
      </c>
      <c r="E43" s="244">
        <v>3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6.8100000000000001E-3</v>
      </c>
      <c r="O43" s="246">
        <f>ROUND(E43*N43,2)</f>
        <v>0.02</v>
      </c>
      <c r="P43" s="246">
        <v>0</v>
      </c>
      <c r="Q43" s="246">
        <f>ROUND(E43*P43,2)</f>
        <v>0</v>
      </c>
      <c r="R43" s="246"/>
      <c r="S43" s="246" t="s">
        <v>175</v>
      </c>
      <c r="T43" s="247" t="s">
        <v>175</v>
      </c>
      <c r="U43" s="231">
        <v>0.42499999999999999</v>
      </c>
      <c r="V43" s="231">
        <f>ROUND(E43*U43,2)</f>
        <v>1.28</v>
      </c>
      <c r="W43" s="231"/>
      <c r="X43" s="231" t="s">
        <v>176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318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1050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60</v>
      </c>
      <c r="D45" s="232"/>
      <c r="E45" s="233">
        <v>3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1">
        <v>8</v>
      </c>
      <c r="B46" s="242" t="s">
        <v>239</v>
      </c>
      <c r="C46" s="253" t="s">
        <v>1051</v>
      </c>
      <c r="D46" s="243" t="s">
        <v>249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2.0000000000000002E-5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175</v>
      </c>
      <c r="T46" s="247" t="s">
        <v>175</v>
      </c>
      <c r="U46" s="231">
        <v>0.47</v>
      </c>
      <c r="V46" s="231">
        <f>ROUND(E46*U46,2)</f>
        <v>0.47</v>
      </c>
      <c r="W46" s="231"/>
      <c r="X46" s="231" t="s">
        <v>176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242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5" t="s">
        <v>243</v>
      </c>
      <c r="D47" s="248"/>
      <c r="E47" s="248"/>
      <c r="F47" s="248"/>
      <c r="G47" s="248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244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1052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56</v>
      </c>
      <c r="D49" s="232"/>
      <c r="E49" s="233">
        <v>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>
      <c r="A50" s="241">
        <v>9</v>
      </c>
      <c r="B50" s="242" t="s">
        <v>247</v>
      </c>
      <c r="C50" s="253" t="s">
        <v>1053</v>
      </c>
      <c r="D50" s="243" t="s">
        <v>249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0.03</v>
      </c>
      <c r="O50" s="246">
        <f>ROUND(E50*N50,2)</f>
        <v>0.03</v>
      </c>
      <c r="P50" s="246">
        <v>0</v>
      </c>
      <c r="Q50" s="246">
        <f>ROUND(E50*P50,2)</f>
        <v>0</v>
      </c>
      <c r="R50" s="246"/>
      <c r="S50" s="246" t="s">
        <v>250</v>
      </c>
      <c r="T50" s="247" t="s">
        <v>251</v>
      </c>
      <c r="U50" s="231">
        <v>0</v>
      </c>
      <c r="V50" s="231">
        <f>ROUND(E50*U50,2)</f>
        <v>0</v>
      </c>
      <c r="W50" s="231"/>
      <c r="X50" s="231" t="s">
        <v>176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177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56</v>
      </c>
      <c r="D51" s="232"/>
      <c r="E51" s="233">
        <v>1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>
      <c r="A52" s="241">
        <v>10</v>
      </c>
      <c r="B52" s="242" t="s">
        <v>1054</v>
      </c>
      <c r="C52" s="253" t="s">
        <v>1055</v>
      </c>
      <c r="D52" s="243" t="s">
        <v>249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2.5000000000000001E-2</v>
      </c>
      <c r="O52" s="246">
        <f>ROUND(E52*N52,2)</f>
        <v>0.03</v>
      </c>
      <c r="P52" s="246">
        <v>0</v>
      </c>
      <c r="Q52" s="246">
        <f>ROUND(E52*P52,2)</f>
        <v>0</v>
      </c>
      <c r="R52" s="246"/>
      <c r="S52" s="246" t="s">
        <v>250</v>
      </c>
      <c r="T52" s="247" t="s">
        <v>251</v>
      </c>
      <c r="U52" s="231">
        <v>0</v>
      </c>
      <c r="V52" s="231">
        <f>ROUND(E52*U52,2)</f>
        <v>0</v>
      </c>
      <c r="W52" s="231"/>
      <c r="X52" s="231" t="s">
        <v>176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56</v>
      </c>
      <c r="D53" s="232"/>
      <c r="E53" s="233">
        <v>1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41">
        <v>11</v>
      </c>
      <c r="B54" s="242" t="s">
        <v>1056</v>
      </c>
      <c r="C54" s="253" t="s">
        <v>1057</v>
      </c>
      <c r="D54" s="243" t="s">
        <v>241</v>
      </c>
      <c r="E54" s="244">
        <v>7.7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2.0000000000000002E-5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175</v>
      </c>
      <c r="T54" s="247" t="s">
        <v>175</v>
      </c>
      <c r="U54" s="231">
        <v>0.76</v>
      </c>
      <c r="V54" s="231">
        <f>ROUND(E54*U54,2)</f>
        <v>5.85</v>
      </c>
      <c r="W54" s="231"/>
      <c r="X54" s="231" t="s">
        <v>176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5" t="s">
        <v>1058</v>
      </c>
      <c r="D55" s="248"/>
      <c r="E55" s="248"/>
      <c r="F55" s="248"/>
      <c r="G55" s="248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244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1059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1060</v>
      </c>
      <c r="D57" s="232"/>
      <c r="E57" s="233">
        <v>7.7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35" t="s">
        <v>170</v>
      </c>
      <c r="B58" s="236" t="s">
        <v>97</v>
      </c>
      <c r="C58" s="252" t="s">
        <v>98</v>
      </c>
      <c r="D58" s="237"/>
      <c r="E58" s="238"/>
      <c r="F58" s="239"/>
      <c r="G58" s="239">
        <f>SUMIF(AG59:AG61,"&lt;&gt;NOR",G59:G61)</f>
        <v>0</v>
      </c>
      <c r="H58" s="239"/>
      <c r="I58" s="239">
        <f>SUM(I59:I61)</f>
        <v>0</v>
      </c>
      <c r="J58" s="239"/>
      <c r="K58" s="239">
        <f>SUM(K59:K61)</f>
        <v>0</v>
      </c>
      <c r="L58" s="239"/>
      <c r="M58" s="239">
        <f>SUM(M59:M61)</f>
        <v>0</v>
      </c>
      <c r="N58" s="239"/>
      <c r="O58" s="239">
        <f>SUM(O59:O61)</f>
        <v>0.06</v>
      </c>
      <c r="P58" s="239"/>
      <c r="Q58" s="239">
        <f>SUM(Q59:Q61)</f>
        <v>0</v>
      </c>
      <c r="R58" s="239"/>
      <c r="S58" s="239"/>
      <c r="T58" s="240"/>
      <c r="U58" s="234"/>
      <c r="V58" s="234">
        <f>SUM(V59:V61)</f>
        <v>8.85</v>
      </c>
      <c r="W58" s="234"/>
      <c r="X58" s="234"/>
      <c r="AG58" t="s">
        <v>171</v>
      </c>
    </row>
    <row r="59" spans="1:60" outlineLevel="1">
      <c r="A59" s="241">
        <v>12</v>
      </c>
      <c r="B59" s="242" t="s">
        <v>255</v>
      </c>
      <c r="C59" s="253" t="s">
        <v>256</v>
      </c>
      <c r="D59" s="243" t="s">
        <v>174</v>
      </c>
      <c r="E59" s="244">
        <v>50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1.2099999999999999E-3</v>
      </c>
      <c r="O59" s="246">
        <f>ROUND(E59*N59,2)</f>
        <v>0.06</v>
      </c>
      <c r="P59" s="246">
        <v>0</v>
      </c>
      <c r="Q59" s="246">
        <f>ROUND(E59*P59,2)</f>
        <v>0</v>
      </c>
      <c r="R59" s="246"/>
      <c r="S59" s="246" t="s">
        <v>175</v>
      </c>
      <c r="T59" s="247" t="s">
        <v>175</v>
      </c>
      <c r="U59" s="231">
        <v>0.17699999999999999</v>
      </c>
      <c r="V59" s="231">
        <f>ROUND(E59*U59,2)</f>
        <v>8.85</v>
      </c>
      <c r="W59" s="231"/>
      <c r="X59" s="231" t="s">
        <v>176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177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1061</v>
      </c>
      <c r="D60" s="232"/>
      <c r="E60" s="233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1062</v>
      </c>
      <c r="D61" s="232"/>
      <c r="E61" s="233">
        <v>50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5.5">
      <c r="A62" s="235" t="s">
        <v>170</v>
      </c>
      <c r="B62" s="236" t="s">
        <v>99</v>
      </c>
      <c r="C62" s="252" t="s">
        <v>100</v>
      </c>
      <c r="D62" s="237"/>
      <c r="E62" s="238"/>
      <c r="F62" s="239"/>
      <c r="G62" s="239">
        <f>SUMIF(AG63:AG65,"&lt;&gt;NOR",G63:G65)</f>
        <v>0</v>
      </c>
      <c r="H62" s="239"/>
      <c r="I62" s="239">
        <f>SUM(I63:I65)</f>
        <v>0</v>
      </c>
      <c r="J62" s="239"/>
      <c r="K62" s="239">
        <f>SUM(K63:K65)</f>
        <v>0</v>
      </c>
      <c r="L62" s="239"/>
      <c r="M62" s="239">
        <f>SUM(M63:M65)</f>
        <v>0</v>
      </c>
      <c r="N62" s="239"/>
      <c r="O62" s="239">
        <f>SUM(O63:O65)</f>
        <v>0</v>
      </c>
      <c r="P62" s="239"/>
      <c r="Q62" s="239">
        <f>SUM(Q63:Q65)</f>
        <v>0</v>
      </c>
      <c r="R62" s="239"/>
      <c r="S62" s="239"/>
      <c r="T62" s="240"/>
      <c r="U62" s="234"/>
      <c r="V62" s="234">
        <f>SUM(V63:V65)</f>
        <v>20.86</v>
      </c>
      <c r="W62" s="234"/>
      <c r="X62" s="234"/>
      <c r="AG62" t="s">
        <v>171</v>
      </c>
    </row>
    <row r="63" spans="1:60" outlineLevel="1">
      <c r="A63" s="241">
        <v>13</v>
      </c>
      <c r="B63" s="242" t="s">
        <v>259</v>
      </c>
      <c r="C63" s="253" t="s">
        <v>260</v>
      </c>
      <c r="D63" s="243" t="s">
        <v>174</v>
      </c>
      <c r="E63" s="244">
        <v>67.3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4.0000000000000003E-5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175</v>
      </c>
      <c r="T63" s="247" t="s">
        <v>175</v>
      </c>
      <c r="U63" s="231">
        <v>0.31</v>
      </c>
      <c r="V63" s="231">
        <f>ROUND(E63*U63,2)</f>
        <v>20.86</v>
      </c>
      <c r="W63" s="231"/>
      <c r="X63" s="231" t="s">
        <v>176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177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614</v>
      </c>
      <c r="D64" s="232"/>
      <c r="E64" s="233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1063</v>
      </c>
      <c r="D65" s="232"/>
      <c r="E65" s="233">
        <v>67.3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>
      <c r="A66" s="235" t="s">
        <v>170</v>
      </c>
      <c r="B66" s="236" t="s">
        <v>101</v>
      </c>
      <c r="C66" s="252" t="s">
        <v>102</v>
      </c>
      <c r="D66" s="237"/>
      <c r="E66" s="238"/>
      <c r="F66" s="239"/>
      <c r="G66" s="239">
        <f>SUMIF(AG67:AG79,"&lt;&gt;NOR",G67:G79)</f>
        <v>0</v>
      </c>
      <c r="H66" s="239"/>
      <c r="I66" s="239">
        <f>SUM(I67:I79)</f>
        <v>0</v>
      </c>
      <c r="J66" s="239"/>
      <c r="K66" s="239">
        <f>SUM(K67:K79)</f>
        <v>0</v>
      </c>
      <c r="L66" s="239"/>
      <c r="M66" s="239">
        <f>SUM(M67:M79)</f>
        <v>0</v>
      </c>
      <c r="N66" s="239"/>
      <c r="O66" s="239">
        <f>SUM(O67:O79)</f>
        <v>0</v>
      </c>
      <c r="P66" s="239"/>
      <c r="Q66" s="239">
        <f>SUM(Q67:Q79)</f>
        <v>0.43</v>
      </c>
      <c r="R66" s="239"/>
      <c r="S66" s="239"/>
      <c r="T66" s="240"/>
      <c r="U66" s="234"/>
      <c r="V66" s="234">
        <f>SUM(V67:V79)</f>
        <v>5.8999999999999995</v>
      </c>
      <c r="W66" s="234"/>
      <c r="X66" s="234"/>
      <c r="AG66" t="s">
        <v>171</v>
      </c>
    </row>
    <row r="67" spans="1:60" outlineLevel="1">
      <c r="A67" s="241">
        <v>14</v>
      </c>
      <c r="B67" s="242" t="s">
        <v>1064</v>
      </c>
      <c r="C67" s="253" t="s">
        <v>1065</v>
      </c>
      <c r="D67" s="243" t="s">
        <v>249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175</v>
      </c>
      <c r="T67" s="247" t="s">
        <v>175</v>
      </c>
      <c r="U67" s="231">
        <v>0.06</v>
      </c>
      <c r="V67" s="231">
        <f>ROUND(E67*U67,2)</f>
        <v>0.06</v>
      </c>
      <c r="W67" s="231"/>
      <c r="X67" s="231" t="s">
        <v>176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177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1066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56</v>
      </c>
      <c r="D69" s="232"/>
      <c r="E69" s="233">
        <v>1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1">
        <v>15</v>
      </c>
      <c r="B70" s="242" t="s">
        <v>1067</v>
      </c>
      <c r="C70" s="253" t="s">
        <v>1068</v>
      </c>
      <c r="D70" s="243" t="s">
        <v>249</v>
      </c>
      <c r="E70" s="244">
        <v>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175</v>
      </c>
      <c r="T70" s="247" t="s">
        <v>175</v>
      </c>
      <c r="U70" s="231">
        <v>0.14000000000000001</v>
      </c>
      <c r="V70" s="231">
        <f>ROUND(E70*U70,2)</f>
        <v>0.28000000000000003</v>
      </c>
      <c r="W70" s="231"/>
      <c r="X70" s="231" t="s">
        <v>176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177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>
      <c r="A71" s="229"/>
      <c r="B71" s="230"/>
      <c r="C71" s="254" t="s">
        <v>1069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179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58</v>
      </c>
      <c r="D72" s="232"/>
      <c r="E72" s="233">
        <v>2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41">
        <v>16</v>
      </c>
      <c r="B73" s="242" t="s">
        <v>1070</v>
      </c>
      <c r="C73" s="253" t="s">
        <v>1071</v>
      </c>
      <c r="D73" s="243" t="s">
        <v>174</v>
      </c>
      <c r="E73" s="244">
        <v>4.97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1E-3</v>
      </c>
      <c r="O73" s="246">
        <f>ROUND(E73*N73,2)</f>
        <v>0</v>
      </c>
      <c r="P73" s="246">
        <v>6.3E-2</v>
      </c>
      <c r="Q73" s="246">
        <f>ROUND(E73*P73,2)</f>
        <v>0.31</v>
      </c>
      <c r="R73" s="246"/>
      <c r="S73" s="246" t="s">
        <v>175</v>
      </c>
      <c r="T73" s="247" t="s">
        <v>175</v>
      </c>
      <c r="U73" s="231">
        <v>0.71799999999999997</v>
      </c>
      <c r="V73" s="231">
        <f>ROUND(E73*U73,2)</f>
        <v>3.57</v>
      </c>
      <c r="W73" s="231"/>
      <c r="X73" s="231" t="s">
        <v>176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177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>
      <c r="A74" s="229"/>
      <c r="B74" s="230"/>
      <c r="C74" s="254" t="s">
        <v>1072</v>
      </c>
      <c r="D74" s="232"/>
      <c r="E74" s="233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179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1073</v>
      </c>
      <c r="D75" s="232"/>
      <c r="E75" s="233">
        <v>4.97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179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41">
        <v>17</v>
      </c>
      <c r="B76" s="242" t="s">
        <v>1074</v>
      </c>
      <c r="C76" s="253" t="s">
        <v>1075</v>
      </c>
      <c r="D76" s="243" t="s">
        <v>249</v>
      </c>
      <c r="E76" s="244">
        <v>2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4.8999999999999998E-4</v>
      </c>
      <c r="O76" s="246">
        <f>ROUND(E76*N76,2)</f>
        <v>0</v>
      </c>
      <c r="P76" s="246">
        <v>6.2E-2</v>
      </c>
      <c r="Q76" s="246">
        <f>ROUND(E76*P76,2)</f>
        <v>0.12</v>
      </c>
      <c r="R76" s="246"/>
      <c r="S76" s="246" t="s">
        <v>175</v>
      </c>
      <c r="T76" s="247" t="s">
        <v>175</v>
      </c>
      <c r="U76" s="231">
        <v>0.99299999999999999</v>
      </c>
      <c r="V76" s="231">
        <f>ROUND(E76*U76,2)</f>
        <v>1.99</v>
      </c>
      <c r="W76" s="231"/>
      <c r="X76" s="231" t="s">
        <v>176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177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5" t="s">
        <v>1076</v>
      </c>
      <c r="D77" s="248"/>
      <c r="E77" s="248"/>
      <c r="F77" s="248"/>
      <c r="G77" s="248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244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1077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58</v>
      </c>
      <c r="D79" s="232"/>
      <c r="E79" s="233">
        <v>2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>
      <c r="A80" s="235" t="s">
        <v>170</v>
      </c>
      <c r="B80" s="236" t="s">
        <v>103</v>
      </c>
      <c r="C80" s="252" t="s">
        <v>104</v>
      </c>
      <c r="D80" s="237"/>
      <c r="E80" s="238"/>
      <c r="F80" s="239"/>
      <c r="G80" s="239">
        <f>SUMIF(AG81:AG85,"&lt;&gt;NOR",G81:G85)</f>
        <v>0</v>
      </c>
      <c r="H80" s="239"/>
      <c r="I80" s="239">
        <f>SUM(I81:I85)</f>
        <v>0</v>
      </c>
      <c r="J80" s="239"/>
      <c r="K80" s="239">
        <f>SUM(K81:K85)</f>
        <v>0</v>
      </c>
      <c r="L80" s="239"/>
      <c r="M80" s="239">
        <f>SUM(M81:M85)</f>
        <v>0</v>
      </c>
      <c r="N80" s="239"/>
      <c r="O80" s="239">
        <f>SUM(O81:O85)</f>
        <v>0</v>
      </c>
      <c r="P80" s="239"/>
      <c r="Q80" s="239">
        <f>SUM(Q81:Q85)</f>
        <v>0</v>
      </c>
      <c r="R80" s="239"/>
      <c r="S80" s="239"/>
      <c r="T80" s="240"/>
      <c r="U80" s="234"/>
      <c r="V80" s="234">
        <f>SUM(V81:V85)</f>
        <v>6.63</v>
      </c>
      <c r="W80" s="234"/>
      <c r="X80" s="234"/>
      <c r="AG80" t="s">
        <v>171</v>
      </c>
    </row>
    <row r="81" spans="1:60" outlineLevel="1">
      <c r="A81" s="241">
        <v>18</v>
      </c>
      <c r="B81" s="242" t="s">
        <v>315</v>
      </c>
      <c r="C81" s="253" t="s">
        <v>316</v>
      </c>
      <c r="D81" s="243" t="s">
        <v>317</v>
      </c>
      <c r="E81" s="244">
        <v>5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175</v>
      </c>
      <c r="T81" s="247" t="s">
        <v>175</v>
      </c>
      <c r="U81" s="231">
        <v>1</v>
      </c>
      <c r="V81" s="231">
        <f>ROUND(E81*U81,2)</f>
        <v>5</v>
      </c>
      <c r="W81" s="231"/>
      <c r="X81" s="231" t="s">
        <v>176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318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319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179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76</v>
      </c>
      <c r="D83" s="232"/>
      <c r="E83" s="233">
        <v>5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41">
        <v>19</v>
      </c>
      <c r="B84" s="242" t="s">
        <v>320</v>
      </c>
      <c r="C84" s="253" t="s">
        <v>321</v>
      </c>
      <c r="D84" s="243" t="s">
        <v>322</v>
      </c>
      <c r="E84" s="244">
        <v>1.9219999999999999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 t="s">
        <v>175</v>
      </c>
      <c r="T84" s="247" t="s">
        <v>175</v>
      </c>
      <c r="U84" s="231">
        <v>0.85</v>
      </c>
      <c r="V84" s="231">
        <f>ROUND(E84*U84,2)</f>
        <v>1.63</v>
      </c>
      <c r="W84" s="231"/>
      <c r="X84" s="231" t="s">
        <v>176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177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1078</v>
      </c>
      <c r="D85" s="232"/>
      <c r="E85" s="233">
        <v>1.9219999999999999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>
      <c r="A86" s="235" t="s">
        <v>170</v>
      </c>
      <c r="B86" s="236" t="s">
        <v>113</v>
      </c>
      <c r="C86" s="252" t="s">
        <v>114</v>
      </c>
      <c r="D86" s="237"/>
      <c r="E86" s="238"/>
      <c r="F86" s="239"/>
      <c r="G86" s="239">
        <f>SUMIF(AG87:AG100,"&lt;&gt;NOR",G87:G100)</f>
        <v>0</v>
      </c>
      <c r="H86" s="239"/>
      <c r="I86" s="239">
        <f>SUM(I87:I100)</f>
        <v>0</v>
      </c>
      <c r="J86" s="239"/>
      <c r="K86" s="239">
        <f>SUM(K87:K100)</f>
        <v>0</v>
      </c>
      <c r="L86" s="239"/>
      <c r="M86" s="239">
        <f>SUM(M87:M100)</f>
        <v>0</v>
      </c>
      <c r="N86" s="239"/>
      <c r="O86" s="239">
        <f>SUM(O87:O100)</f>
        <v>0</v>
      </c>
      <c r="P86" s="239"/>
      <c r="Q86" s="239">
        <f>SUM(Q87:Q100)</f>
        <v>0</v>
      </c>
      <c r="R86" s="239"/>
      <c r="S86" s="239"/>
      <c r="T86" s="240"/>
      <c r="U86" s="234"/>
      <c r="V86" s="234">
        <f>SUM(V87:V100)</f>
        <v>0</v>
      </c>
      <c r="W86" s="234"/>
      <c r="X86" s="234"/>
      <c r="AG86" t="s">
        <v>171</v>
      </c>
    </row>
    <row r="87" spans="1:60" outlineLevel="1">
      <c r="A87" s="241">
        <v>20</v>
      </c>
      <c r="B87" s="242" t="s">
        <v>1079</v>
      </c>
      <c r="C87" s="253" t="s">
        <v>1080</v>
      </c>
      <c r="D87" s="243" t="s">
        <v>241</v>
      </c>
      <c r="E87" s="244">
        <v>15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250</v>
      </c>
      <c r="T87" s="247" t="s">
        <v>251</v>
      </c>
      <c r="U87" s="231">
        <v>0</v>
      </c>
      <c r="V87" s="231">
        <f>ROUND(E87*U87,2)</f>
        <v>0</v>
      </c>
      <c r="W87" s="231"/>
      <c r="X87" s="231" t="s">
        <v>176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258</v>
      </c>
      <c r="D88" s="232"/>
      <c r="E88" s="233">
        <v>15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179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41">
        <v>21</v>
      </c>
      <c r="B89" s="242" t="s">
        <v>1081</v>
      </c>
      <c r="C89" s="253" t="s">
        <v>1082</v>
      </c>
      <c r="D89" s="243" t="s">
        <v>241</v>
      </c>
      <c r="E89" s="244">
        <v>15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250</v>
      </c>
      <c r="T89" s="247" t="s">
        <v>251</v>
      </c>
      <c r="U89" s="231">
        <v>0</v>
      </c>
      <c r="V89" s="231">
        <f>ROUND(E89*U89,2)</f>
        <v>0</v>
      </c>
      <c r="W89" s="231"/>
      <c r="X89" s="231" t="s">
        <v>176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177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258</v>
      </c>
      <c r="D90" s="232"/>
      <c r="E90" s="233">
        <v>15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179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41">
        <v>22</v>
      </c>
      <c r="B91" s="242" t="s">
        <v>1083</v>
      </c>
      <c r="C91" s="253" t="s">
        <v>1084</v>
      </c>
      <c r="D91" s="243" t="s">
        <v>241</v>
      </c>
      <c r="E91" s="244">
        <v>120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/>
      <c r="S91" s="246" t="s">
        <v>250</v>
      </c>
      <c r="T91" s="247" t="s">
        <v>251</v>
      </c>
      <c r="U91" s="231">
        <v>0</v>
      </c>
      <c r="V91" s="231">
        <f>ROUND(E91*U91,2)</f>
        <v>0</v>
      </c>
      <c r="W91" s="231"/>
      <c r="X91" s="231" t="s">
        <v>176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177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1085</v>
      </c>
      <c r="D92" s="232"/>
      <c r="E92" s="233">
        <v>120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1">
        <v>23</v>
      </c>
      <c r="B93" s="242" t="s">
        <v>1086</v>
      </c>
      <c r="C93" s="253" t="s">
        <v>1087</v>
      </c>
      <c r="D93" s="243" t="s">
        <v>241</v>
      </c>
      <c r="E93" s="244">
        <v>150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250</v>
      </c>
      <c r="T93" s="247" t="s">
        <v>251</v>
      </c>
      <c r="U93" s="231">
        <v>0</v>
      </c>
      <c r="V93" s="231">
        <f>ROUND(E93*U93,2)</f>
        <v>0</v>
      </c>
      <c r="W93" s="231"/>
      <c r="X93" s="231" t="s">
        <v>176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177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1088</v>
      </c>
      <c r="D94" s="232"/>
      <c r="E94" s="233">
        <v>150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179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41">
        <v>24</v>
      </c>
      <c r="B95" s="242" t="s">
        <v>1089</v>
      </c>
      <c r="C95" s="253" t="s">
        <v>1090</v>
      </c>
      <c r="D95" s="243" t="s">
        <v>241</v>
      </c>
      <c r="E95" s="244">
        <v>10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 t="s">
        <v>250</v>
      </c>
      <c r="T95" s="247" t="s">
        <v>251</v>
      </c>
      <c r="U95" s="231">
        <v>0</v>
      </c>
      <c r="V95" s="231">
        <f>ROUND(E95*U95,2)</f>
        <v>0</v>
      </c>
      <c r="W95" s="231"/>
      <c r="X95" s="231" t="s">
        <v>176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177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844</v>
      </c>
      <c r="D96" s="232"/>
      <c r="E96" s="233">
        <v>10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41">
        <v>25</v>
      </c>
      <c r="B97" s="242" t="s">
        <v>1091</v>
      </c>
      <c r="C97" s="253" t="s">
        <v>1092</v>
      </c>
      <c r="D97" s="243" t="s">
        <v>241</v>
      </c>
      <c r="E97" s="244">
        <v>120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250</v>
      </c>
      <c r="T97" s="247" t="s">
        <v>251</v>
      </c>
      <c r="U97" s="231">
        <v>0</v>
      </c>
      <c r="V97" s="231">
        <f>ROUND(E97*U97,2)</f>
        <v>0</v>
      </c>
      <c r="W97" s="231"/>
      <c r="X97" s="231" t="s">
        <v>176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177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1085</v>
      </c>
      <c r="D98" s="232"/>
      <c r="E98" s="233">
        <v>120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179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1">
        <v>26</v>
      </c>
      <c r="B99" s="242" t="s">
        <v>1093</v>
      </c>
      <c r="C99" s="253" t="s">
        <v>1094</v>
      </c>
      <c r="D99" s="243" t="s">
        <v>404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250</v>
      </c>
      <c r="T99" s="247" t="s">
        <v>251</v>
      </c>
      <c r="U99" s="231">
        <v>0</v>
      </c>
      <c r="V99" s="231">
        <f>ROUND(E99*U99,2)</f>
        <v>0</v>
      </c>
      <c r="W99" s="231"/>
      <c r="X99" s="231" t="s">
        <v>176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177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56</v>
      </c>
      <c r="D100" s="232"/>
      <c r="E100" s="233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>
      <c r="A101" s="235" t="s">
        <v>170</v>
      </c>
      <c r="B101" s="236" t="s">
        <v>115</v>
      </c>
      <c r="C101" s="252" t="s">
        <v>116</v>
      </c>
      <c r="D101" s="237"/>
      <c r="E101" s="238"/>
      <c r="F101" s="239"/>
      <c r="G101" s="239">
        <f>SUMIF(AG102:AG105,"&lt;&gt;NOR",G102:G105)</f>
        <v>0</v>
      </c>
      <c r="H101" s="239"/>
      <c r="I101" s="239">
        <f>SUM(I102:I105)</f>
        <v>0</v>
      </c>
      <c r="J101" s="239"/>
      <c r="K101" s="239">
        <f>SUM(K102:K105)</f>
        <v>0</v>
      </c>
      <c r="L101" s="239"/>
      <c r="M101" s="239">
        <f>SUM(M102:M105)</f>
        <v>0</v>
      </c>
      <c r="N101" s="239"/>
      <c r="O101" s="239">
        <f>SUM(O102:O105)</f>
        <v>0</v>
      </c>
      <c r="P101" s="239"/>
      <c r="Q101" s="239">
        <f>SUM(Q102:Q105)</f>
        <v>0</v>
      </c>
      <c r="R101" s="239"/>
      <c r="S101" s="239"/>
      <c r="T101" s="240"/>
      <c r="U101" s="234"/>
      <c r="V101" s="234">
        <f>SUM(V102:V105)</f>
        <v>0</v>
      </c>
      <c r="W101" s="234"/>
      <c r="X101" s="234"/>
      <c r="AG101" t="s">
        <v>171</v>
      </c>
    </row>
    <row r="102" spans="1:60" ht="22.5" outlineLevel="1">
      <c r="A102" s="241">
        <v>27</v>
      </c>
      <c r="B102" s="242" t="s">
        <v>1095</v>
      </c>
      <c r="C102" s="253" t="s">
        <v>1096</v>
      </c>
      <c r="D102" s="243" t="s">
        <v>249</v>
      </c>
      <c r="E102" s="244">
        <v>4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250</v>
      </c>
      <c r="T102" s="247" t="s">
        <v>251</v>
      </c>
      <c r="U102" s="231">
        <v>0</v>
      </c>
      <c r="V102" s="231">
        <f>ROUND(E102*U102,2)</f>
        <v>0</v>
      </c>
      <c r="W102" s="231"/>
      <c r="X102" s="231" t="s">
        <v>176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62</v>
      </c>
      <c r="D103" s="232"/>
      <c r="E103" s="233">
        <v>4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>
      <c r="A104" s="241">
        <v>28</v>
      </c>
      <c r="B104" s="242" t="s">
        <v>1097</v>
      </c>
      <c r="C104" s="253" t="s">
        <v>1098</v>
      </c>
      <c r="D104" s="243" t="s">
        <v>249</v>
      </c>
      <c r="E104" s="244">
        <v>4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0</v>
      </c>
      <c r="O104" s="246">
        <f>ROUND(E104*N104,2)</f>
        <v>0</v>
      </c>
      <c r="P104" s="246">
        <v>0</v>
      </c>
      <c r="Q104" s="246">
        <f>ROUND(E104*P104,2)</f>
        <v>0</v>
      </c>
      <c r="R104" s="246"/>
      <c r="S104" s="246" t="s">
        <v>250</v>
      </c>
      <c r="T104" s="247" t="s">
        <v>251</v>
      </c>
      <c r="U104" s="231">
        <v>0</v>
      </c>
      <c r="V104" s="231">
        <f>ROUND(E104*U104,2)</f>
        <v>0</v>
      </c>
      <c r="W104" s="231"/>
      <c r="X104" s="231" t="s">
        <v>176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177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62</v>
      </c>
      <c r="D105" s="232"/>
      <c r="E105" s="233">
        <v>4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>
      <c r="A106" s="235" t="s">
        <v>170</v>
      </c>
      <c r="B106" s="236" t="s">
        <v>117</v>
      </c>
      <c r="C106" s="252" t="s">
        <v>118</v>
      </c>
      <c r="D106" s="237"/>
      <c r="E106" s="238"/>
      <c r="F106" s="239"/>
      <c r="G106" s="239">
        <f>SUMIF(AG107:AG108,"&lt;&gt;NOR",G107:G108)</f>
        <v>0</v>
      </c>
      <c r="H106" s="239"/>
      <c r="I106" s="239">
        <f>SUM(I107:I108)</f>
        <v>0</v>
      </c>
      <c r="J106" s="239"/>
      <c r="K106" s="239">
        <f>SUM(K107:K108)</f>
        <v>0</v>
      </c>
      <c r="L106" s="239"/>
      <c r="M106" s="239">
        <f>SUM(M107:M108)</f>
        <v>0</v>
      </c>
      <c r="N106" s="239"/>
      <c r="O106" s="239">
        <f>SUM(O107:O108)</f>
        <v>0</v>
      </c>
      <c r="P106" s="239"/>
      <c r="Q106" s="239">
        <f>SUM(Q107:Q108)</f>
        <v>0</v>
      </c>
      <c r="R106" s="239"/>
      <c r="S106" s="239"/>
      <c r="T106" s="240"/>
      <c r="U106" s="234"/>
      <c r="V106" s="234">
        <f>SUM(V107:V108)</f>
        <v>0</v>
      </c>
      <c r="W106" s="234"/>
      <c r="X106" s="234"/>
      <c r="AG106" t="s">
        <v>171</v>
      </c>
    </row>
    <row r="107" spans="1:60" ht="22.5" outlineLevel="1">
      <c r="A107" s="241">
        <v>29</v>
      </c>
      <c r="B107" s="242" t="s">
        <v>1099</v>
      </c>
      <c r="C107" s="253" t="s">
        <v>1100</v>
      </c>
      <c r="D107" s="243" t="s">
        <v>249</v>
      </c>
      <c r="E107" s="244">
        <v>4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/>
      <c r="S107" s="246" t="s">
        <v>250</v>
      </c>
      <c r="T107" s="247" t="s">
        <v>251</v>
      </c>
      <c r="U107" s="231">
        <v>0</v>
      </c>
      <c r="V107" s="231">
        <f>ROUND(E107*U107,2)</f>
        <v>0</v>
      </c>
      <c r="W107" s="231"/>
      <c r="X107" s="231" t="s">
        <v>176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177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62</v>
      </c>
      <c r="D108" s="232"/>
      <c r="E108" s="233">
        <v>4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179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>
      <c r="A109" s="235" t="s">
        <v>170</v>
      </c>
      <c r="B109" s="236" t="s">
        <v>119</v>
      </c>
      <c r="C109" s="252" t="s">
        <v>120</v>
      </c>
      <c r="D109" s="237"/>
      <c r="E109" s="238"/>
      <c r="F109" s="239"/>
      <c r="G109" s="239">
        <f>SUMIF(AG110:AG127,"&lt;&gt;NOR",G110:G127)</f>
        <v>0</v>
      </c>
      <c r="H109" s="239"/>
      <c r="I109" s="239">
        <f>SUM(I110:I127)</f>
        <v>0</v>
      </c>
      <c r="J109" s="239"/>
      <c r="K109" s="239">
        <f>SUM(K110:K127)</f>
        <v>0</v>
      </c>
      <c r="L109" s="239"/>
      <c r="M109" s="239">
        <f>SUM(M110:M127)</f>
        <v>0</v>
      </c>
      <c r="N109" s="239"/>
      <c r="O109" s="239">
        <f>SUM(O110:O127)</f>
        <v>0</v>
      </c>
      <c r="P109" s="239"/>
      <c r="Q109" s="239">
        <f>SUM(Q110:Q127)</f>
        <v>0</v>
      </c>
      <c r="R109" s="239"/>
      <c r="S109" s="239"/>
      <c r="T109" s="240"/>
      <c r="U109" s="234"/>
      <c r="V109" s="234">
        <f>SUM(V110:V127)</f>
        <v>0</v>
      </c>
      <c r="W109" s="234"/>
      <c r="X109" s="234"/>
      <c r="AG109" t="s">
        <v>171</v>
      </c>
    </row>
    <row r="110" spans="1:60" outlineLevel="1">
      <c r="A110" s="241">
        <v>30</v>
      </c>
      <c r="B110" s="242" t="s">
        <v>1101</v>
      </c>
      <c r="C110" s="253" t="s">
        <v>1102</v>
      </c>
      <c r="D110" s="243" t="s">
        <v>322</v>
      </c>
      <c r="E110" s="244">
        <v>0.3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0</v>
      </c>
      <c r="Q110" s="246">
        <f>ROUND(E110*P110,2)</f>
        <v>0</v>
      </c>
      <c r="R110" s="246"/>
      <c r="S110" s="246" t="s">
        <v>250</v>
      </c>
      <c r="T110" s="247" t="s">
        <v>251</v>
      </c>
      <c r="U110" s="231">
        <v>0</v>
      </c>
      <c r="V110" s="231">
        <f>ROUND(E110*U110,2)</f>
        <v>0</v>
      </c>
      <c r="W110" s="231"/>
      <c r="X110" s="231" t="s">
        <v>176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177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1103</v>
      </c>
      <c r="D111" s="232"/>
      <c r="E111" s="233">
        <v>0.3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>
      <c r="A112" s="241">
        <v>31</v>
      </c>
      <c r="B112" s="242" t="s">
        <v>1104</v>
      </c>
      <c r="C112" s="253" t="s">
        <v>1105</v>
      </c>
      <c r="D112" s="243" t="s">
        <v>241</v>
      </c>
      <c r="E112" s="244">
        <v>120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0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250</v>
      </c>
      <c r="T112" s="247" t="s">
        <v>251</v>
      </c>
      <c r="U112" s="231">
        <v>0</v>
      </c>
      <c r="V112" s="231">
        <f>ROUND(E112*U112,2)</f>
        <v>0</v>
      </c>
      <c r="W112" s="231"/>
      <c r="X112" s="231" t="s">
        <v>176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177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1085</v>
      </c>
      <c r="D113" s="232"/>
      <c r="E113" s="233">
        <v>120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32</v>
      </c>
      <c r="B114" s="242" t="s">
        <v>1106</v>
      </c>
      <c r="C114" s="253" t="s">
        <v>1107</v>
      </c>
      <c r="D114" s="243" t="s">
        <v>249</v>
      </c>
      <c r="E114" s="244">
        <v>4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250</v>
      </c>
      <c r="T114" s="247" t="s">
        <v>251</v>
      </c>
      <c r="U114" s="231">
        <v>0</v>
      </c>
      <c r="V114" s="231">
        <f>ROUND(E114*U114,2)</f>
        <v>0</v>
      </c>
      <c r="W114" s="231"/>
      <c r="X114" s="231" t="s">
        <v>176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62</v>
      </c>
      <c r="D115" s="232"/>
      <c r="E115" s="233">
        <v>4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1">
        <v>33</v>
      </c>
      <c r="B116" s="242" t="s">
        <v>1108</v>
      </c>
      <c r="C116" s="253" t="s">
        <v>1109</v>
      </c>
      <c r="D116" s="243" t="s">
        <v>249</v>
      </c>
      <c r="E116" s="244">
        <v>8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0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250</v>
      </c>
      <c r="T116" s="247" t="s">
        <v>251</v>
      </c>
      <c r="U116" s="231">
        <v>0</v>
      </c>
      <c r="V116" s="231">
        <f>ROUND(E116*U116,2)</f>
        <v>0</v>
      </c>
      <c r="W116" s="231"/>
      <c r="X116" s="231" t="s">
        <v>176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177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378</v>
      </c>
      <c r="D117" s="232"/>
      <c r="E117" s="233">
        <v>8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41">
        <v>34</v>
      </c>
      <c r="B118" s="242" t="s">
        <v>1110</v>
      </c>
      <c r="C118" s="253" t="s">
        <v>1111</v>
      </c>
      <c r="D118" s="243" t="s">
        <v>249</v>
      </c>
      <c r="E118" s="244">
        <v>8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0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250</v>
      </c>
      <c r="T118" s="247" t="s">
        <v>251</v>
      </c>
      <c r="U118" s="231">
        <v>0</v>
      </c>
      <c r="V118" s="231">
        <f>ROUND(E118*U118,2)</f>
        <v>0</v>
      </c>
      <c r="W118" s="231"/>
      <c r="X118" s="231" t="s">
        <v>176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177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378</v>
      </c>
      <c r="D119" s="232"/>
      <c r="E119" s="233">
        <v>8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35</v>
      </c>
      <c r="B120" s="242" t="s">
        <v>1112</v>
      </c>
      <c r="C120" s="253" t="s">
        <v>1113</v>
      </c>
      <c r="D120" s="243" t="s">
        <v>249</v>
      </c>
      <c r="E120" s="244">
        <v>4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250</v>
      </c>
      <c r="T120" s="247" t="s">
        <v>251</v>
      </c>
      <c r="U120" s="231">
        <v>0</v>
      </c>
      <c r="V120" s="231">
        <f>ROUND(E120*U120,2)</f>
        <v>0</v>
      </c>
      <c r="W120" s="231"/>
      <c r="X120" s="231" t="s">
        <v>176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62</v>
      </c>
      <c r="D121" s="232"/>
      <c r="E121" s="233">
        <v>4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36</v>
      </c>
      <c r="B122" s="242" t="s">
        <v>1114</v>
      </c>
      <c r="C122" s="253" t="s">
        <v>1115</v>
      </c>
      <c r="D122" s="243" t="s">
        <v>973</v>
      </c>
      <c r="E122" s="244">
        <v>8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6"/>
      <c r="S122" s="246" t="s">
        <v>250</v>
      </c>
      <c r="T122" s="247" t="s">
        <v>251</v>
      </c>
      <c r="U122" s="231">
        <v>0</v>
      </c>
      <c r="V122" s="231">
        <f>ROUND(E122*U122,2)</f>
        <v>0</v>
      </c>
      <c r="W122" s="231"/>
      <c r="X122" s="231" t="s">
        <v>176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177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378</v>
      </c>
      <c r="D123" s="232"/>
      <c r="E123" s="233">
        <v>8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>
      <c r="A124" s="241">
        <v>37</v>
      </c>
      <c r="B124" s="242" t="s">
        <v>1116</v>
      </c>
      <c r="C124" s="253" t="s">
        <v>1117</v>
      </c>
      <c r="D124" s="243" t="s">
        <v>973</v>
      </c>
      <c r="E124" s="244">
        <v>4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0</v>
      </c>
      <c r="O124" s="246">
        <f>ROUND(E124*N124,2)</f>
        <v>0</v>
      </c>
      <c r="P124" s="246">
        <v>0</v>
      </c>
      <c r="Q124" s="246">
        <f>ROUND(E124*P124,2)</f>
        <v>0</v>
      </c>
      <c r="R124" s="246"/>
      <c r="S124" s="246" t="s">
        <v>250</v>
      </c>
      <c r="T124" s="247" t="s">
        <v>251</v>
      </c>
      <c r="U124" s="231">
        <v>0</v>
      </c>
      <c r="V124" s="231">
        <f>ROUND(E124*U124,2)</f>
        <v>0</v>
      </c>
      <c r="W124" s="231"/>
      <c r="X124" s="231" t="s">
        <v>176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177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62</v>
      </c>
      <c r="D125" s="232"/>
      <c r="E125" s="233">
        <v>4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1">
        <v>38</v>
      </c>
      <c r="B126" s="242" t="s">
        <v>1118</v>
      </c>
      <c r="C126" s="253" t="s">
        <v>1119</v>
      </c>
      <c r="D126" s="243" t="s">
        <v>973</v>
      </c>
      <c r="E126" s="244">
        <v>4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250</v>
      </c>
      <c r="T126" s="247" t="s">
        <v>251</v>
      </c>
      <c r="U126" s="231">
        <v>0</v>
      </c>
      <c r="V126" s="231">
        <f>ROUND(E126*U126,2)</f>
        <v>0</v>
      </c>
      <c r="W126" s="231"/>
      <c r="X126" s="231" t="s">
        <v>176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62</v>
      </c>
      <c r="D127" s="232"/>
      <c r="E127" s="233">
        <v>4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>
      <c r="A128" s="235" t="s">
        <v>170</v>
      </c>
      <c r="B128" s="236" t="s">
        <v>123</v>
      </c>
      <c r="C128" s="252" t="s">
        <v>124</v>
      </c>
      <c r="D128" s="237"/>
      <c r="E128" s="238"/>
      <c r="F128" s="239"/>
      <c r="G128" s="239">
        <f>SUMIF(AG129:AG150,"&lt;&gt;NOR",G129:G150)</f>
        <v>0</v>
      </c>
      <c r="H128" s="239"/>
      <c r="I128" s="239">
        <f>SUM(I129:I150)</f>
        <v>0</v>
      </c>
      <c r="J128" s="239"/>
      <c r="K128" s="239">
        <f>SUM(K129:K150)</f>
        <v>0</v>
      </c>
      <c r="L128" s="239"/>
      <c r="M128" s="239">
        <f>SUM(M129:M150)</f>
        <v>0</v>
      </c>
      <c r="N128" s="239"/>
      <c r="O128" s="239">
        <f>SUM(O129:O150)</f>
        <v>0.45</v>
      </c>
      <c r="P128" s="239"/>
      <c r="Q128" s="239">
        <f>SUM(Q129:Q150)</f>
        <v>0</v>
      </c>
      <c r="R128" s="239"/>
      <c r="S128" s="239"/>
      <c r="T128" s="240"/>
      <c r="U128" s="234"/>
      <c r="V128" s="234">
        <f>SUM(V129:V150)</f>
        <v>110.14</v>
      </c>
      <c r="W128" s="234"/>
      <c r="X128" s="234"/>
      <c r="AG128" t="s">
        <v>171</v>
      </c>
    </row>
    <row r="129" spans="1:60" outlineLevel="1">
      <c r="A129" s="241">
        <v>39</v>
      </c>
      <c r="B129" s="242" t="s">
        <v>1120</v>
      </c>
      <c r="C129" s="253" t="s">
        <v>1121</v>
      </c>
      <c r="D129" s="243" t="s">
        <v>174</v>
      </c>
      <c r="E129" s="244">
        <v>69.897999999999996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4.0000000000000003E-5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175</v>
      </c>
      <c r="T129" s="247" t="s">
        <v>175</v>
      </c>
      <c r="U129" s="231">
        <v>1.0529999999999999</v>
      </c>
      <c r="V129" s="231">
        <f>ROUND(E129*U129,2)</f>
        <v>73.599999999999994</v>
      </c>
      <c r="W129" s="231"/>
      <c r="X129" s="231" t="s">
        <v>176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177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1122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1123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1063</v>
      </c>
      <c r="D132" s="232"/>
      <c r="E132" s="233">
        <v>67.3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1124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1125</v>
      </c>
      <c r="D134" s="232"/>
      <c r="E134" s="233">
        <v>0.79800000000000004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1126</v>
      </c>
      <c r="D135" s="232"/>
      <c r="E135" s="233">
        <v>1.8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>
      <c r="A136" s="241">
        <v>40</v>
      </c>
      <c r="B136" s="242" t="s">
        <v>1127</v>
      </c>
      <c r="C136" s="253" t="s">
        <v>1128</v>
      </c>
      <c r="D136" s="243" t="s">
        <v>174</v>
      </c>
      <c r="E136" s="244">
        <v>67.3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2.8800000000000002E-3</v>
      </c>
      <c r="O136" s="246">
        <f>ROUND(E136*N136,2)</f>
        <v>0.19</v>
      </c>
      <c r="P136" s="246">
        <v>0</v>
      </c>
      <c r="Q136" s="246">
        <f>ROUND(E136*P136,2)</f>
        <v>0</v>
      </c>
      <c r="R136" s="246"/>
      <c r="S136" s="246" t="s">
        <v>175</v>
      </c>
      <c r="T136" s="247" t="s">
        <v>175</v>
      </c>
      <c r="U136" s="231">
        <v>0.52</v>
      </c>
      <c r="V136" s="231">
        <f>ROUND(E136*U136,2)</f>
        <v>35</v>
      </c>
      <c r="W136" s="231"/>
      <c r="X136" s="231" t="s">
        <v>176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5" t="s">
        <v>1129</v>
      </c>
      <c r="D137" s="248"/>
      <c r="E137" s="248"/>
      <c r="F137" s="248"/>
      <c r="G137" s="248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244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1130</v>
      </c>
      <c r="D138" s="232"/>
      <c r="E138" s="233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>
      <c r="A139" s="229"/>
      <c r="B139" s="230"/>
      <c r="C139" s="254" t="s">
        <v>1131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1123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1063</v>
      </c>
      <c r="D141" s="232"/>
      <c r="E141" s="233">
        <v>67.3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1">
        <v>41</v>
      </c>
      <c r="B142" s="242" t="s">
        <v>1132</v>
      </c>
      <c r="C142" s="253" t="s">
        <v>1133</v>
      </c>
      <c r="D142" s="243" t="s">
        <v>322</v>
      </c>
      <c r="E142" s="244">
        <v>0.46100000000000002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175</v>
      </c>
      <c r="T142" s="247" t="s">
        <v>175</v>
      </c>
      <c r="U142" s="231">
        <v>3.33</v>
      </c>
      <c r="V142" s="231">
        <f>ROUND(E142*U142,2)</f>
        <v>1.54</v>
      </c>
      <c r="W142" s="231"/>
      <c r="X142" s="231" t="s">
        <v>176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177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1134</v>
      </c>
      <c r="D143" s="232"/>
      <c r="E143" s="233">
        <v>0.46100000000000002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42</v>
      </c>
      <c r="B144" s="242" t="s">
        <v>1135</v>
      </c>
      <c r="C144" s="253" t="s">
        <v>1136</v>
      </c>
      <c r="D144" s="243" t="s">
        <v>174</v>
      </c>
      <c r="E144" s="244">
        <v>73.392899999999997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3.5999999999999999E-3</v>
      </c>
      <c r="O144" s="246">
        <f>ROUND(E144*N144,2)</f>
        <v>0.26</v>
      </c>
      <c r="P144" s="246">
        <v>0</v>
      </c>
      <c r="Q144" s="246">
        <f>ROUND(E144*P144,2)</f>
        <v>0</v>
      </c>
      <c r="R144" s="246" t="s">
        <v>469</v>
      </c>
      <c r="S144" s="246" t="s">
        <v>175</v>
      </c>
      <c r="T144" s="247" t="s">
        <v>175</v>
      </c>
      <c r="U144" s="231">
        <v>0</v>
      </c>
      <c r="V144" s="231">
        <f>ROUND(E144*U144,2)</f>
        <v>0</v>
      </c>
      <c r="W144" s="231"/>
      <c r="X144" s="231" t="s">
        <v>470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471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1122</v>
      </c>
      <c r="D145" s="232"/>
      <c r="E145" s="233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1123</v>
      </c>
      <c r="D146" s="232"/>
      <c r="E146" s="233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1137</v>
      </c>
      <c r="D147" s="232"/>
      <c r="E147" s="233">
        <v>70.665000000000006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1124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1138</v>
      </c>
      <c r="D149" s="232"/>
      <c r="E149" s="233">
        <v>0.83789999999999998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1139</v>
      </c>
      <c r="D150" s="232"/>
      <c r="E150" s="233">
        <v>1.89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>
      <c r="A151" s="235" t="s">
        <v>170</v>
      </c>
      <c r="B151" s="236" t="s">
        <v>133</v>
      </c>
      <c r="C151" s="252" t="s">
        <v>134</v>
      </c>
      <c r="D151" s="237"/>
      <c r="E151" s="238"/>
      <c r="F151" s="239"/>
      <c r="G151" s="239">
        <f>SUMIF(AG152:AG186,"&lt;&gt;NOR",G152:G186)</f>
        <v>0</v>
      </c>
      <c r="H151" s="239"/>
      <c r="I151" s="239">
        <f>SUM(I152:I186)</f>
        <v>0</v>
      </c>
      <c r="J151" s="239"/>
      <c r="K151" s="239">
        <f>SUM(K152:K186)</f>
        <v>0</v>
      </c>
      <c r="L151" s="239"/>
      <c r="M151" s="239">
        <f>SUM(M152:M186)</f>
        <v>0</v>
      </c>
      <c r="N151" s="239"/>
      <c r="O151" s="239">
        <f>SUM(O152:O186)</f>
        <v>0.11</v>
      </c>
      <c r="P151" s="239"/>
      <c r="Q151" s="239">
        <f>SUM(Q152:Q186)</f>
        <v>0</v>
      </c>
      <c r="R151" s="239"/>
      <c r="S151" s="239"/>
      <c r="T151" s="240"/>
      <c r="U151" s="234"/>
      <c r="V151" s="234">
        <f>SUM(V152:V186)</f>
        <v>40.06</v>
      </c>
      <c r="W151" s="234"/>
      <c r="X151" s="234"/>
      <c r="AG151" t="s">
        <v>171</v>
      </c>
    </row>
    <row r="152" spans="1:60" outlineLevel="1">
      <c r="A152" s="241">
        <v>43</v>
      </c>
      <c r="B152" s="242" t="s">
        <v>541</v>
      </c>
      <c r="C152" s="253" t="s">
        <v>542</v>
      </c>
      <c r="D152" s="243" t="s">
        <v>174</v>
      </c>
      <c r="E152" s="244">
        <v>275.04199999999997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6"/>
      <c r="S152" s="246" t="s">
        <v>175</v>
      </c>
      <c r="T152" s="247" t="s">
        <v>175</v>
      </c>
      <c r="U152" s="231">
        <v>0.04</v>
      </c>
      <c r="V152" s="231">
        <f>ROUND(E152*U152,2)</f>
        <v>11</v>
      </c>
      <c r="W152" s="231"/>
      <c r="X152" s="231" t="s">
        <v>176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177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1140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614</v>
      </c>
      <c r="D154" s="232"/>
      <c r="E154" s="233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1141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1142</v>
      </c>
      <c r="D156" s="232"/>
      <c r="E156" s="233">
        <v>111.03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1143</v>
      </c>
      <c r="D157" s="232"/>
      <c r="E157" s="233">
        <v>55.38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926</v>
      </c>
      <c r="D158" s="232"/>
      <c r="E158" s="233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1063</v>
      </c>
      <c r="D159" s="232"/>
      <c r="E159" s="233">
        <v>67.3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1144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1145</v>
      </c>
      <c r="D161" s="232"/>
      <c r="E161" s="233">
        <v>38.4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179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1146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1147</v>
      </c>
      <c r="D163" s="232"/>
      <c r="E163" s="233">
        <v>2.9319999999999999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44</v>
      </c>
      <c r="B164" s="242" t="s">
        <v>546</v>
      </c>
      <c r="C164" s="253" t="s">
        <v>547</v>
      </c>
      <c r="D164" s="243" t="s">
        <v>174</v>
      </c>
      <c r="E164" s="244">
        <v>218.37299999999999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1.7000000000000001E-4</v>
      </c>
      <c r="O164" s="246">
        <f>ROUND(E164*N164,2)</f>
        <v>0.04</v>
      </c>
      <c r="P164" s="246">
        <v>0</v>
      </c>
      <c r="Q164" s="246">
        <f>ROUND(E164*P164,2)</f>
        <v>0</v>
      </c>
      <c r="R164" s="246"/>
      <c r="S164" s="246" t="s">
        <v>175</v>
      </c>
      <c r="T164" s="247" t="s">
        <v>175</v>
      </c>
      <c r="U164" s="231">
        <v>0.03</v>
      </c>
      <c r="V164" s="231">
        <f>ROUND(E164*U164,2)</f>
        <v>6.55</v>
      </c>
      <c r="W164" s="231"/>
      <c r="X164" s="231" t="s">
        <v>176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1148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614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1141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179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1142</v>
      </c>
      <c r="D168" s="232"/>
      <c r="E168" s="233">
        <v>111.03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1143</v>
      </c>
      <c r="D169" s="232"/>
      <c r="E169" s="233">
        <v>55.38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1144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1145</v>
      </c>
      <c r="D171" s="232"/>
      <c r="E171" s="233">
        <v>38.4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1146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1147</v>
      </c>
      <c r="D173" s="232"/>
      <c r="E173" s="233">
        <v>2.9319999999999999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1149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179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2.5" outlineLevel="1">
      <c r="A175" s="229"/>
      <c r="B175" s="230"/>
      <c r="C175" s="254" t="s">
        <v>1041</v>
      </c>
      <c r="D175" s="232"/>
      <c r="E175" s="233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1042</v>
      </c>
      <c r="D176" s="232"/>
      <c r="E176" s="233">
        <v>2.7650000000000001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1043</v>
      </c>
      <c r="D177" s="232"/>
      <c r="E177" s="233">
        <v>0.66600000000000004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1150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1033</v>
      </c>
      <c r="D179" s="232"/>
      <c r="E179" s="233">
        <v>3.3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1034</v>
      </c>
      <c r="D180" s="232"/>
      <c r="E180" s="233">
        <v>3.9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179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41">
        <v>45</v>
      </c>
      <c r="B181" s="242" t="s">
        <v>551</v>
      </c>
      <c r="C181" s="253" t="s">
        <v>552</v>
      </c>
      <c r="D181" s="243" t="s">
        <v>174</v>
      </c>
      <c r="E181" s="244">
        <v>218.37299999999999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2.1000000000000001E-4</v>
      </c>
      <c r="O181" s="246">
        <f>ROUND(E181*N181,2)</f>
        <v>0.05</v>
      </c>
      <c r="P181" s="246">
        <v>0</v>
      </c>
      <c r="Q181" s="246">
        <f>ROUND(E181*P181,2)</f>
        <v>0</v>
      </c>
      <c r="R181" s="246"/>
      <c r="S181" s="246" t="s">
        <v>175</v>
      </c>
      <c r="T181" s="247" t="s">
        <v>175</v>
      </c>
      <c r="U181" s="231">
        <v>0.1</v>
      </c>
      <c r="V181" s="231">
        <f>ROUND(E181*U181,2)</f>
        <v>21.84</v>
      </c>
      <c r="W181" s="231"/>
      <c r="X181" s="231" t="s">
        <v>176</v>
      </c>
      <c r="Y181" s="212"/>
      <c r="Z181" s="212"/>
      <c r="AA181" s="212"/>
      <c r="AB181" s="212"/>
      <c r="AC181" s="212"/>
      <c r="AD181" s="212"/>
      <c r="AE181" s="212"/>
      <c r="AF181" s="212"/>
      <c r="AG181" s="212" t="s">
        <v>177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1151</v>
      </c>
      <c r="D182" s="232"/>
      <c r="E182" s="233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1152</v>
      </c>
      <c r="D183" s="232"/>
      <c r="E183" s="233">
        <v>218.37299999999999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179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1">
        <v>46</v>
      </c>
      <c r="B184" s="242" t="s">
        <v>553</v>
      </c>
      <c r="C184" s="253" t="s">
        <v>554</v>
      </c>
      <c r="D184" s="243" t="s">
        <v>174</v>
      </c>
      <c r="E184" s="244">
        <v>67.3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3.5E-4</v>
      </c>
      <c r="O184" s="246">
        <f>ROUND(E184*N184,2)</f>
        <v>0.02</v>
      </c>
      <c r="P184" s="246">
        <v>0</v>
      </c>
      <c r="Q184" s="246">
        <f>ROUND(E184*P184,2)</f>
        <v>0</v>
      </c>
      <c r="R184" s="246"/>
      <c r="S184" s="246" t="s">
        <v>175</v>
      </c>
      <c r="T184" s="247" t="s">
        <v>175</v>
      </c>
      <c r="U184" s="231">
        <v>0.01</v>
      </c>
      <c r="V184" s="231">
        <f>ROUND(E184*U184,2)</f>
        <v>0.67</v>
      </c>
      <c r="W184" s="231"/>
      <c r="X184" s="231" t="s">
        <v>176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177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555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179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1063</v>
      </c>
      <c r="D186" s="232"/>
      <c r="E186" s="233">
        <v>67.3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179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>
      <c r="A187" s="235" t="s">
        <v>170</v>
      </c>
      <c r="B187" s="236" t="s">
        <v>136</v>
      </c>
      <c r="C187" s="252" t="s">
        <v>137</v>
      </c>
      <c r="D187" s="237"/>
      <c r="E187" s="238"/>
      <c r="F187" s="239"/>
      <c r="G187" s="239">
        <f>SUMIF(AG188:AG210,"&lt;&gt;NOR",G188:G210)</f>
        <v>0</v>
      </c>
      <c r="H187" s="239"/>
      <c r="I187" s="239">
        <f>SUM(I188:I210)</f>
        <v>0</v>
      </c>
      <c r="J187" s="239"/>
      <c r="K187" s="239">
        <f>SUM(K188:K210)</f>
        <v>0</v>
      </c>
      <c r="L187" s="239"/>
      <c r="M187" s="239">
        <f>SUM(M188:M210)</f>
        <v>0</v>
      </c>
      <c r="N187" s="239"/>
      <c r="O187" s="239">
        <f>SUM(O188:O210)</f>
        <v>0.01</v>
      </c>
      <c r="P187" s="239"/>
      <c r="Q187" s="239">
        <f>SUM(Q188:Q210)</f>
        <v>0</v>
      </c>
      <c r="R187" s="239"/>
      <c r="S187" s="239"/>
      <c r="T187" s="240"/>
      <c r="U187" s="234"/>
      <c r="V187" s="234">
        <f>SUM(V188:V210)</f>
        <v>0</v>
      </c>
      <c r="W187" s="234"/>
      <c r="X187" s="234"/>
      <c r="AG187" t="s">
        <v>171</v>
      </c>
    </row>
    <row r="188" spans="1:60" outlineLevel="1">
      <c r="A188" s="264">
        <v>47</v>
      </c>
      <c r="B188" s="265" t="s">
        <v>1153</v>
      </c>
      <c r="C188" s="271" t="s">
        <v>1154</v>
      </c>
      <c r="D188" s="266" t="s">
        <v>386</v>
      </c>
      <c r="E188" s="267">
        <v>1</v>
      </c>
      <c r="F188" s="268"/>
      <c r="G188" s="269">
        <f>ROUND(E188*F188,2)</f>
        <v>0</v>
      </c>
      <c r="H188" s="268"/>
      <c r="I188" s="269">
        <f>ROUND(E188*H188,2)</f>
        <v>0</v>
      </c>
      <c r="J188" s="268"/>
      <c r="K188" s="269">
        <f>ROUND(E188*J188,2)</f>
        <v>0</v>
      </c>
      <c r="L188" s="269">
        <v>21</v>
      </c>
      <c r="M188" s="269">
        <f>G188*(1+L188/100)</f>
        <v>0</v>
      </c>
      <c r="N188" s="269">
        <v>0</v>
      </c>
      <c r="O188" s="269">
        <f>ROUND(E188*N188,2)</f>
        <v>0</v>
      </c>
      <c r="P188" s="269">
        <v>0</v>
      </c>
      <c r="Q188" s="269">
        <f>ROUND(E188*P188,2)</f>
        <v>0</v>
      </c>
      <c r="R188" s="269"/>
      <c r="S188" s="269" t="s">
        <v>949</v>
      </c>
      <c r="T188" s="270" t="s">
        <v>950</v>
      </c>
      <c r="U188" s="231">
        <v>0</v>
      </c>
      <c r="V188" s="231">
        <f>ROUND(E188*U188,2)</f>
        <v>0</v>
      </c>
      <c r="W188" s="231"/>
      <c r="X188" s="231" t="s">
        <v>176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242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ht="22.5" outlineLevel="1">
      <c r="A189" s="264">
        <v>48</v>
      </c>
      <c r="B189" s="265" t="s">
        <v>1155</v>
      </c>
      <c r="C189" s="271" t="s">
        <v>1156</v>
      </c>
      <c r="D189" s="266" t="s">
        <v>241</v>
      </c>
      <c r="E189" s="267">
        <v>60</v>
      </c>
      <c r="F189" s="268"/>
      <c r="G189" s="269">
        <f>ROUND(E189*F189,2)</f>
        <v>0</v>
      </c>
      <c r="H189" s="268"/>
      <c r="I189" s="269">
        <f>ROUND(E189*H189,2)</f>
        <v>0</v>
      </c>
      <c r="J189" s="268"/>
      <c r="K189" s="269">
        <f>ROUND(E189*J189,2)</f>
        <v>0</v>
      </c>
      <c r="L189" s="269">
        <v>21</v>
      </c>
      <c r="M189" s="269">
        <f>G189*(1+L189/100)</f>
        <v>0</v>
      </c>
      <c r="N189" s="269">
        <v>0</v>
      </c>
      <c r="O189" s="269">
        <f>ROUND(E189*N189,2)</f>
        <v>0</v>
      </c>
      <c r="P189" s="269">
        <v>0</v>
      </c>
      <c r="Q189" s="269">
        <f>ROUND(E189*P189,2)</f>
        <v>0</v>
      </c>
      <c r="R189" s="269"/>
      <c r="S189" s="269" t="s">
        <v>949</v>
      </c>
      <c r="T189" s="270" t="s">
        <v>950</v>
      </c>
      <c r="U189" s="231">
        <v>0</v>
      </c>
      <c r="V189" s="231">
        <f>ROUND(E189*U189,2)</f>
        <v>0</v>
      </c>
      <c r="W189" s="231"/>
      <c r="X189" s="231" t="s">
        <v>176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242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64">
        <v>49</v>
      </c>
      <c r="B190" s="265" t="s">
        <v>1155</v>
      </c>
      <c r="C190" s="271" t="s">
        <v>1156</v>
      </c>
      <c r="D190" s="266" t="s">
        <v>241</v>
      </c>
      <c r="E190" s="267">
        <v>40</v>
      </c>
      <c r="F190" s="268"/>
      <c r="G190" s="269">
        <f>ROUND(E190*F190,2)</f>
        <v>0</v>
      </c>
      <c r="H190" s="268"/>
      <c r="I190" s="269">
        <f>ROUND(E190*H190,2)</f>
        <v>0</v>
      </c>
      <c r="J190" s="268"/>
      <c r="K190" s="269">
        <f>ROUND(E190*J190,2)</f>
        <v>0</v>
      </c>
      <c r="L190" s="269">
        <v>21</v>
      </c>
      <c r="M190" s="269">
        <f>G190*(1+L190/100)</f>
        <v>0</v>
      </c>
      <c r="N190" s="269">
        <v>0</v>
      </c>
      <c r="O190" s="269">
        <f>ROUND(E190*N190,2)</f>
        <v>0</v>
      </c>
      <c r="P190" s="269">
        <v>0</v>
      </c>
      <c r="Q190" s="269">
        <f>ROUND(E190*P190,2)</f>
        <v>0</v>
      </c>
      <c r="R190" s="269"/>
      <c r="S190" s="269" t="s">
        <v>949</v>
      </c>
      <c r="T190" s="270" t="s">
        <v>950</v>
      </c>
      <c r="U190" s="231">
        <v>0</v>
      </c>
      <c r="V190" s="231">
        <f>ROUND(E190*U190,2)</f>
        <v>0</v>
      </c>
      <c r="W190" s="231"/>
      <c r="X190" s="231" t="s">
        <v>176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242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1">
      <c r="A191" s="264">
        <v>50</v>
      </c>
      <c r="B191" s="265" t="s">
        <v>1157</v>
      </c>
      <c r="C191" s="271" t="s">
        <v>1158</v>
      </c>
      <c r="D191" s="266" t="s">
        <v>249</v>
      </c>
      <c r="E191" s="267">
        <v>2</v>
      </c>
      <c r="F191" s="268"/>
      <c r="G191" s="269">
        <f>ROUND(E191*F191,2)</f>
        <v>0</v>
      </c>
      <c r="H191" s="268"/>
      <c r="I191" s="269">
        <f>ROUND(E191*H191,2)</f>
        <v>0</v>
      </c>
      <c r="J191" s="268"/>
      <c r="K191" s="269">
        <f>ROUND(E191*J191,2)</f>
        <v>0</v>
      </c>
      <c r="L191" s="269">
        <v>21</v>
      </c>
      <c r="M191" s="269">
        <f>G191*(1+L191/100)</f>
        <v>0</v>
      </c>
      <c r="N191" s="269">
        <v>0</v>
      </c>
      <c r="O191" s="269">
        <f>ROUND(E191*N191,2)</f>
        <v>0</v>
      </c>
      <c r="P191" s="269">
        <v>0</v>
      </c>
      <c r="Q191" s="269">
        <f>ROUND(E191*P191,2)</f>
        <v>0</v>
      </c>
      <c r="R191" s="269"/>
      <c r="S191" s="269" t="s">
        <v>949</v>
      </c>
      <c r="T191" s="270" t="s">
        <v>950</v>
      </c>
      <c r="U191" s="231">
        <v>0</v>
      </c>
      <c r="V191" s="231">
        <f>ROUND(E191*U191,2)</f>
        <v>0</v>
      </c>
      <c r="W191" s="231"/>
      <c r="X191" s="231" t="s">
        <v>176</v>
      </c>
      <c r="Y191" s="212"/>
      <c r="Z191" s="212"/>
      <c r="AA191" s="212"/>
      <c r="AB191" s="212"/>
      <c r="AC191" s="212"/>
      <c r="AD191" s="212"/>
      <c r="AE191" s="212"/>
      <c r="AF191" s="212"/>
      <c r="AG191" s="212" t="s">
        <v>242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>
      <c r="A192" s="264">
        <v>51</v>
      </c>
      <c r="B192" s="265" t="s">
        <v>1159</v>
      </c>
      <c r="C192" s="271" t="s">
        <v>1160</v>
      </c>
      <c r="D192" s="266" t="s">
        <v>249</v>
      </c>
      <c r="E192" s="267">
        <v>1</v>
      </c>
      <c r="F192" s="268"/>
      <c r="G192" s="269">
        <f>ROUND(E192*F192,2)</f>
        <v>0</v>
      </c>
      <c r="H192" s="268"/>
      <c r="I192" s="269">
        <f>ROUND(E192*H192,2)</f>
        <v>0</v>
      </c>
      <c r="J192" s="268"/>
      <c r="K192" s="269">
        <f>ROUND(E192*J192,2)</f>
        <v>0</v>
      </c>
      <c r="L192" s="269">
        <v>21</v>
      </c>
      <c r="M192" s="269">
        <f>G192*(1+L192/100)</f>
        <v>0</v>
      </c>
      <c r="N192" s="269">
        <v>0</v>
      </c>
      <c r="O192" s="269">
        <f>ROUND(E192*N192,2)</f>
        <v>0</v>
      </c>
      <c r="P192" s="269">
        <v>0</v>
      </c>
      <c r="Q192" s="269">
        <f>ROUND(E192*P192,2)</f>
        <v>0</v>
      </c>
      <c r="R192" s="269"/>
      <c r="S192" s="269" t="s">
        <v>949</v>
      </c>
      <c r="T192" s="270" t="s">
        <v>950</v>
      </c>
      <c r="U192" s="231">
        <v>0</v>
      </c>
      <c r="V192" s="231">
        <f>ROUND(E192*U192,2)</f>
        <v>0</v>
      </c>
      <c r="W192" s="231"/>
      <c r="X192" s="231" t="s">
        <v>176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242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22.5" outlineLevel="1">
      <c r="A193" s="264">
        <v>52</v>
      </c>
      <c r="B193" s="265" t="s">
        <v>1161</v>
      </c>
      <c r="C193" s="271" t="s">
        <v>1162</v>
      </c>
      <c r="D193" s="266" t="s">
        <v>249</v>
      </c>
      <c r="E193" s="267">
        <v>7</v>
      </c>
      <c r="F193" s="268"/>
      <c r="G193" s="269">
        <f>ROUND(E193*F193,2)</f>
        <v>0</v>
      </c>
      <c r="H193" s="268"/>
      <c r="I193" s="269">
        <f>ROUND(E193*H193,2)</f>
        <v>0</v>
      </c>
      <c r="J193" s="268"/>
      <c r="K193" s="269">
        <f>ROUND(E193*J193,2)</f>
        <v>0</v>
      </c>
      <c r="L193" s="269">
        <v>21</v>
      </c>
      <c r="M193" s="269">
        <f>G193*(1+L193/100)</f>
        <v>0</v>
      </c>
      <c r="N193" s="269">
        <v>0</v>
      </c>
      <c r="O193" s="269">
        <f>ROUND(E193*N193,2)</f>
        <v>0</v>
      </c>
      <c r="P193" s="269">
        <v>0</v>
      </c>
      <c r="Q193" s="269">
        <f>ROUND(E193*P193,2)</f>
        <v>0</v>
      </c>
      <c r="R193" s="269"/>
      <c r="S193" s="269" t="s">
        <v>949</v>
      </c>
      <c r="T193" s="270" t="s">
        <v>950</v>
      </c>
      <c r="U193" s="231">
        <v>0</v>
      </c>
      <c r="V193" s="231">
        <f>ROUND(E193*U193,2)</f>
        <v>0</v>
      </c>
      <c r="W193" s="231"/>
      <c r="X193" s="231" t="s">
        <v>176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242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>
      <c r="A194" s="264">
        <v>53</v>
      </c>
      <c r="B194" s="265" t="s">
        <v>969</v>
      </c>
      <c r="C194" s="271" t="s">
        <v>970</v>
      </c>
      <c r="D194" s="266" t="s">
        <v>249</v>
      </c>
      <c r="E194" s="267">
        <v>1</v>
      </c>
      <c r="F194" s="268"/>
      <c r="G194" s="269">
        <f>ROUND(E194*F194,2)</f>
        <v>0</v>
      </c>
      <c r="H194" s="268"/>
      <c r="I194" s="269">
        <f>ROUND(E194*H194,2)</f>
        <v>0</v>
      </c>
      <c r="J194" s="268"/>
      <c r="K194" s="269">
        <f>ROUND(E194*J194,2)</f>
        <v>0</v>
      </c>
      <c r="L194" s="269">
        <v>21</v>
      </c>
      <c r="M194" s="269">
        <f>G194*(1+L194/100)</f>
        <v>0</v>
      </c>
      <c r="N194" s="269">
        <v>0</v>
      </c>
      <c r="O194" s="269">
        <f>ROUND(E194*N194,2)</f>
        <v>0</v>
      </c>
      <c r="P194" s="269">
        <v>0</v>
      </c>
      <c r="Q194" s="269">
        <f>ROUND(E194*P194,2)</f>
        <v>0</v>
      </c>
      <c r="R194" s="269"/>
      <c r="S194" s="269" t="s">
        <v>949</v>
      </c>
      <c r="T194" s="270" t="s">
        <v>950</v>
      </c>
      <c r="U194" s="231">
        <v>0</v>
      </c>
      <c r="V194" s="231">
        <f>ROUND(E194*U194,2)</f>
        <v>0</v>
      </c>
      <c r="W194" s="231"/>
      <c r="X194" s="231" t="s">
        <v>176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242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41">
        <v>54</v>
      </c>
      <c r="B195" s="242" t="s">
        <v>971</v>
      </c>
      <c r="C195" s="253" t="s">
        <v>972</v>
      </c>
      <c r="D195" s="243" t="s">
        <v>973</v>
      </c>
      <c r="E195" s="244">
        <v>8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 t="s">
        <v>949</v>
      </c>
      <c r="T195" s="247" t="s">
        <v>950</v>
      </c>
      <c r="U195" s="231">
        <v>0</v>
      </c>
      <c r="V195" s="231">
        <f>ROUND(E195*U195,2)</f>
        <v>0</v>
      </c>
      <c r="W195" s="231"/>
      <c r="X195" s="231" t="s">
        <v>176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242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5" t="s">
        <v>974</v>
      </c>
      <c r="D196" s="248"/>
      <c r="E196" s="248"/>
      <c r="F196" s="248"/>
      <c r="G196" s="248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244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6" t="s">
        <v>975</v>
      </c>
      <c r="D197" s="249"/>
      <c r="E197" s="249"/>
      <c r="F197" s="249"/>
      <c r="G197" s="249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244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41">
        <v>55</v>
      </c>
      <c r="B198" s="242" t="s">
        <v>976</v>
      </c>
      <c r="C198" s="253" t="s">
        <v>977</v>
      </c>
      <c r="D198" s="243" t="s">
        <v>973</v>
      </c>
      <c r="E198" s="244">
        <v>6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0</v>
      </c>
      <c r="O198" s="246">
        <f>ROUND(E198*N198,2)</f>
        <v>0</v>
      </c>
      <c r="P198" s="246">
        <v>0</v>
      </c>
      <c r="Q198" s="246">
        <f>ROUND(E198*P198,2)</f>
        <v>0</v>
      </c>
      <c r="R198" s="246"/>
      <c r="S198" s="246" t="s">
        <v>949</v>
      </c>
      <c r="T198" s="247" t="s">
        <v>950</v>
      </c>
      <c r="U198" s="231">
        <v>0</v>
      </c>
      <c r="V198" s="231">
        <f>ROUND(E198*U198,2)</f>
        <v>0</v>
      </c>
      <c r="W198" s="231"/>
      <c r="X198" s="231" t="s">
        <v>176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242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5" t="s">
        <v>974</v>
      </c>
      <c r="D199" s="248"/>
      <c r="E199" s="248"/>
      <c r="F199" s="248"/>
      <c r="G199" s="248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244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6" t="s">
        <v>1163</v>
      </c>
      <c r="D200" s="249"/>
      <c r="E200" s="249"/>
      <c r="F200" s="249"/>
      <c r="G200" s="249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244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64">
        <v>56</v>
      </c>
      <c r="B201" s="265" t="s">
        <v>1164</v>
      </c>
      <c r="C201" s="271" t="s">
        <v>982</v>
      </c>
      <c r="D201" s="266" t="s">
        <v>241</v>
      </c>
      <c r="E201" s="267">
        <v>60</v>
      </c>
      <c r="F201" s="268"/>
      <c r="G201" s="269">
        <f>ROUND(E201*F201,2)</f>
        <v>0</v>
      </c>
      <c r="H201" s="268"/>
      <c r="I201" s="269">
        <f>ROUND(E201*H201,2)</f>
        <v>0</v>
      </c>
      <c r="J201" s="268"/>
      <c r="K201" s="269">
        <f>ROUND(E201*J201,2)</f>
        <v>0</v>
      </c>
      <c r="L201" s="269">
        <v>21</v>
      </c>
      <c r="M201" s="269">
        <f>G201*(1+L201/100)</f>
        <v>0</v>
      </c>
      <c r="N201" s="269">
        <v>1.2E-4</v>
      </c>
      <c r="O201" s="269">
        <f>ROUND(E201*N201,2)</f>
        <v>0.01</v>
      </c>
      <c r="P201" s="269">
        <v>0</v>
      </c>
      <c r="Q201" s="269">
        <f>ROUND(E201*P201,2)</f>
        <v>0</v>
      </c>
      <c r="R201" s="269"/>
      <c r="S201" s="269" t="s">
        <v>250</v>
      </c>
      <c r="T201" s="270" t="s">
        <v>251</v>
      </c>
      <c r="U201" s="231">
        <v>0</v>
      </c>
      <c r="V201" s="231">
        <f>ROUND(E201*U201,2)</f>
        <v>0</v>
      </c>
      <c r="W201" s="231"/>
      <c r="X201" s="231" t="s">
        <v>470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983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64">
        <v>57</v>
      </c>
      <c r="B202" s="265" t="s">
        <v>1165</v>
      </c>
      <c r="C202" s="271" t="s">
        <v>982</v>
      </c>
      <c r="D202" s="266" t="s">
        <v>241</v>
      </c>
      <c r="E202" s="267">
        <v>40</v>
      </c>
      <c r="F202" s="268"/>
      <c r="G202" s="269">
        <f>ROUND(E202*F202,2)</f>
        <v>0</v>
      </c>
      <c r="H202" s="268"/>
      <c r="I202" s="269">
        <f>ROUND(E202*H202,2)</f>
        <v>0</v>
      </c>
      <c r="J202" s="268"/>
      <c r="K202" s="269">
        <f>ROUND(E202*J202,2)</f>
        <v>0</v>
      </c>
      <c r="L202" s="269">
        <v>21</v>
      </c>
      <c r="M202" s="269">
        <f>G202*(1+L202/100)</f>
        <v>0</v>
      </c>
      <c r="N202" s="269">
        <v>1.2E-4</v>
      </c>
      <c r="O202" s="269">
        <f>ROUND(E202*N202,2)</f>
        <v>0</v>
      </c>
      <c r="P202" s="269">
        <v>0</v>
      </c>
      <c r="Q202" s="269">
        <f>ROUND(E202*P202,2)</f>
        <v>0</v>
      </c>
      <c r="R202" s="269"/>
      <c r="S202" s="269" t="s">
        <v>250</v>
      </c>
      <c r="T202" s="270" t="s">
        <v>251</v>
      </c>
      <c r="U202" s="231">
        <v>0</v>
      </c>
      <c r="V202" s="231">
        <f>ROUND(E202*U202,2)</f>
        <v>0</v>
      </c>
      <c r="W202" s="231"/>
      <c r="X202" s="231" t="s">
        <v>470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983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64">
        <v>58</v>
      </c>
      <c r="B203" s="265" t="s">
        <v>989</v>
      </c>
      <c r="C203" s="271" t="s">
        <v>990</v>
      </c>
      <c r="D203" s="266" t="s">
        <v>988</v>
      </c>
      <c r="E203" s="267">
        <v>1</v>
      </c>
      <c r="F203" s="268"/>
      <c r="G203" s="269">
        <f>ROUND(E203*F203,2)</f>
        <v>0</v>
      </c>
      <c r="H203" s="268"/>
      <c r="I203" s="269">
        <f>ROUND(E203*H203,2)</f>
        <v>0</v>
      </c>
      <c r="J203" s="268"/>
      <c r="K203" s="269">
        <f>ROUND(E203*J203,2)</f>
        <v>0</v>
      </c>
      <c r="L203" s="269">
        <v>21</v>
      </c>
      <c r="M203" s="269">
        <f>G203*(1+L203/100)</f>
        <v>0</v>
      </c>
      <c r="N203" s="269">
        <v>0</v>
      </c>
      <c r="O203" s="269">
        <f>ROUND(E203*N203,2)</f>
        <v>0</v>
      </c>
      <c r="P203" s="269">
        <v>0</v>
      </c>
      <c r="Q203" s="269">
        <f>ROUND(E203*P203,2)</f>
        <v>0</v>
      </c>
      <c r="R203" s="269"/>
      <c r="S203" s="269" t="s">
        <v>250</v>
      </c>
      <c r="T203" s="270" t="s">
        <v>251</v>
      </c>
      <c r="U203" s="231">
        <v>0</v>
      </c>
      <c r="V203" s="231">
        <f>ROUND(E203*U203,2)</f>
        <v>0</v>
      </c>
      <c r="W203" s="231"/>
      <c r="X203" s="231" t="s">
        <v>470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983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64">
        <v>59</v>
      </c>
      <c r="B204" s="265" t="s">
        <v>989</v>
      </c>
      <c r="C204" s="271" t="s">
        <v>990</v>
      </c>
      <c r="D204" s="266" t="s">
        <v>988</v>
      </c>
      <c r="E204" s="267">
        <v>2</v>
      </c>
      <c r="F204" s="268"/>
      <c r="G204" s="269">
        <f>ROUND(E204*F204,2)</f>
        <v>0</v>
      </c>
      <c r="H204" s="268"/>
      <c r="I204" s="269">
        <f>ROUND(E204*H204,2)</f>
        <v>0</v>
      </c>
      <c r="J204" s="268"/>
      <c r="K204" s="269">
        <f>ROUND(E204*J204,2)</f>
        <v>0</v>
      </c>
      <c r="L204" s="269">
        <v>21</v>
      </c>
      <c r="M204" s="269">
        <f>G204*(1+L204/100)</f>
        <v>0</v>
      </c>
      <c r="N204" s="269">
        <v>0</v>
      </c>
      <c r="O204" s="269">
        <f>ROUND(E204*N204,2)</f>
        <v>0</v>
      </c>
      <c r="P204" s="269">
        <v>0</v>
      </c>
      <c r="Q204" s="269">
        <f>ROUND(E204*P204,2)</f>
        <v>0</v>
      </c>
      <c r="R204" s="269"/>
      <c r="S204" s="269" t="s">
        <v>250</v>
      </c>
      <c r="T204" s="270" t="s">
        <v>251</v>
      </c>
      <c r="U204" s="231">
        <v>0</v>
      </c>
      <c r="V204" s="231">
        <f>ROUND(E204*U204,2)</f>
        <v>0</v>
      </c>
      <c r="W204" s="231"/>
      <c r="X204" s="231" t="s">
        <v>470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983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64">
        <v>60</v>
      </c>
      <c r="B205" s="265" t="s">
        <v>1166</v>
      </c>
      <c r="C205" s="271" t="s">
        <v>1167</v>
      </c>
      <c r="D205" s="266" t="s">
        <v>988</v>
      </c>
      <c r="E205" s="267">
        <v>2</v>
      </c>
      <c r="F205" s="268"/>
      <c r="G205" s="269">
        <f>ROUND(E205*F205,2)</f>
        <v>0</v>
      </c>
      <c r="H205" s="268"/>
      <c r="I205" s="269">
        <f>ROUND(E205*H205,2)</f>
        <v>0</v>
      </c>
      <c r="J205" s="268"/>
      <c r="K205" s="269">
        <f>ROUND(E205*J205,2)</f>
        <v>0</v>
      </c>
      <c r="L205" s="269">
        <v>21</v>
      </c>
      <c r="M205" s="269">
        <f>G205*(1+L205/100)</f>
        <v>0</v>
      </c>
      <c r="N205" s="269">
        <v>0</v>
      </c>
      <c r="O205" s="269">
        <f>ROUND(E205*N205,2)</f>
        <v>0</v>
      </c>
      <c r="P205" s="269">
        <v>0</v>
      </c>
      <c r="Q205" s="269">
        <f>ROUND(E205*P205,2)</f>
        <v>0</v>
      </c>
      <c r="R205" s="269"/>
      <c r="S205" s="269" t="s">
        <v>250</v>
      </c>
      <c r="T205" s="270" t="s">
        <v>251</v>
      </c>
      <c r="U205" s="231">
        <v>0</v>
      </c>
      <c r="V205" s="231">
        <f>ROUND(E205*U205,2)</f>
        <v>0</v>
      </c>
      <c r="W205" s="231"/>
      <c r="X205" s="231" t="s">
        <v>470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983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64">
        <v>61</v>
      </c>
      <c r="B206" s="265" t="s">
        <v>1168</v>
      </c>
      <c r="C206" s="271" t="s">
        <v>1169</v>
      </c>
      <c r="D206" s="266" t="s">
        <v>988</v>
      </c>
      <c r="E206" s="267">
        <v>1</v>
      </c>
      <c r="F206" s="268"/>
      <c r="G206" s="269">
        <f>ROUND(E206*F206,2)</f>
        <v>0</v>
      </c>
      <c r="H206" s="268"/>
      <c r="I206" s="269">
        <f>ROUND(E206*H206,2)</f>
        <v>0</v>
      </c>
      <c r="J206" s="268"/>
      <c r="K206" s="269">
        <f>ROUND(E206*J206,2)</f>
        <v>0</v>
      </c>
      <c r="L206" s="269">
        <v>21</v>
      </c>
      <c r="M206" s="269">
        <f>G206*(1+L206/100)</f>
        <v>0</v>
      </c>
      <c r="N206" s="269">
        <v>0</v>
      </c>
      <c r="O206" s="269">
        <f>ROUND(E206*N206,2)</f>
        <v>0</v>
      </c>
      <c r="P206" s="269">
        <v>0</v>
      </c>
      <c r="Q206" s="269">
        <f>ROUND(E206*P206,2)</f>
        <v>0</v>
      </c>
      <c r="R206" s="269"/>
      <c r="S206" s="269" t="s">
        <v>250</v>
      </c>
      <c r="T206" s="270" t="s">
        <v>251</v>
      </c>
      <c r="U206" s="231">
        <v>0</v>
      </c>
      <c r="V206" s="231">
        <f>ROUND(E206*U206,2)</f>
        <v>0</v>
      </c>
      <c r="W206" s="231"/>
      <c r="X206" s="231" t="s">
        <v>470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983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64">
        <v>62</v>
      </c>
      <c r="B207" s="265" t="s">
        <v>997</v>
      </c>
      <c r="C207" s="271" t="s">
        <v>998</v>
      </c>
      <c r="D207" s="266" t="s">
        <v>988</v>
      </c>
      <c r="E207" s="267">
        <v>2</v>
      </c>
      <c r="F207" s="268"/>
      <c r="G207" s="269">
        <f>ROUND(E207*F207,2)</f>
        <v>0</v>
      </c>
      <c r="H207" s="268"/>
      <c r="I207" s="269">
        <f>ROUND(E207*H207,2)</f>
        <v>0</v>
      </c>
      <c r="J207" s="268"/>
      <c r="K207" s="269">
        <f>ROUND(E207*J207,2)</f>
        <v>0</v>
      </c>
      <c r="L207" s="269">
        <v>21</v>
      </c>
      <c r="M207" s="269">
        <f>G207*(1+L207/100)</f>
        <v>0</v>
      </c>
      <c r="N207" s="269">
        <v>0</v>
      </c>
      <c r="O207" s="269">
        <f>ROUND(E207*N207,2)</f>
        <v>0</v>
      </c>
      <c r="P207" s="269">
        <v>0</v>
      </c>
      <c r="Q207" s="269">
        <f>ROUND(E207*P207,2)</f>
        <v>0</v>
      </c>
      <c r="R207" s="269"/>
      <c r="S207" s="269" t="s">
        <v>250</v>
      </c>
      <c r="T207" s="270" t="s">
        <v>251</v>
      </c>
      <c r="U207" s="231">
        <v>0</v>
      </c>
      <c r="V207" s="231">
        <f>ROUND(E207*U207,2)</f>
        <v>0</v>
      </c>
      <c r="W207" s="231"/>
      <c r="X207" s="231" t="s">
        <v>470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983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64">
        <v>63</v>
      </c>
      <c r="B208" s="265" t="s">
        <v>997</v>
      </c>
      <c r="C208" s="271" t="s">
        <v>998</v>
      </c>
      <c r="D208" s="266" t="s">
        <v>988</v>
      </c>
      <c r="E208" s="267">
        <v>1</v>
      </c>
      <c r="F208" s="268"/>
      <c r="G208" s="269">
        <f>ROUND(E208*F208,2)</f>
        <v>0</v>
      </c>
      <c r="H208" s="268"/>
      <c r="I208" s="269">
        <f>ROUND(E208*H208,2)</f>
        <v>0</v>
      </c>
      <c r="J208" s="268"/>
      <c r="K208" s="269">
        <f>ROUND(E208*J208,2)</f>
        <v>0</v>
      </c>
      <c r="L208" s="269">
        <v>21</v>
      </c>
      <c r="M208" s="269">
        <f>G208*(1+L208/100)</f>
        <v>0</v>
      </c>
      <c r="N208" s="269">
        <v>0</v>
      </c>
      <c r="O208" s="269">
        <f>ROUND(E208*N208,2)</f>
        <v>0</v>
      </c>
      <c r="P208" s="269">
        <v>0</v>
      </c>
      <c r="Q208" s="269">
        <f>ROUND(E208*P208,2)</f>
        <v>0</v>
      </c>
      <c r="R208" s="269"/>
      <c r="S208" s="269" t="s">
        <v>250</v>
      </c>
      <c r="T208" s="270" t="s">
        <v>251</v>
      </c>
      <c r="U208" s="231">
        <v>0</v>
      </c>
      <c r="V208" s="231">
        <f>ROUND(E208*U208,2)</f>
        <v>0</v>
      </c>
      <c r="W208" s="231"/>
      <c r="X208" s="231" t="s">
        <v>470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983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64">
        <v>64</v>
      </c>
      <c r="B209" s="265" t="s">
        <v>1170</v>
      </c>
      <c r="C209" s="271" t="s">
        <v>1171</v>
      </c>
      <c r="D209" s="266" t="s">
        <v>995</v>
      </c>
      <c r="E209" s="267">
        <v>7</v>
      </c>
      <c r="F209" s="268"/>
      <c r="G209" s="269">
        <f>ROUND(E209*F209,2)</f>
        <v>0</v>
      </c>
      <c r="H209" s="268"/>
      <c r="I209" s="269">
        <f>ROUND(E209*H209,2)</f>
        <v>0</v>
      </c>
      <c r="J209" s="268"/>
      <c r="K209" s="269">
        <f>ROUND(E209*J209,2)</f>
        <v>0</v>
      </c>
      <c r="L209" s="269">
        <v>21</v>
      </c>
      <c r="M209" s="269">
        <f>G209*(1+L209/100)</f>
        <v>0</v>
      </c>
      <c r="N209" s="269">
        <v>0</v>
      </c>
      <c r="O209" s="269">
        <f>ROUND(E209*N209,2)</f>
        <v>0</v>
      </c>
      <c r="P209" s="269">
        <v>0</v>
      </c>
      <c r="Q209" s="269">
        <f>ROUND(E209*P209,2)</f>
        <v>0</v>
      </c>
      <c r="R209" s="269"/>
      <c r="S209" s="269" t="s">
        <v>250</v>
      </c>
      <c r="T209" s="270" t="s">
        <v>251</v>
      </c>
      <c r="U209" s="231">
        <v>0</v>
      </c>
      <c r="V209" s="231">
        <f>ROUND(E209*U209,2)</f>
        <v>0</v>
      </c>
      <c r="W209" s="231"/>
      <c r="X209" s="231" t="s">
        <v>470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983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64">
        <v>65</v>
      </c>
      <c r="B210" s="265" t="s">
        <v>1005</v>
      </c>
      <c r="C210" s="271" t="s">
        <v>1006</v>
      </c>
      <c r="D210" s="266" t="s">
        <v>995</v>
      </c>
      <c r="E210" s="267">
        <v>7</v>
      </c>
      <c r="F210" s="268"/>
      <c r="G210" s="269">
        <f>ROUND(E210*F210,2)</f>
        <v>0</v>
      </c>
      <c r="H210" s="268"/>
      <c r="I210" s="269">
        <f>ROUND(E210*H210,2)</f>
        <v>0</v>
      </c>
      <c r="J210" s="268"/>
      <c r="K210" s="269">
        <f>ROUND(E210*J210,2)</f>
        <v>0</v>
      </c>
      <c r="L210" s="269">
        <v>21</v>
      </c>
      <c r="M210" s="269">
        <f>G210*(1+L210/100)</f>
        <v>0</v>
      </c>
      <c r="N210" s="269">
        <v>0</v>
      </c>
      <c r="O210" s="269">
        <f>ROUND(E210*N210,2)</f>
        <v>0</v>
      </c>
      <c r="P210" s="269">
        <v>0</v>
      </c>
      <c r="Q210" s="269">
        <f>ROUND(E210*P210,2)</f>
        <v>0</v>
      </c>
      <c r="R210" s="269"/>
      <c r="S210" s="269" t="s">
        <v>250</v>
      </c>
      <c r="T210" s="270" t="s">
        <v>251</v>
      </c>
      <c r="U210" s="231">
        <v>0</v>
      </c>
      <c r="V210" s="231">
        <f>ROUND(E210*U210,2)</f>
        <v>0</v>
      </c>
      <c r="W210" s="231"/>
      <c r="X210" s="231" t="s">
        <v>470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983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>
      <c r="A211" s="235" t="s">
        <v>170</v>
      </c>
      <c r="B211" s="236" t="s">
        <v>138</v>
      </c>
      <c r="C211" s="252" t="s">
        <v>139</v>
      </c>
      <c r="D211" s="237"/>
      <c r="E211" s="238"/>
      <c r="F211" s="239"/>
      <c r="G211" s="239">
        <f>SUMIF(AG212:AG231,"&lt;&gt;NOR",G212:G231)</f>
        <v>0</v>
      </c>
      <c r="H211" s="239"/>
      <c r="I211" s="239">
        <f>SUM(I212:I231)</f>
        <v>0</v>
      </c>
      <c r="J211" s="239"/>
      <c r="K211" s="239">
        <f>SUM(K212:K231)</f>
        <v>0</v>
      </c>
      <c r="L211" s="239"/>
      <c r="M211" s="239">
        <f>SUM(M212:M231)</f>
        <v>0</v>
      </c>
      <c r="N211" s="239"/>
      <c r="O211" s="239">
        <f>SUM(O212:O231)</f>
        <v>0</v>
      </c>
      <c r="P211" s="239"/>
      <c r="Q211" s="239">
        <f>SUM(Q212:Q231)</f>
        <v>0</v>
      </c>
      <c r="R211" s="239"/>
      <c r="S211" s="239"/>
      <c r="T211" s="240"/>
      <c r="U211" s="234"/>
      <c r="V211" s="234">
        <f>SUM(V212:V231)</f>
        <v>0.53</v>
      </c>
      <c r="W211" s="234"/>
      <c r="X211" s="234"/>
      <c r="AG211" t="s">
        <v>171</v>
      </c>
    </row>
    <row r="212" spans="1:60" outlineLevel="1">
      <c r="A212" s="241">
        <v>66</v>
      </c>
      <c r="B212" s="242" t="s">
        <v>565</v>
      </c>
      <c r="C212" s="253" t="s">
        <v>566</v>
      </c>
      <c r="D212" s="243" t="s">
        <v>322</v>
      </c>
      <c r="E212" s="244">
        <v>0.437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0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 t="s">
        <v>175</v>
      </c>
      <c r="T212" s="247" t="s">
        <v>175</v>
      </c>
      <c r="U212" s="231">
        <v>0.28000000000000003</v>
      </c>
      <c r="V212" s="231">
        <f>ROUND(E212*U212,2)</f>
        <v>0.12</v>
      </c>
      <c r="W212" s="231"/>
      <c r="X212" s="231" t="s">
        <v>176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318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5" t="s">
        <v>567</v>
      </c>
      <c r="D213" s="248"/>
      <c r="E213" s="248"/>
      <c r="F213" s="248"/>
      <c r="G213" s="248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244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6" t="s">
        <v>568</v>
      </c>
      <c r="D214" s="249"/>
      <c r="E214" s="249"/>
      <c r="F214" s="249"/>
      <c r="G214" s="249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244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22.5" outlineLevel="1">
      <c r="A215" s="229"/>
      <c r="B215" s="230"/>
      <c r="C215" s="256" t="s">
        <v>569</v>
      </c>
      <c r="D215" s="249"/>
      <c r="E215" s="249"/>
      <c r="F215" s="249"/>
      <c r="G215" s="249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244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50" t="str">
        <f>C215</f>
        <v>- při vodorovné dopravě po vodě : vyložení na hromady na suchu nebo na přeložení na dopravní prostředek na suchu do 15 m vodorovně a současně do 4 m svisle,</v>
      </c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6" t="s">
        <v>570</v>
      </c>
      <c r="D216" s="249"/>
      <c r="E216" s="249"/>
      <c r="F216" s="249"/>
      <c r="G216" s="249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244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571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1172</v>
      </c>
      <c r="D218" s="232"/>
      <c r="E218" s="233">
        <v>0.437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41">
        <v>67</v>
      </c>
      <c r="B219" s="242" t="s">
        <v>585</v>
      </c>
      <c r="C219" s="253" t="s">
        <v>586</v>
      </c>
      <c r="D219" s="243" t="s">
        <v>322</v>
      </c>
      <c r="E219" s="244">
        <v>0.437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6">
        <v>0</v>
      </c>
      <c r="O219" s="246">
        <f>ROUND(E219*N219,2)</f>
        <v>0</v>
      </c>
      <c r="P219" s="246">
        <v>0</v>
      </c>
      <c r="Q219" s="246">
        <f>ROUND(E219*P219,2)</f>
        <v>0</v>
      </c>
      <c r="R219" s="246"/>
      <c r="S219" s="246" t="s">
        <v>175</v>
      </c>
      <c r="T219" s="247" t="s">
        <v>175</v>
      </c>
      <c r="U219" s="231">
        <v>0.01</v>
      </c>
      <c r="V219" s="231">
        <f>ROUND(E219*U219,2)</f>
        <v>0</v>
      </c>
      <c r="W219" s="231"/>
      <c r="X219" s="231" t="s">
        <v>176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318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587</v>
      </c>
      <c r="D220" s="232"/>
      <c r="E220" s="233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179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1172</v>
      </c>
      <c r="D221" s="232"/>
      <c r="E221" s="233">
        <v>0.437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1">
        <v>68</v>
      </c>
      <c r="B222" s="242" t="s">
        <v>589</v>
      </c>
      <c r="C222" s="253" t="s">
        <v>590</v>
      </c>
      <c r="D222" s="243" t="s">
        <v>322</v>
      </c>
      <c r="E222" s="244">
        <v>6.1180000000000003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175</v>
      </c>
      <c r="T222" s="247" t="s">
        <v>175</v>
      </c>
      <c r="U222" s="231">
        <v>0</v>
      </c>
      <c r="V222" s="231">
        <f>ROUND(E222*U222,2)</f>
        <v>0</v>
      </c>
      <c r="W222" s="231"/>
      <c r="X222" s="231" t="s">
        <v>176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318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591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1173</v>
      </c>
      <c r="D224" s="232"/>
      <c r="E224" s="233">
        <v>6.1180000000000003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41">
        <v>69</v>
      </c>
      <c r="B225" s="242" t="s">
        <v>593</v>
      </c>
      <c r="C225" s="253" t="s">
        <v>594</v>
      </c>
      <c r="D225" s="243" t="s">
        <v>322</v>
      </c>
      <c r="E225" s="244">
        <v>0.437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0</v>
      </c>
      <c r="O225" s="246">
        <f>ROUND(E225*N225,2)</f>
        <v>0</v>
      </c>
      <c r="P225" s="246">
        <v>0</v>
      </c>
      <c r="Q225" s="246">
        <f>ROUND(E225*P225,2)</f>
        <v>0</v>
      </c>
      <c r="R225" s="246"/>
      <c r="S225" s="246" t="s">
        <v>175</v>
      </c>
      <c r="T225" s="247" t="s">
        <v>175</v>
      </c>
      <c r="U225" s="231">
        <v>0.94</v>
      </c>
      <c r="V225" s="231">
        <f>ROUND(E225*U225,2)</f>
        <v>0.41</v>
      </c>
      <c r="W225" s="231"/>
      <c r="X225" s="231" t="s">
        <v>176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177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595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179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587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1172</v>
      </c>
      <c r="D228" s="232"/>
      <c r="E228" s="233">
        <v>0.437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41">
        <v>70</v>
      </c>
      <c r="B229" s="242" t="s">
        <v>596</v>
      </c>
      <c r="C229" s="253" t="s">
        <v>597</v>
      </c>
      <c r="D229" s="243" t="s">
        <v>322</v>
      </c>
      <c r="E229" s="244">
        <v>0.437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0</v>
      </c>
      <c r="O229" s="246">
        <f>ROUND(E229*N229,2)</f>
        <v>0</v>
      </c>
      <c r="P229" s="246">
        <v>0</v>
      </c>
      <c r="Q229" s="246">
        <f>ROUND(E229*P229,2)</f>
        <v>0</v>
      </c>
      <c r="R229" s="246"/>
      <c r="S229" s="246" t="s">
        <v>175</v>
      </c>
      <c r="T229" s="247" t="s">
        <v>175</v>
      </c>
      <c r="U229" s="231">
        <v>0</v>
      </c>
      <c r="V229" s="231">
        <f>ROUND(E229*U229,2)</f>
        <v>0</v>
      </c>
      <c r="W229" s="231"/>
      <c r="X229" s="231" t="s">
        <v>176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318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587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1172</v>
      </c>
      <c r="D231" s="232"/>
      <c r="E231" s="233">
        <v>0.437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>
      <c r="A232" s="235" t="s">
        <v>170</v>
      </c>
      <c r="B232" s="236" t="s">
        <v>141</v>
      </c>
      <c r="C232" s="252" t="s">
        <v>29</v>
      </c>
      <c r="D232" s="237"/>
      <c r="E232" s="238"/>
      <c r="F232" s="239"/>
      <c r="G232" s="239">
        <f>SUMIF(AG233:AG240,"&lt;&gt;NOR",G233:G240)</f>
        <v>0</v>
      </c>
      <c r="H232" s="239"/>
      <c r="I232" s="239">
        <f>SUM(I233:I240)</f>
        <v>0</v>
      </c>
      <c r="J232" s="239"/>
      <c r="K232" s="239">
        <f>SUM(K233:K240)</f>
        <v>0</v>
      </c>
      <c r="L232" s="239"/>
      <c r="M232" s="239">
        <f>SUM(M233:M240)</f>
        <v>0</v>
      </c>
      <c r="N232" s="239"/>
      <c r="O232" s="239">
        <f>SUM(O233:O240)</f>
        <v>0</v>
      </c>
      <c r="P232" s="239"/>
      <c r="Q232" s="239">
        <f>SUM(Q233:Q240)</f>
        <v>0</v>
      </c>
      <c r="R232" s="239"/>
      <c r="S232" s="239"/>
      <c r="T232" s="240"/>
      <c r="U232" s="234"/>
      <c r="V232" s="234">
        <f>SUM(V233:V240)</f>
        <v>0.03</v>
      </c>
      <c r="W232" s="234"/>
      <c r="X232" s="234"/>
      <c r="AG232" t="s">
        <v>171</v>
      </c>
    </row>
    <row r="233" spans="1:60" ht="22.5" outlineLevel="1">
      <c r="A233" s="264">
        <v>71</v>
      </c>
      <c r="B233" s="265" t="s">
        <v>1007</v>
      </c>
      <c r="C233" s="271" t="s">
        <v>1008</v>
      </c>
      <c r="D233" s="266" t="s">
        <v>404</v>
      </c>
      <c r="E233" s="267">
        <v>1</v>
      </c>
      <c r="F233" s="268"/>
      <c r="G233" s="269">
        <f>ROUND(E233*F233,2)</f>
        <v>0</v>
      </c>
      <c r="H233" s="268"/>
      <c r="I233" s="269">
        <f>ROUND(E233*H233,2)</f>
        <v>0</v>
      </c>
      <c r="J233" s="268"/>
      <c r="K233" s="269">
        <f>ROUND(E233*J233,2)</f>
        <v>0</v>
      </c>
      <c r="L233" s="269">
        <v>21</v>
      </c>
      <c r="M233" s="269">
        <f>G233*(1+L233/100)</f>
        <v>0</v>
      </c>
      <c r="N233" s="269">
        <v>0</v>
      </c>
      <c r="O233" s="269">
        <f>ROUND(E233*N233,2)</f>
        <v>0</v>
      </c>
      <c r="P233" s="269">
        <v>0</v>
      </c>
      <c r="Q233" s="269">
        <f>ROUND(E233*P233,2)</f>
        <v>0</v>
      </c>
      <c r="R233" s="269"/>
      <c r="S233" s="269" t="s">
        <v>250</v>
      </c>
      <c r="T233" s="270" t="s">
        <v>251</v>
      </c>
      <c r="U233" s="231">
        <v>0</v>
      </c>
      <c r="V233" s="231">
        <f>ROUND(E233*U233,2)</f>
        <v>0</v>
      </c>
      <c r="W233" s="231"/>
      <c r="X233" s="231" t="s">
        <v>176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318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64">
        <v>72</v>
      </c>
      <c r="B234" s="265" t="s">
        <v>1009</v>
      </c>
      <c r="C234" s="271" t="s">
        <v>1010</v>
      </c>
      <c r="D234" s="266" t="s">
        <v>404</v>
      </c>
      <c r="E234" s="267">
        <v>1</v>
      </c>
      <c r="F234" s="268"/>
      <c r="G234" s="269">
        <f>ROUND(E234*F234,2)</f>
        <v>0</v>
      </c>
      <c r="H234" s="268"/>
      <c r="I234" s="269">
        <f>ROUND(E234*H234,2)</f>
        <v>0</v>
      </c>
      <c r="J234" s="268"/>
      <c r="K234" s="269">
        <f>ROUND(E234*J234,2)</f>
        <v>0</v>
      </c>
      <c r="L234" s="269">
        <v>21</v>
      </c>
      <c r="M234" s="269">
        <f>G234*(1+L234/100)</f>
        <v>0</v>
      </c>
      <c r="N234" s="269">
        <v>0</v>
      </c>
      <c r="O234" s="269">
        <f>ROUND(E234*N234,2)</f>
        <v>0</v>
      </c>
      <c r="P234" s="269">
        <v>0</v>
      </c>
      <c r="Q234" s="269">
        <f>ROUND(E234*P234,2)</f>
        <v>0</v>
      </c>
      <c r="R234" s="269"/>
      <c r="S234" s="269" t="s">
        <v>949</v>
      </c>
      <c r="T234" s="270" t="s">
        <v>950</v>
      </c>
      <c r="U234" s="231">
        <v>0</v>
      </c>
      <c r="V234" s="231">
        <f>ROUND(E234*U234,2)</f>
        <v>0</v>
      </c>
      <c r="W234" s="231"/>
      <c r="X234" s="231" t="s">
        <v>176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318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64">
        <v>73</v>
      </c>
      <c r="B235" s="265" t="s">
        <v>1011</v>
      </c>
      <c r="C235" s="271" t="s">
        <v>1012</v>
      </c>
      <c r="D235" s="266" t="s">
        <v>0</v>
      </c>
      <c r="E235" s="267">
        <v>2</v>
      </c>
      <c r="F235" s="268"/>
      <c r="G235" s="269">
        <f>ROUND(E235*F235,2)</f>
        <v>0</v>
      </c>
      <c r="H235" s="268"/>
      <c r="I235" s="269">
        <f>ROUND(E235*H235,2)</f>
        <v>0</v>
      </c>
      <c r="J235" s="268"/>
      <c r="K235" s="269">
        <f>ROUND(E235*J235,2)</f>
        <v>0</v>
      </c>
      <c r="L235" s="269">
        <v>21</v>
      </c>
      <c r="M235" s="269">
        <f>G235*(1+L235/100)</f>
        <v>0</v>
      </c>
      <c r="N235" s="269">
        <v>0</v>
      </c>
      <c r="O235" s="269">
        <f>ROUND(E235*N235,2)</f>
        <v>0</v>
      </c>
      <c r="P235" s="269">
        <v>0</v>
      </c>
      <c r="Q235" s="269">
        <f>ROUND(E235*P235,2)</f>
        <v>0</v>
      </c>
      <c r="R235" s="269"/>
      <c r="S235" s="269" t="s">
        <v>949</v>
      </c>
      <c r="T235" s="270" t="s">
        <v>950</v>
      </c>
      <c r="U235" s="231">
        <v>0</v>
      </c>
      <c r="V235" s="231">
        <f>ROUND(E235*U235,2)</f>
        <v>0</v>
      </c>
      <c r="W235" s="231"/>
      <c r="X235" s="231" t="s">
        <v>176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318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64">
        <v>74</v>
      </c>
      <c r="B236" s="265" t="s">
        <v>1013</v>
      </c>
      <c r="C236" s="271" t="s">
        <v>1014</v>
      </c>
      <c r="D236" s="266" t="s">
        <v>0</v>
      </c>
      <c r="E236" s="267">
        <v>5</v>
      </c>
      <c r="F236" s="268"/>
      <c r="G236" s="269">
        <f>ROUND(E236*F236,2)</f>
        <v>0</v>
      </c>
      <c r="H236" s="268"/>
      <c r="I236" s="269">
        <f>ROUND(E236*H236,2)</f>
        <v>0</v>
      </c>
      <c r="J236" s="268"/>
      <c r="K236" s="269">
        <f>ROUND(E236*J236,2)</f>
        <v>0</v>
      </c>
      <c r="L236" s="269">
        <v>21</v>
      </c>
      <c r="M236" s="269">
        <f>G236*(1+L236/100)</f>
        <v>0</v>
      </c>
      <c r="N236" s="269">
        <v>0</v>
      </c>
      <c r="O236" s="269">
        <f>ROUND(E236*N236,2)</f>
        <v>0</v>
      </c>
      <c r="P236" s="269">
        <v>0</v>
      </c>
      <c r="Q236" s="269">
        <f>ROUND(E236*P236,2)</f>
        <v>0</v>
      </c>
      <c r="R236" s="269"/>
      <c r="S236" s="269" t="s">
        <v>949</v>
      </c>
      <c r="T236" s="270" t="s">
        <v>950</v>
      </c>
      <c r="U236" s="231">
        <v>0</v>
      </c>
      <c r="V236" s="231">
        <f>ROUND(E236*U236,2)</f>
        <v>0</v>
      </c>
      <c r="W236" s="231"/>
      <c r="X236" s="231" t="s">
        <v>176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318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64">
        <v>75</v>
      </c>
      <c r="B237" s="265" t="s">
        <v>1015</v>
      </c>
      <c r="C237" s="271" t="s">
        <v>1016</v>
      </c>
      <c r="D237" s="266" t="s">
        <v>0</v>
      </c>
      <c r="E237" s="267">
        <v>1.5</v>
      </c>
      <c r="F237" s="268"/>
      <c r="G237" s="269">
        <f>ROUND(E237*F237,2)</f>
        <v>0</v>
      </c>
      <c r="H237" s="268"/>
      <c r="I237" s="269">
        <f>ROUND(E237*H237,2)</f>
        <v>0</v>
      </c>
      <c r="J237" s="268"/>
      <c r="K237" s="269">
        <f>ROUND(E237*J237,2)</f>
        <v>0</v>
      </c>
      <c r="L237" s="269">
        <v>21</v>
      </c>
      <c r="M237" s="269">
        <f>G237*(1+L237/100)</f>
        <v>0</v>
      </c>
      <c r="N237" s="269">
        <v>0</v>
      </c>
      <c r="O237" s="269">
        <f>ROUND(E237*N237,2)</f>
        <v>0</v>
      </c>
      <c r="P237" s="269">
        <v>0</v>
      </c>
      <c r="Q237" s="269">
        <f>ROUND(E237*P237,2)</f>
        <v>0</v>
      </c>
      <c r="R237" s="269"/>
      <c r="S237" s="269" t="s">
        <v>949</v>
      </c>
      <c r="T237" s="270" t="s">
        <v>950</v>
      </c>
      <c r="U237" s="231">
        <v>0</v>
      </c>
      <c r="V237" s="231">
        <f>ROUND(E237*U237,2)</f>
        <v>0</v>
      </c>
      <c r="W237" s="231"/>
      <c r="X237" s="231" t="s">
        <v>176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318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64">
        <v>76</v>
      </c>
      <c r="B238" s="265" t="s">
        <v>1017</v>
      </c>
      <c r="C238" s="271" t="s">
        <v>1018</v>
      </c>
      <c r="D238" s="266" t="s">
        <v>0</v>
      </c>
      <c r="E238" s="267">
        <v>8</v>
      </c>
      <c r="F238" s="268"/>
      <c r="G238" s="269">
        <f>ROUND(E238*F238,2)</f>
        <v>0</v>
      </c>
      <c r="H238" s="268"/>
      <c r="I238" s="269">
        <f>ROUND(E238*H238,2)</f>
        <v>0</v>
      </c>
      <c r="J238" s="268"/>
      <c r="K238" s="269">
        <f>ROUND(E238*J238,2)</f>
        <v>0</v>
      </c>
      <c r="L238" s="269">
        <v>21</v>
      </c>
      <c r="M238" s="269">
        <f>G238*(1+L238/100)</f>
        <v>0</v>
      </c>
      <c r="N238" s="269">
        <v>0</v>
      </c>
      <c r="O238" s="269">
        <f>ROUND(E238*N238,2)</f>
        <v>0</v>
      </c>
      <c r="P238" s="269">
        <v>0</v>
      </c>
      <c r="Q238" s="269">
        <f>ROUND(E238*P238,2)</f>
        <v>0</v>
      </c>
      <c r="R238" s="269"/>
      <c r="S238" s="269" t="s">
        <v>250</v>
      </c>
      <c r="T238" s="270" t="s">
        <v>251</v>
      </c>
      <c r="U238" s="231">
        <v>0</v>
      </c>
      <c r="V238" s="231">
        <f>ROUND(E238*U238,2)</f>
        <v>0</v>
      </c>
      <c r="W238" s="231"/>
      <c r="X238" s="231" t="s">
        <v>470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983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64">
        <v>77</v>
      </c>
      <c r="B239" s="265" t="s">
        <v>1019</v>
      </c>
      <c r="C239" s="271" t="s">
        <v>1020</v>
      </c>
      <c r="D239" s="266" t="s">
        <v>0</v>
      </c>
      <c r="E239" s="267">
        <v>3</v>
      </c>
      <c r="F239" s="268"/>
      <c r="G239" s="269">
        <f>ROUND(E239*F239,2)</f>
        <v>0</v>
      </c>
      <c r="H239" s="268"/>
      <c r="I239" s="269">
        <f>ROUND(E239*H239,2)</f>
        <v>0</v>
      </c>
      <c r="J239" s="268"/>
      <c r="K239" s="269">
        <f>ROUND(E239*J239,2)</f>
        <v>0</v>
      </c>
      <c r="L239" s="269">
        <v>21</v>
      </c>
      <c r="M239" s="269">
        <f>G239*(1+L239/100)</f>
        <v>0</v>
      </c>
      <c r="N239" s="269">
        <v>0</v>
      </c>
      <c r="O239" s="269">
        <f>ROUND(E239*N239,2)</f>
        <v>0</v>
      </c>
      <c r="P239" s="269">
        <v>0</v>
      </c>
      <c r="Q239" s="269">
        <f>ROUND(E239*P239,2)</f>
        <v>0</v>
      </c>
      <c r="R239" s="269"/>
      <c r="S239" s="269" t="s">
        <v>175</v>
      </c>
      <c r="T239" s="270" t="s">
        <v>251</v>
      </c>
      <c r="U239" s="231">
        <v>2.8E-3</v>
      </c>
      <c r="V239" s="231">
        <f>ROUND(E239*U239,2)</f>
        <v>0.01</v>
      </c>
      <c r="W239" s="231"/>
      <c r="X239" s="231" t="s">
        <v>1021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1022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64">
        <v>78</v>
      </c>
      <c r="B240" s="265" t="s">
        <v>1023</v>
      </c>
      <c r="C240" s="271" t="s">
        <v>1024</v>
      </c>
      <c r="D240" s="266" t="s">
        <v>0</v>
      </c>
      <c r="E240" s="267">
        <v>4</v>
      </c>
      <c r="F240" s="268"/>
      <c r="G240" s="269">
        <f>ROUND(E240*F240,2)</f>
        <v>0</v>
      </c>
      <c r="H240" s="268"/>
      <c r="I240" s="269">
        <f>ROUND(E240*H240,2)</f>
        <v>0</v>
      </c>
      <c r="J240" s="268"/>
      <c r="K240" s="269">
        <f>ROUND(E240*J240,2)</f>
        <v>0</v>
      </c>
      <c r="L240" s="269">
        <v>21</v>
      </c>
      <c r="M240" s="269">
        <f>G240*(1+L240/100)</f>
        <v>0</v>
      </c>
      <c r="N240" s="269">
        <v>0</v>
      </c>
      <c r="O240" s="269">
        <f>ROUND(E240*N240,2)</f>
        <v>0</v>
      </c>
      <c r="P240" s="269">
        <v>0</v>
      </c>
      <c r="Q240" s="269">
        <f>ROUND(E240*P240,2)</f>
        <v>0</v>
      </c>
      <c r="R240" s="269"/>
      <c r="S240" s="269" t="s">
        <v>175</v>
      </c>
      <c r="T240" s="270" t="s">
        <v>251</v>
      </c>
      <c r="U240" s="231">
        <v>4.7999999999999996E-3</v>
      </c>
      <c r="V240" s="231">
        <f>ROUND(E240*U240,2)</f>
        <v>0.02</v>
      </c>
      <c r="W240" s="231"/>
      <c r="X240" s="231" t="s">
        <v>1021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1022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>
      <c r="A241" s="235" t="s">
        <v>170</v>
      </c>
      <c r="B241" s="236" t="s">
        <v>144</v>
      </c>
      <c r="C241" s="252" t="s">
        <v>30</v>
      </c>
      <c r="D241" s="237"/>
      <c r="E241" s="238"/>
      <c r="F241" s="239"/>
      <c r="G241" s="239">
        <f>SUMIF(AG242:AG245,"&lt;&gt;NOR",G242:G245)</f>
        <v>0</v>
      </c>
      <c r="H241" s="239"/>
      <c r="I241" s="239">
        <f>SUM(I242:I245)</f>
        <v>0</v>
      </c>
      <c r="J241" s="239"/>
      <c r="K241" s="239">
        <f>SUM(K242:K245)</f>
        <v>0</v>
      </c>
      <c r="L241" s="239"/>
      <c r="M241" s="239">
        <f>SUM(M242:M245)</f>
        <v>0</v>
      </c>
      <c r="N241" s="239"/>
      <c r="O241" s="239">
        <f>SUM(O242:O245)</f>
        <v>0</v>
      </c>
      <c r="P241" s="239"/>
      <c r="Q241" s="239">
        <f>SUM(Q242:Q245)</f>
        <v>0</v>
      </c>
      <c r="R241" s="239"/>
      <c r="S241" s="239"/>
      <c r="T241" s="240"/>
      <c r="U241" s="234"/>
      <c r="V241" s="234">
        <f>SUM(V242:V245)</f>
        <v>0</v>
      </c>
      <c r="W241" s="234"/>
      <c r="X241" s="234"/>
      <c r="AG241" t="s">
        <v>171</v>
      </c>
    </row>
    <row r="242" spans="1:60" outlineLevel="1">
      <c r="A242" s="241">
        <v>79</v>
      </c>
      <c r="B242" s="242" t="s">
        <v>598</v>
      </c>
      <c r="C242" s="253" t="s">
        <v>599</v>
      </c>
      <c r="D242" s="243" t="s">
        <v>0</v>
      </c>
      <c r="E242" s="244">
        <v>1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6"/>
      <c r="S242" s="246" t="s">
        <v>175</v>
      </c>
      <c r="T242" s="247" t="s">
        <v>251</v>
      </c>
      <c r="U242" s="231">
        <v>0</v>
      </c>
      <c r="V242" s="231">
        <f>ROUND(E242*U242,2)</f>
        <v>0</v>
      </c>
      <c r="W242" s="231"/>
      <c r="X242" s="231" t="s">
        <v>142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600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56</v>
      </c>
      <c r="D243" s="232"/>
      <c r="E243" s="233">
        <v>1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80</v>
      </c>
      <c r="B244" s="242" t="s">
        <v>601</v>
      </c>
      <c r="C244" s="253" t="s">
        <v>602</v>
      </c>
      <c r="D244" s="243" t="s">
        <v>0</v>
      </c>
      <c r="E244" s="244">
        <v>1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250</v>
      </c>
      <c r="T244" s="247" t="s">
        <v>251</v>
      </c>
      <c r="U244" s="231">
        <v>0</v>
      </c>
      <c r="V244" s="231">
        <f>ROUND(E244*U244,2)</f>
        <v>0</v>
      </c>
      <c r="W244" s="231"/>
      <c r="X244" s="231" t="s">
        <v>142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600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56</v>
      </c>
      <c r="D245" s="232"/>
      <c r="E245" s="233">
        <v>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>
      <c r="A246" s="3"/>
      <c r="B246" s="4"/>
      <c r="C246" s="257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AE246">
        <v>15</v>
      </c>
      <c r="AF246">
        <v>21</v>
      </c>
      <c r="AG246" t="s">
        <v>157</v>
      </c>
    </row>
    <row r="247" spans="1:60">
      <c r="A247" s="215"/>
      <c r="B247" s="216" t="s">
        <v>31</v>
      </c>
      <c r="C247" s="258"/>
      <c r="D247" s="217"/>
      <c r="E247" s="218"/>
      <c r="F247" s="218"/>
      <c r="G247" s="251">
        <f>G8+G25+G42+G58+G62+G66+G80+G86+G101+G106+G109+G128+G151+G187+G211+G232+G241</f>
        <v>0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AE247">
        <f>SUMIF(L7:L245,AE246,G7:G245)</f>
        <v>0</v>
      </c>
      <c r="AF247">
        <f>SUMIF(L7:L245,AF246,G7:G245)</f>
        <v>0</v>
      </c>
      <c r="AG247" t="s">
        <v>603</v>
      </c>
    </row>
    <row r="248" spans="1:60">
      <c r="A248" s="3"/>
      <c r="B248" s="4"/>
      <c r="C248" s="257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60">
      <c r="A249" s="3"/>
      <c r="B249" s="4"/>
      <c r="C249" s="257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60">
      <c r="A250" s="219" t="s">
        <v>604</v>
      </c>
      <c r="B250" s="219"/>
      <c r="C250" s="259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60">
      <c r="A251" s="220"/>
      <c r="B251" s="221"/>
      <c r="C251" s="260"/>
      <c r="D251" s="221"/>
      <c r="E251" s="221"/>
      <c r="F251" s="221"/>
      <c r="G251" s="2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AG251" t="s">
        <v>605</v>
      </c>
    </row>
    <row r="252" spans="1:60">
      <c r="A252" s="223"/>
      <c r="B252" s="224"/>
      <c r="C252" s="261"/>
      <c r="D252" s="224"/>
      <c r="E252" s="224"/>
      <c r="F252" s="224"/>
      <c r="G252" s="22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60">
      <c r="A253" s="223"/>
      <c r="B253" s="224"/>
      <c r="C253" s="261"/>
      <c r="D253" s="224"/>
      <c r="E253" s="224"/>
      <c r="F253" s="224"/>
      <c r="G253" s="22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60">
      <c r="A254" s="223"/>
      <c r="B254" s="224"/>
      <c r="C254" s="261"/>
      <c r="D254" s="224"/>
      <c r="E254" s="224"/>
      <c r="F254" s="224"/>
      <c r="G254" s="22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>
      <c r="A255" s="226"/>
      <c r="B255" s="227"/>
      <c r="C255" s="262"/>
      <c r="D255" s="227"/>
      <c r="E255" s="227"/>
      <c r="F255" s="227"/>
      <c r="G255" s="22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>
      <c r="A256" s="3"/>
      <c r="B256" s="4"/>
      <c r="C256" s="257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3:33">
      <c r="C257" s="263"/>
      <c r="D257" s="10"/>
      <c r="AG257" t="s">
        <v>607</v>
      </c>
    </row>
    <row r="258" spans="3:33">
      <c r="D258" s="10"/>
    </row>
    <row r="259" spans="3:33">
      <c r="D259" s="10"/>
    </row>
    <row r="260" spans="3:33">
      <c r="D260" s="10"/>
    </row>
    <row r="261" spans="3:33">
      <c r="D261" s="10"/>
    </row>
    <row r="262" spans="3:33">
      <c r="D262" s="10"/>
    </row>
    <row r="263" spans="3:33">
      <c r="D263" s="10"/>
    </row>
    <row r="264" spans="3:33">
      <c r="D264" s="10"/>
    </row>
    <row r="265" spans="3:33">
      <c r="D265" s="10"/>
    </row>
    <row r="266" spans="3:33">
      <c r="D266" s="10"/>
    </row>
    <row r="267" spans="3:33">
      <c r="D267" s="10"/>
    </row>
    <row r="268" spans="3:33">
      <c r="D268" s="10"/>
    </row>
    <row r="269" spans="3:33">
      <c r="D269" s="10"/>
    </row>
    <row r="270" spans="3:33">
      <c r="D270" s="10"/>
    </row>
    <row r="271" spans="3:33">
      <c r="D271" s="10"/>
    </row>
    <row r="272" spans="3:33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8">
    <mergeCell ref="C215:G215"/>
    <mergeCell ref="C216:G216"/>
    <mergeCell ref="C196:G196"/>
    <mergeCell ref="C197:G197"/>
    <mergeCell ref="C199:G199"/>
    <mergeCell ref="C200:G200"/>
    <mergeCell ref="C213:G213"/>
    <mergeCell ref="C214:G214"/>
    <mergeCell ref="A1:G1"/>
    <mergeCell ref="C2:G2"/>
    <mergeCell ref="C3:G3"/>
    <mergeCell ref="C4:G4"/>
    <mergeCell ref="A250:C250"/>
    <mergeCell ref="A251:G255"/>
    <mergeCell ref="C47:G47"/>
    <mergeCell ref="C55:G55"/>
    <mergeCell ref="C77:G77"/>
    <mergeCell ref="C137:G137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SO 01 1 Pol</vt:lpstr>
      <vt:lpstr>SO 01 2 Pol</vt:lpstr>
      <vt:lpstr>SO 01 3 Pol</vt:lpstr>
      <vt:lpstr>SO 01 4 Pol</vt:lpstr>
      <vt:lpstr>SO 02 1 Pol</vt:lpstr>
      <vt:lpstr>SO 02 2 Pol</vt:lpstr>
      <vt:lpstr>SO 02 3 Pol</vt:lpstr>
      <vt:lpstr>SO 02 4 Pol</vt:lpstr>
      <vt:lpstr>SO 03 1 Pol</vt:lpstr>
      <vt:lpstr>SO 03 2 Pol</vt:lpstr>
      <vt:lpstr>SO 03 3 Pol</vt:lpstr>
      <vt:lpstr>SO 03 4 Pol</vt:lpstr>
      <vt:lpstr>SO 03 5 Pol</vt:lpstr>
      <vt:lpstr>SO 04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01 2 Pol'!Názvy_tisku</vt:lpstr>
      <vt:lpstr>'SO 01 3 Pol'!Názvy_tisku</vt:lpstr>
      <vt:lpstr>'SO 01 4 Pol'!Názvy_tisku</vt:lpstr>
      <vt:lpstr>'SO 02 1 Pol'!Názvy_tisku</vt:lpstr>
      <vt:lpstr>'SO 02 2 Pol'!Názvy_tisku</vt:lpstr>
      <vt:lpstr>'SO 02 3 Pol'!Názvy_tisku</vt:lpstr>
      <vt:lpstr>'SO 02 4 Pol'!Názvy_tisku</vt:lpstr>
      <vt:lpstr>'SO 03 1 Pol'!Názvy_tisku</vt:lpstr>
      <vt:lpstr>'SO 03 2 Pol'!Názvy_tisku</vt:lpstr>
      <vt:lpstr>'SO 03 3 Pol'!Názvy_tisku</vt:lpstr>
      <vt:lpstr>'SO 03 4 Pol'!Názvy_tisku</vt:lpstr>
      <vt:lpstr>'SO 03 5 Pol'!Názvy_tisku</vt:lpstr>
      <vt:lpstr>'SO 04 1 Pol'!Názvy_tisku</vt:lpstr>
      <vt:lpstr>oadresa</vt:lpstr>
      <vt:lpstr>Stavba!Objednatel</vt:lpstr>
      <vt:lpstr>Stavba!Objekt</vt:lpstr>
      <vt:lpstr>'SO 01 1 Pol'!Oblast_tisku</vt:lpstr>
      <vt:lpstr>'SO 01 2 Pol'!Oblast_tisku</vt:lpstr>
      <vt:lpstr>'SO 01 3 Pol'!Oblast_tisku</vt:lpstr>
      <vt:lpstr>'SO 01 4 Pol'!Oblast_tisku</vt:lpstr>
      <vt:lpstr>'SO 02 1 Pol'!Oblast_tisku</vt:lpstr>
      <vt:lpstr>'SO 02 2 Pol'!Oblast_tisku</vt:lpstr>
      <vt:lpstr>'SO 02 3 Pol'!Oblast_tisku</vt:lpstr>
      <vt:lpstr>'SO 02 4 Pol'!Oblast_tisku</vt:lpstr>
      <vt:lpstr>'SO 03 1 Pol'!Oblast_tisku</vt:lpstr>
      <vt:lpstr>'SO 03 2 Pol'!Oblast_tisku</vt:lpstr>
      <vt:lpstr>'SO 03 3 Pol'!Oblast_tisku</vt:lpstr>
      <vt:lpstr>'SO 03 4 Pol'!Oblast_tisku</vt:lpstr>
      <vt:lpstr>'SO 03 5 Pol'!Oblast_tisku</vt:lpstr>
      <vt:lpstr>'SO 04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2020-09-09T21:58:03Z</dcterms:modified>
</cp:coreProperties>
</file>