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varianta dvojsklo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varianta dvojsklo'!$C$90:$K$185</definedName>
    <definedName name="_xlnm.Print_Area" localSheetId="1">'1 - varianta dvojsklo'!$C$4:$J$39,'1 - varianta dvojsklo'!$C$45:$J$72,'1 - varianta dvojsklo'!$C$78:$K$185</definedName>
    <definedName name="_xlnm.Print_Titles" localSheetId="1">'1 - varianta dvojsklo'!$90:$90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1" r="L50"/>
  <c r="AM50"/>
  <c r="AM49"/>
  <c r="L49"/>
  <c r="AM47"/>
  <c r="L47"/>
  <c r="L45"/>
  <c r="L44"/>
  <c i="2" r="BK179"/>
  <c r="J176"/>
  <c r="BK136"/>
  <c r="J125"/>
  <c r="J116"/>
  <c r="BK99"/>
  <c i="1" r="AS54"/>
  <c i="2" r="J179"/>
  <c r="J157"/>
  <c r="J155"/>
  <c r="BK153"/>
  <c r="J149"/>
  <c r="J142"/>
  <c r="J136"/>
  <c r="J119"/>
  <c r="J101"/>
  <c r="J94"/>
  <c r="BK176"/>
  <c r="J169"/>
  <c r="J138"/>
  <c r="BK119"/>
  <c r="BK101"/>
  <c r="BK97"/>
  <c r="J161"/>
  <c r="BK156"/>
  <c r="BK155"/>
  <c r="J153"/>
  <c r="BK149"/>
  <c r="BK142"/>
  <c r="BK138"/>
  <c r="BK116"/>
  <c r="J100"/>
  <c r="J97"/>
  <c r="BK184"/>
  <c r="BK166"/>
  <c r="BK157"/>
  <c r="J122"/>
  <c r="BK102"/>
  <c r="BK94"/>
  <c r="J184"/>
  <c r="BK161"/>
  <c r="J156"/>
  <c r="BK154"/>
  <c r="BK151"/>
  <c r="J145"/>
  <c r="J141"/>
  <c r="BK125"/>
  <c r="J113"/>
  <c r="J99"/>
  <c r="J182"/>
  <c r="BK169"/>
  <c r="J158"/>
  <c r="J133"/>
  <c r="BK113"/>
  <c r="BK100"/>
  <c r="BK182"/>
  <c r="J166"/>
  <c r="BK158"/>
  <c r="J154"/>
  <c r="J151"/>
  <c r="BK145"/>
  <c r="BK141"/>
  <c r="BK133"/>
  <c r="BK122"/>
  <c r="J102"/>
  <c l="1" r="BK93"/>
  <c r="R93"/>
  <c r="BK112"/>
  <c r="J112"/>
  <c r="J62"/>
  <c r="R112"/>
  <c r="BK121"/>
  <c r="J121"/>
  <c r="J63"/>
  <c r="R121"/>
  <c r="BK135"/>
  <c r="J135"/>
  <c r="J64"/>
  <c r="R135"/>
  <c r="R150"/>
  <c r="BK160"/>
  <c r="J160"/>
  <c r="J69"/>
  <c r="P160"/>
  <c r="T160"/>
  <c r="P168"/>
  <c r="T168"/>
  <c r="P178"/>
  <c r="R178"/>
  <c r="P93"/>
  <c r="T93"/>
  <c r="P112"/>
  <c r="T112"/>
  <c r="P121"/>
  <c r="T121"/>
  <c r="P135"/>
  <c r="T135"/>
  <c r="BK150"/>
  <c r="J150"/>
  <c r="J68"/>
  <c r="P150"/>
  <c r="P147"/>
  <c r="T150"/>
  <c r="R160"/>
  <c r="BK168"/>
  <c r="J168"/>
  <c r="J70"/>
  <c r="R168"/>
  <c r="BK178"/>
  <c r="J178"/>
  <c r="J71"/>
  <c r="T178"/>
  <c r="BK144"/>
  <c r="J144"/>
  <c r="J65"/>
  <c r="BK148"/>
  <c r="BK147"/>
  <c r="J147"/>
  <c r="J66"/>
  <c r="E48"/>
  <c r="J52"/>
  <c r="F55"/>
  <c r="BE99"/>
  <c r="BE100"/>
  <c r="BE102"/>
  <c r="BE113"/>
  <c r="BE119"/>
  <c r="BE122"/>
  <c r="BE125"/>
  <c r="BE136"/>
  <c r="BE138"/>
  <c r="BE141"/>
  <c r="BE142"/>
  <c r="BE145"/>
  <c r="BE149"/>
  <c r="BE151"/>
  <c r="BE153"/>
  <c r="BE154"/>
  <c r="BE155"/>
  <c r="BE157"/>
  <c r="BE158"/>
  <c r="BE161"/>
  <c r="BE182"/>
  <c r="J55"/>
  <c r="BE94"/>
  <c r="BE97"/>
  <c r="BE101"/>
  <c r="BE116"/>
  <c r="BE133"/>
  <c r="BE156"/>
  <c r="BE166"/>
  <c r="BE169"/>
  <c r="BE176"/>
  <c r="BE179"/>
  <c r="BE184"/>
  <c r="F36"/>
  <c i="1" r="BC55"/>
  <c r="BC54"/>
  <c r="AY54"/>
  <c i="2" r="F37"/>
  <c i="1" r="BD55"/>
  <c r="BD54"/>
  <c r="W33"/>
  <c i="2" r="J34"/>
  <c i="1" r="AW55"/>
  <c i="2" r="F34"/>
  <c i="1" r="BA55"/>
  <c r="BA54"/>
  <c r="W30"/>
  <c i="2" r="F35"/>
  <c i="1" r="BB55"/>
  <c r="BB54"/>
  <c r="W31"/>
  <c i="2" l="1" r="R147"/>
  <c r="T147"/>
  <c r="R92"/>
  <c r="T92"/>
  <c r="T91"/>
  <c r="P92"/>
  <c r="P91"/>
  <c i="1" r="AU55"/>
  <c i="2" r="R91"/>
  <c r="BK92"/>
  <c r="J92"/>
  <c r="J60"/>
  <c r="J93"/>
  <c r="J61"/>
  <c r="J148"/>
  <c r="J67"/>
  <c i="1" r="AW54"/>
  <c r="AK30"/>
  <c r="W32"/>
  <c i="2" r="F33"/>
  <c i="1" r="AZ55"/>
  <c r="AZ54"/>
  <c r="AV54"/>
  <c r="AK29"/>
  <c r="AU54"/>
  <c r="AX54"/>
  <c i="2" r="J33"/>
  <c i="1" r="AV55"/>
  <c r="AT55"/>
  <c i="2" l="1" r="BK91"/>
  <c r="J91"/>
  <c r="J59"/>
  <c i="1" r="AT54"/>
  <c r="W29"/>
  <c i="2" l="1" r="J30"/>
  <c i="1" r="AG55"/>
  <c r="AG54"/>
  <c r="AK26"/>
  <c r="AK35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<sst xmlns="http://schemas.openxmlformats.org/spreadsheetml/2006/main">
  <si>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</si>
  <si>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</si>
  <si>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</si>
  <si>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</si>
  <si>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</si>
  <si>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{c8efc9e7-46bd-4faa-8d58-5d0e5fa1f88a}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</si>
  <si>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</si>
  <si>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</si>
  <si>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</si>
  <si>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</si>
  <si>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</si>
  <si>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</si>
  <si>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</si>
  <si>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</si>
  <si>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</si>
  <si>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</si>
  <si>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</si>
  <si>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prosklené štítové stěny v objektu Sportovní hala, ul. Práce 17, Děčín 4</t>
  </si>
  <si>
    <t>KSO:</t>
  </si>
  <si>
    <t/>
  </si>
  <si>
    <t>CC-CZ:</t>
  </si>
  <si>
    <t>Místo:</t>
  </si>
  <si>
    <t>Děčín, k.ú. Podmokly, p.č. 3719/11</t>
  </si>
  <si>
    <t>Datum:</t>
  </si>
  <si>
    <t>10. 2. 2022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</si>
  <si>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</si>
  <si>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</si>
  <si>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</si>
  <si>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</si>
  <si>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</si>
  <si>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</si>
  <si>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</si>
  <si>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</si>
  <si>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</si>
  <si>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</si>
  <si>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</si>
  <si>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</si>
  <si>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</si>
  <si>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</si>
  <si>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</si>
  <si>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</si>
  <si>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</si>
  <si>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</si>
  <si>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</si>
  <si>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</si>
  <si>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</si>
  <si>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</si>
  <si>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</si>
  <si>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</si>
  <si>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</si>
  <si>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</si>
  <si>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</si>
  <si>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</si>
  <si>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</si>
  <si>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</si>
  <si>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</si>
  <si>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</si>
  <si>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</si>
  <si>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</si>
  <si>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</si>
  <si>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</si>
  <si>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</si>
  <si>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</si>
  <si>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</si>
  <si>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</si>
  <si>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</si>
  <si>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</si>
  <si>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</si>
  <si>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</si>
  <si>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</si>
  <si>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</si>
  <si>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</si>
  <si>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</si>
  <si>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</si>
  <si>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</si>
  <si>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</si>
  <si>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</si>
  <si>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</si>
  <si>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</si>
  <si>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</si>
  <si>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</si>
  <si>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varianta dvojsklo</t>
  </si>
  <si>
    <t>STA</t>
  </si>
  <si>
    <t>{8009a1bd-0f0d-4b42-9ce4-8c48ade3c01b}</t>
  </si>
  <si>
    <t>2</t>
  </si>
  <si>
    <t>KRYCÍ LIST SOUPISU PRACÍ</t>
  </si>
  <si>
    <t>Objekt:</t>
  </si>
  <si>
    <t>1 - varianta dvojsklo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</si>
  <si>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</si>
  <si>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</si>
  <si>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</si>
  <si>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</si>
  <si>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</si>
  <si>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</si>
  <si>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</si>
  <si>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</si>
  <si>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</si>
  <si>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</si>
  <si>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</si>
  <si>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</si>
  <si>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</si>
  <si>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</si>
  <si>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</si>
  <si>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</si>
  <si>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</si>
  <si>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</si>
  <si>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</si>
  <si>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</si>
  <si>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</si>
  <si>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</si>
  <si>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</si>
  <si>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</si>
  <si>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</si>
  <si>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</si>
  <si>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</si>
  <si>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</si>
  <si>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</si>
  <si>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</si>
  <si>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</si>
  <si>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</si>
  <si>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</si>
  <si>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</si>
  <si>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</si>
  <si>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611325421</t>
  </si>
  <si>
    <t>Oprava vápenocementové omítky vnitřních ploch štukové dvouvrstvé, tloušťky do 20 mm a tloušťky štuku do 3 mm stropů, v rozsahu opravované plochy do 10%</t>
  </si>
  <si>
    <t>m2</t>
  </si>
  <si>
    <t>CS ÚRS 2022 01</t>
  </si>
  <si>
    <t>4</t>
  </si>
  <si>
    <t>1557209915</t>
  </si>
  <si>
    <t>Online PSC</t>
  </si>
  <si>
    <t>https://podminky.urs.cz/item/CS_URS_2022_01/611325421</t>
  </si>
  <si>
    <t>VV</t>
  </si>
  <si>
    <t>348,04-165,917</t>
  </si>
  <si>
    <t>61999100R</t>
  </si>
  <si>
    <t>Zakrytí vnitřních ploch před znečištěním včetně pozdějšího odkrytí podlah</t>
  </si>
  <si>
    <t>R-položka</t>
  </si>
  <si>
    <t>2079610552</t>
  </si>
  <si>
    <t xml:space="preserve">30,00*2,00   </t>
  </si>
  <si>
    <t>3</t>
  </si>
  <si>
    <t>M</t>
  </si>
  <si>
    <t>60726248</t>
  </si>
  <si>
    <t>deska dřevoštěpková OSB 3 ostrá hrana nebroušená tl 22mm</t>
  </si>
  <si>
    <t>8</t>
  </si>
  <si>
    <t>1027474143</t>
  </si>
  <si>
    <t>28323151</t>
  </si>
  <si>
    <t>papír separační potažený PE fólií</t>
  </si>
  <si>
    <t>1083273065</t>
  </si>
  <si>
    <t>5</t>
  </si>
  <si>
    <t>24771210</t>
  </si>
  <si>
    <t>páska fasádní silikonová š 60mm</t>
  </si>
  <si>
    <t>m</t>
  </si>
  <si>
    <t>-1100582483</t>
  </si>
  <si>
    <t>6</t>
  </si>
  <si>
    <t>619995001</t>
  </si>
  <si>
    <t>Začištění omítek (s dodáním hmot) kolem oken, dveří, podlah, obkladů apod.</t>
  </si>
  <si>
    <t>1997368964</t>
  </si>
  <si>
    <t>https://podminky.urs.cz/item/CS_URS_2022_01/619995001</t>
  </si>
  <si>
    <t xml:space="preserve">2*4,959+2*5,803   </t>
  </si>
  <si>
    <t xml:space="preserve">2*5,933+2*6,778   </t>
  </si>
  <si>
    <t xml:space="preserve">2*6,908+2*7,753   </t>
  </si>
  <si>
    <t xml:space="preserve">2*7,883+2*8,728   </t>
  </si>
  <si>
    <t xml:space="preserve">2*8,858   </t>
  </si>
  <si>
    <t xml:space="preserve">9*2,600   </t>
  </si>
  <si>
    <t xml:space="preserve">9*2,733   </t>
  </si>
  <si>
    <t>Součet</t>
  </si>
  <si>
    <t>94</t>
  </si>
  <si>
    <t>Lešení</t>
  </si>
  <si>
    <t>7</t>
  </si>
  <si>
    <t>941211112</t>
  </si>
  <si>
    <t>Montáž lešení řadového rámového lehkého pracovního s podlahami s provozním zatížením tř. 3 do 200 kg/m2 šířky tř. SW06 přes 0,6 do 0,9 m, výšky přes 10 do 25 m</t>
  </si>
  <si>
    <t>876122467</t>
  </si>
  <si>
    <t>https://podminky.urs.cz/item/CS_URS_2022_01/941211112</t>
  </si>
  <si>
    <t xml:space="preserve">2*30,00*10,70   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</si>
  <si>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</si>
  <si>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</si>
  <si>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-2884913</t>
  </si>
  <si>
    <t>https://podminky.urs.cz/item/CS_URS_2022_01/941211211</t>
  </si>
  <si>
    <t>642*14 'Přepočtené koeficientem množství</t>
  </si>
  <si>
    <t>9</t>
  </si>
  <si>
    <t>941211812</t>
  </si>
  <si>
    <t>Demontáž lešení řadového rámového lehkého pracovního s provozním zatížením tř. 3 do 200 kg/m2 šířky tř. SW06 přes 0,6 do 0,9 m, výšky přes 10 do 25 m</t>
  </si>
  <si>
    <t>1153849333</t>
  </si>
  <si>
    <t>https://podminky.urs.cz/item/CS_URS_2022_01/941211812</t>
  </si>
  <si>
    <t>96</t>
  </si>
  <si>
    <t>Bourání konstrukcí</t>
  </si>
  <si>
    <t>10</t>
  </si>
  <si>
    <t>764002851</t>
  </si>
  <si>
    <t>Demontáž klempířských konstrukcí oplechování parapetů do suti</t>
  </si>
  <si>
    <t>-213618743</t>
  </si>
  <si>
    <t>https://podminky.urs.cz/item/CS_URS_2022_01/764002851</t>
  </si>
  <si>
    <t xml:space="preserve">9*2,60   </t>
  </si>
  <si>
    <t>11</t>
  </si>
  <si>
    <t>968072641</t>
  </si>
  <si>
    <t>Vybourání kovových rámů oken s křídly, dveřních zárubní, vrat, stěn, ostění nebo obkladů stěn jakýchkoliv, kromě výkladních jakékoliv plochy</t>
  </si>
  <si>
    <t>-1516945328</t>
  </si>
  <si>
    <t>https://podminky.urs.cz/item/CS_URS_2022_01/968072641</t>
  </si>
  <si>
    <t xml:space="preserve">2*((4,959+5,803)/2*2,60)   </t>
  </si>
  <si>
    <t xml:space="preserve">2*((5,933+6,778)/2*2,60)   </t>
  </si>
  <si>
    <t xml:space="preserve">2*((6,908+7,753)/2*2,60)   </t>
  </si>
  <si>
    <t xml:space="preserve">2*((7,883+8,728)/2*2,60)   </t>
  </si>
  <si>
    <t xml:space="preserve">1*2,60*9,28-1,30*0,422   </t>
  </si>
  <si>
    <t>12</t>
  </si>
  <si>
    <t>978013121</t>
  </si>
  <si>
    <t>Otlučení vápenných nebo vápenocementových omítek vnitřních ploch stěn s vyškrabáním spar, s očištěním zdiva, v rozsahu přes 5 do 10 %</t>
  </si>
  <si>
    <t>-2123266024</t>
  </si>
  <si>
    <t>https://podminky.urs.cz/item/CS_URS_2022_01/978013121</t>
  </si>
  <si>
    <t>997</t>
  </si>
  <si>
    <t>Přesun sutě</t>
  </si>
  <si>
    <t>13</t>
  </si>
  <si>
    <t>997013217</t>
  </si>
  <si>
    <t>Vnitrostaveništní doprava suti a vybouraných hmot vodorovně do 50 m svisle ručně pro budovy a haly výšky přes 21 do 24 m</t>
  </si>
  <si>
    <t>t</t>
  </si>
  <si>
    <t>-429149486</t>
  </si>
  <si>
    <t>https://podminky.urs.cz/item/CS_URS_2022_01/997013217</t>
  </si>
  <si>
    <t>14</t>
  </si>
  <si>
    <t>997013509</t>
  </si>
  <si>
    <t>Odvoz suti a vybouraných hmot na skládku nebo meziskládku se složením, na vzdálenost Příplatek k ceně za každý další i započatý 1 km přes 1 km</t>
  </si>
  <si>
    <t>-1674920949</t>
  </si>
  <si>
    <t>https://podminky.urs.cz/item/CS_URS_2022_01/997013509</t>
  </si>
  <si>
    <t>4,943*14 'Přepočtené koeficientem množství</t>
  </si>
  <si>
    <t>94620250</t>
  </si>
  <si>
    <t>poplatek za uložení směsného stavebního a demoličního odpadu zatříděného kódem 17 09 04</t>
  </si>
  <si>
    <t>997694839</t>
  </si>
  <si>
    <t>16</t>
  </si>
  <si>
    <t>997013511</t>
  </si>
  <si>
    <t>Odvoz suti a vybouraných hmot z meziskládky na skládku s naložením a se složením, na vzdálenost do 1 km</t>
  </si>
  <si>
    <t>-25595163</t>
  </si>
  <si>
    <t>https://podminky.urs.cz/item/CS_URS_2022_01/997013511</t>
  </si>
  <si>
    <t>998</t>
  </si>
  <si>
    <t>Přesun hmot</t>
  </si>
  <si>
    <t>17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</si>
  <si>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</si>
  <si>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</si>
  <si>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1771758908</t>
  </si>
  <si>
    <t>https://podminky.urs.cz/item/CS_URS_2022_01/998018003</t>
  </si>
  <si>
    <t>PSV</t>
  </si>
  <si>
    <t>Práce a dodávky PSV</t>
  </si>
  <si>
    <t>741</t>
  </si>
  <si>
    <t>Elektroinstalace - silnoproud</t>
  </si>
  <si>
    <t>18</t>
  </si>
  <si>
    <t>741.1</t>
  </si>
  <si>
    <t>Úprava elektroinstalace pro ventilátory a klapky</t>
  </si>
  <si>
    <t>1266436632</t>
  </si>
  <si>
    <t>751</t>
  </si>
  <si>
    <t>Vzduchotechnika</t>
  </si>
  <si>
    <t>19</t>
  </si>
  <si>
    <t>751111273</t>
  </si>
  <si>
    <t>Montáž ventilátoru axiálního středotlakého potrubního základního, průměru přes 300 do 400 mm</t>
  </si>
  <si>
    <t>kus</t>
  </si>
  <si>
    <t>1817286353</t>
  </si>
  <si>
    <t>https://podminky.urs.cz/item/CS_URS_2022_01/751111273</t>
  </si>
  <si>
    <t>20</t>
  </si>
  <si>
    <t>7511238-R</t>
  </si>
  <si>
    <t>Demontáž ventilátoru radiálního průměru přes 300 do 400 mm</t>
  </si>
  <si>
    <t>2114471745</t>
  </si>
  <si>
    <t>7513980-R</t>
  </si>
  <si>
    <t>Montáž žaluziové klapky elektrické průřezu přes 0,450 do 0,600 m2</t>
  </si>
  <si>
    <t>-1563899451</t>
  </si>
  <si>
    <t>22</t>
  </si>
  <si>
    <t>7513981-R</t>
  </si>
  <si>
    <t>Montáž žaluziové klapky elektrické průřezu přes 0,600 do 0,750 m2</t>
  </si>
  <si>
    <t>-1444435918</t>
  </si>
  <si>
    <t>23</t>
  </si>
  <si>
    <t>7513987-R</t>
  </si>
  <si>
    <t>Demontáž žaluziové klapky elektrické průřezu přes 0,450 do 0,600 m2 pro zpětné použití</t>
  </si>
  <si>
    <t>1380520582</t>
  </si>
  <si>
    <t>24</t>
  </si>
  <si>
    <t>7513988-R</t>
  </si>
  <si>
    <t>Demontáž žaluziové klapky elektrické průřezu přes 0,600 do 0,750 m2 pro zpětné použití</t>
  </si>
  <si>
    <t>-478369777</t>
  </si>
  <si>
    <t>25</t>
  </si>
  <si>
    <t>998751102</t>
  </si>
  <si>
    <t>Přesun hmot pro vzduchotechniku stanovený z hmotnosti přesunovaného materiálu vodorovná dopravní vzdálenost do 100 m v objektech výšky přes 12 do 24 m</t>
  </si>
  <si>
    <t>191510371</t>
  </si>
  <si>
    <t>https://podminky.urs.cz/item/CS_URS_2022_01/998751102</t>
  </si>
  <si>
    <t>764</t>
  </si>
  <si>
    <t>Konstrukce klempířské</t>
  </si>
  <si>
    <t>26</t>
  </si>
  <si>
    <t>764216604</t>
  </si>
  <si>
    <t>Oplechování parapetů z pozinkovaného plechu s povrchovou úpravou rovných mechanicky kotvené, bez rohů rš 330 mm</t>
  </si>
  <si>
    <t>546384779</t>
  </si>
  <si>
    <t>https://podminky.urs.cz/item/CS_URS_2022_01/764216604</t>
  </si>
  <si>
    <t>9*2,60</t>
  </si>
  <si>
    <t>9*0,05</t>
  </si>
  <si>
    <t>27</t>
  </si>
  <si>
    <t>998764103</t>
  </si>
  <si>
    <t>Přesun hmot pro konstrukce klempířské stanovený z hmotnosti přesunovaného materiálu vodorovná dopravní vzdálenost do 50 m v objektech výšky přes 12 do 24 m</t>
  </si>
  <si>
    <t>-1323881813</t>
  </si>
  <si>
    <t>https://podminky.urs.cz/item/CS_URS_2022_01/998764103</t>
  </si>
  <si>
    <t>767</t>
  </si>
  <si>
    <t>Konstrukce zámečnické</t>
  </si>
  <si>
    <t>28</t>
  </si>
  <si>
    <t>7677111-R</t>
  </si>
  <si>
    <t>Montáž hliníkové prosklené stěny</t>
  </si>
  <si>
    <t>-1251737230</t>
  </si>
  <si>
    <t>29</t>
  </si>
  <si>
    <t>553410-R</t>
  </si>
  <si>
    <t>hliníkový fasádní systém zasklení dvojsklo</t>
  </si>
  <si>
    <t>32</t>
  </si>
  <si>
    <t>-2024768753</t>
  </si>
  <si>
    <t>P</t>
  </si>
  <si>
    <t xml:space="preserve">Poznámka k položce:_x000d_
Výplně prosklených stěn jsou uvažovány bez požární odolnosti v původním členění._x000d_
Referenční výrobek systém Aluprof MB-SR50N_x000d_
Konstrukce stěn z hliníkových profilů s povrchem upraveným práškovou barvou dle výběru investora. _x000d_
Statiku konstrukce prosklených stěn zajišťuje zhotovitel díla._x000d_
Koeficient prostupu tepla výrobku: UW = 1,6 W/m2.K1_x000d_
Rozměry výrobků jsou uvedeny jako informativní ve výkresu č. 3 - Prosklená stěna_x000d_
Zasklení: proti oslnění hráčů sportovišť bude reflexní izolační dvojsklo UG = 1,1 W/m2.K1. _x000d_
</t>
  </si>
  <si>
    <t>784</t>
  </si>
  <si>
    <t>Dokončovací práce - malby a tapety</t>
  </si>
  <si>
    <t>30</t>
  </si>
  <si>
    <t>784111011</t>
  </si>
  <si>
    <t>Obroušení podkladu omítky v místnostech výšky do 3,80 m</t>
  </si>
  <si>
    <t>-1443001017</t>
  </si>
  <si>
    <t>https://podminky.urs.cz/item/CS_URS_2022_01/784111011</t>
  </si>
  <si>
    <t>31</t>
  </si>
  <si>
    <t>784181101</t>
  </si>
  <si>
    <t>Penetrace podkladu jednonásobná základní akrylátová bezbarvá v místnostech výšky do 3,80 m</t>
  </si>
  <si>
    <t>-949488180</t>
  </si>
  <si>
    <t>https://podminky.urs.cz/item/CS_URS_2022_01/784181101</t>
  </si>
  <si>
    <t>784211101</t>
  </si>
  <si>
    <t>Malby z malířských směsí oděruvzdorných za mokra dvojnásobné, bílé za mokra oděruvzdorné výborně v místnostech výšky do 3,80 m</t>
  </si>
  <si>
    <t>1975853098</t>
  </si>
  <si>
    <t>https://podminky.urs.cz/item/CS_URS_2022_01/784211101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</si>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</sst>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1325421" TargetMode="External" /><Relationship Id="rId2" Type="http://schemas.openxmlformats.org/officeDocument/2006/relationships/hyperlink" Target="https://podminky.urs.cz/item/CS_URS_2022_01/619995001" TargetMode="External" /><Relationship Id="rId3" Type="http://schemas.openxmlformats.org/officeDocument/2006/relationships/hyperlink" Target="https://podminky.urs.cz/item/CS_URS_2022_01/941211112" TargetMode="External" /><Relationship Id="rId4" Type="http://schemas.openxmlformats.org/officeDocument/2006/relationships/hyperlink" Target="https://podminky.urs.cz/item/CS_URS_2022_01/941211211" TargetMode="External" /><Relationship Id="rId5" Type="http://schemas.openxmlformats.org/officeDocument/2006/relationships/hyperlink" Target="https://podminky.urs.cz/item/CS_URS_2022_01/941211812" TargetMode="External" /><Relationship Id="rId6" Type="http://schemas.openxmlformats.org/officeDocument/2006/relationships/hyperlink" Target="https://podminky.urs.cz/item/CS_URS_2022_01/764002851" TargetMode="External" /><Relationship Id="rId7" Type="http://schemas.openxmlformats.org/officeDocument/2006/relationships/hyperlink" Target="https://podminky.urs.cz/item/CS_URS_2022_01/968072641" TargetMode="External" /><Relationship Id="rId8" Type="http://schemas.openxmlformats.org/officeDocument/2006/relationships/hyperlink" Target="https://podminky.urs.cz/item/CS_URS_2022_01/978013121" TargetMode="External" /><Relationship Id="rId9" Type="http://schemas.openxmlformats.org/officeDocument/2006/relationships/hyperlink" Target="https://podminky.urs.cz/item/CS_URS_2022_01/997013217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511" TargetMode="External" /><Relationship Id="rId12" Type="http://schemas.openxmlformats.org/officeDocument/2006/relationships/hyperlink" Target="https://podminky.urs.cz/item/CS_URS_2022_01/998018003" TargetMode="External" /><Relationship Id="rId13" Type="http://schemas.openxmlformats.org/officeDocument/2006/relationships/hyperlink" Target="https://podminky.urs.cz/item/CS_URS_2022_01/751111273" TargetMode="External" /><Relationship Id="rId14" Type="http://schemas.openxmlformats.org/officeDocument/2006/relationships/hyperlink" Target="https://podminky.urs.cz/item/CS_URS_2022_01/998751102" TargetMode="External" /><Relationship Id="rId15" Type="http://schemas.openxmlformats.org/officeDocument/2006/relationships/hyperlink" Target="https://podminky.urs.cz/item/CS_URS_2022_01/764216604" TargetMode="External" /><Relationship Id="rId16" Type="http://schemas.openxmlformats.org/officeDocument/2006/relationships/hyperlink" Target="https://podminky.urs.cz/item/CS_URS_2022_01/998764103" TargetMode="External" /><Relationship Id="rId17" Type="http://schemas.openxmlformats.org/officeDocument/2006/relationships/hyperlink" Target="https://podminky.urs.cz/item/CS_URS_2022_01/784111011" TargetMode="External" /><Relationship Id="rId18" Type="http://schemas.openxmlformats.org/officeDocument/2006/relationships/hyperlink" Target="https://podminky.urs.cz/item/CS_URS_2022_01/784181101" TargetMode="External" /><Relationship Id="rId19" Type="http://schemas.openxmlformats.org/officeDocument/2006/relationships/hyperlink" Target="https://podminky.urs.cz/item/CS_URS_2022_01/784211101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080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prosklené štítové stěny v objektu Sportovní hala, ul. Práce 17, Děčín 4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Děčín, k.ú. Podmokly, p.č. 3719/11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varianta dvojsklo'!J30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'1 - varianta dvojsklo'!P91</f>
        <v>0</v>
      </c>
      <c r="AV55" s="120">
        <f>'1 - varianta dvojsklo'!J33</f>
        <v>0</v>
      </c>
      <c r="AW55" s="120">
        <f>'1 - varianta dvojsklo'!J34</f>
        <v>0</v>
      </c>
      <c r="AX55" s="120">
        <f>'1 - varianta dvojsklo'!J35</f>
        <v>0</v>
      </c>
      <c r="AY55" s="120">
        <f>'1 - varianta dvojsklo'!J36</f>
        <v>0</v>
      </c>
      <c r="AZ55" s="120">
        <f>'1 - varianta dvojsklo'!F33</f>
        <v>0</v>
      </c>
      <c r="BA55" s="120">
        <f>'1 - varianta dvojsklo'!F34</f>
        <v>0</v>
      </c>
      <c r="BB55" s="120">
        <f>'1 - varianta dvojsklo'!F35</f>
        <v>0</v>
      </c>
      <c r="BC55" s="120">
        <f>'1 - varianta dvojsklo'!F36</f>
        <v>0</v>
      </c>
      <c r="BD55" s="122">
        <f>'1 - varianta dvojsklo'!F37</f>
        <v>0</v>
      </c>
      <c r="BE55" s="7"/>
      <c r="BT55" s="123" t="s">
        <v>80</v>
      </c>
      <c r="BV55" s="123" t="s">
        <v>77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INuSQRO0GRdtSi0vuiAn4wQqaA77/OduaAhEttH4d1DZIUj6im0ptoYl3caX5dWJlxVWLswHT/Kzw2RZXL3kg==" hashValue="WDTAWo0nfwlm48ogyk1c8l/i1l7W5aj716N8no924R5BC8TzZgS+OoV/6qE6HxOs766SCctl57fNcdZtcA5rd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varianta dvojskl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84</v>
      </c>
    </row>
    <row r="4" s="1" customFormat="1" ht="24.96" customHeight="1">
      <c r="B4" s="20"/>
      <c r="D4" s="126" t="s">
        <v>85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Výměna prosklené štítové stěny v objektu Sportovní hala, ul. Práce 17, Děčín 4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86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87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10. 2. 2022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27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28</v>
      </c>
      <c r="F15" s="38"/>
      <c r="G15" s="38"/>
      <c r="H15" s="38"/>
      <c r="I15" s="128" t="s">
        <v>29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30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32</v>
      </c>
      <c r="E20" s="38"/>
      <c r="F20" s="38"/>
      <c r="G20" s="38"/>
      <c r="H20" s="38"/>
      <c r="I20" s="128" t="s">
        <v>26</v>
      </c>
      <c r="J20" s="132" t="s">
        <v>33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34</v>
      </c>
      <c r="F21" s="38"/>
      <c r="G21" s="38"/>
      <c r="H21" s="38"/>
      <c r="I21" s="128" t="s">
        <v>29</v>
      </c>
      <c r="J21" s="132" t="s">
        <v>35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37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29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39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41</v>
      </c>
      <c r="E30" s="38"/>
      <c r="F30" s="38"/>
      <c r="G30" s="38"/>
      <c r="H30" s="38"/>
      <c r="I30" s="38"/>
      <c r="J30" s="140">
        <f>ROUND(J91,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43</v>
      </c>
      <c r="G32" s="38"/>
      <c r="H32" s="38"/>
      <c r="I32" s="141" t="s">
        <v>42</v>
      </c>
      <c r="J32" s="141" t="s">
        <v>44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45</v>
      </c>
      <c r="E33" s="128" t="s">
        <v>46</v>
      </c>
      <c r="F33" s="143">
        <f>ROUND((SUM(BE91:BE185)),  2)</f>
        <v>0</v>
      </c>
      <c r="G33" s="38"/>
      <c r="H33" s="38"/>
      <c r="I33" s="144">
        <v>0.20999999999999999</v>
      </c>
      <c r="J33" s="143">
        <f>ROUND(((SUM(BE91:BE185))*I33),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47</v>
      </c>
      <c r="F34" s="143">
        <f>ROUND((SUM(BF91:BF185)),  2)</f>
        <v>0</v>
      </c>
      <c r="G34" s="38"/>
      <c r="H34" s="38"/>
      <c r="I34" s="144">
        <v>0.14999999999999999</v>
      </c>
      <c r="J34" s="143">
        <f>ROUND(((SUM(BF91:BF185))*I34),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48</v>
      </c>
      <c r="F35" s="143">
        <f>ROUND((SUM(BG91:BG185)),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49</v>
      </c>
      <c r="F36" s="143">
        <f>ROUND((SUM(BH91:BH185)),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50</v>
      </c>
      <c r="F37" s="143">
        <f>ROUND((SUM(BI91:BI185)),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51</v>
      </c>
      <c r="E39" s="147"/>
      <c r="F39" s="147"/>
      <c r="G39" s="148" t="s">
        <v>52</v>
      </c>
      <c r="H39" s="149" t="s">
        <v>53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Výměna prosklené štítové stěny v objektu Sportovní hala, ul. Práce 17, Děčín 4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varianta dvojsklo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Děčín, k.ú. Podmokly, p.č. 3719/11</v>
      </c>
      <c r="G52" s="40"/>
      <c r="H52" s="40"/>
      <c r="I52" s="32" t="s">
        <v>23</v>
      </c>
      <c r="J52" s="72" t="str">
        <f>IF(J12="","",J12)</f>
        <v>10. 2. 2022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Statutární město Děčín</v>
      </c>
      <c r="G54" s="40"/>
      <c r="H54" s="40"/>
      <c r="I54" s="32" t="s">
        <v>32</v>
      </c>
      <c r="J54" s="36" t="str">
        <f>E21</f>
        <v>Vladimír Vidai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89</v>
      </c>
      <c r="D57" s="158"/>
      <c r="E57" s="158"/>
      <c r="F57" s="158"/>
      <c r="G57" s="158"/>
      <c r="H57" s="158"/>
      <c r="I57" s="158"/>
      <c r="J57" s="159" t="s">
        <v>90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73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1"/>
      <c r="C60" s="162"/>
      <c r="D60" s="163" t="s">
        <v>92</v>
      </c>
      <c r="E60" s="164"/>
      <c r="F60" s="164"/>
      <c r="G60" s="164"/>
      <c r="H60" s="164"/>
      <c r="I60" s="164"/>
      <c r="J60" s="165">
        <f>J92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93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94</v>
      </c>
      <c r="E62" s="170"/>
      <c r="F62" s="170"/>
      <c r="G62" s="170"/>
      <c r="H62" s="170"/>
      <c r="I62" s="170"/>
      <c r="J62" s="171">
        <f>J112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95</v>
      </c>
      <c r="E63" s="170"/>
      <c r="F63" s="170"/>
      <c r="G63" s="170"/>
      <c r="H63" s="170"/>
      <c r="I63" s="170"/>
      <c r="J63" s="171">
        <f>J121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96</v>
      </c>
      <c r="E64" s="170"/>
      <c r="F64" s="170"/>
      <c r="G64" s="170"/>
      <c r="H64" s="170"/>
      <c r="I64" s="170"/>
      <c r="J64" s="171">
        <f>J135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97</v>
      </c>
      <c r="E65" s="170"/>
      <c r="F65" s="170"/>
      <c r="G65" s="170"/>
      <c r="H65" s="170"/>
      <c r="I65" s="170"/>
      <c r="J65" s="171">
        <f>J144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98</v>
      </c>
      <c r="E66" s="164"/>
      <c r="F66" s="164"/>
      <c r="G66" s="164"/>
      <c r="H66" s="164"/>
      <c r="I66" s="164"/>
      <c r="J66" s="165">
        <f>J147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99</v>
      </c>
      <c r="E67" s="170"/>
      <c r="F67" s="170"/>
      <c r="G67" s="170"/>
      <c r="H67" s="170"/>
      <c r="I67" s="170"/>
      <c r="J67" s="171">
        <f>J148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100</v>
      </c>
      <c r="E68" s="170"/>
      <c r="F68" s="170"/>
      <c r="G68" s="170"/>
      <c r="H68" s="170"/>
      <c r="I68" s="170"/>
      <c r="J68" s="171">
        <f>J150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101</v>
      </c>
      <c r="E69" s="170"/>
      <c r="F69" s="170"/>
      <c r="G69" s="170"/>
      <c r="H69" s="170"/>
      <c r="I69" s="170"/>
      <c r="J69" s="171">
        <f>J160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102</v>
      </c>
      <c r="E70" s="170"/>
      <c r="F70" s="170"/>
      <c r="G70" s="170"/>
      <c r="H70" s="170"/>
      <c r="I70" s="170"/>
      <c r="J70" s="171">
        <f>J168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103</v>
      </c>
      <c r="E71" s="170"/>
      <c r="F71" s="170"/>
      <c r="G71" s="170"/>
      <c r="H71" s="170"/>
      <c r="I71" s="170"/>
      <c r="J71" s="171">
        <f>J178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104</v>
      </c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56" t="str">
        <f>E7</f>
        <v>Výměna prosklené štítové stěny v objektu Sportovní hala, ul. Práce 17, Děčín 4</v>
      </c>
      <c r="F81" s="32"/>
      <c r="G81" s="32"/>
      <c r="H81" s="32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86</v>
      </c>
      <c r="D82" s="40"/>
      <c r="E82" s="40"/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1 - varianta dvojsklo</v>
      </c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F12</f>
        <v>Děčín, k.ú. Podmokly, p.č. 3719/11</v>
      </c>
      <c r="G85" s="40"/>
      <c r="H85" s="40"/>
      <c r="I85" s="32" t="s">
        <v>23</v>
      </c>
      <c r="J85" s="72" t="str">
        <f>IF(J12="","",J12)</f>
        <v>10. 2. 2022</v>
      </c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E15</f>
        <v>Statutární město Děčín</v>
      </c>
      <c r="G87" s="40"/>
      <c r="H87" s="40"/>
      <c r="I87" s="32" t="s">
        <v>32</v>
      </c>
      <c r="J87" s="36" t="str">
        <f>E21</f>
        <v>Vladimír Vidai</v>
      </c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40"/>
      <c r="E88" s="40"/>
      <c r="F88" s="27" t="str">
        <f>IF(E18="","",E18)</f>
        <v>Vyplň údaj</v>
      </c>
      <c r="G88" s="40"/>
      <c r="H88" s="40"/>
      <c r="I88" s="32" t="s">
        <v>37</v>
      </c>
      <c r="J88" s="36" t="str">
        <f>E24</f>
        <v xml:space="preserve"> 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3"/>
      <c r="B90" s="174"/>
      <c r="C90" s="175" t="s">
        <v>105</v>
      </c>
      <c r="D90" s="176" t="s">
        <v>60</v>
      </c>
      <c r="E90" s="176" t="s">
        <v>56</v>
      </c>
      <c r="F90" s="176" t="s">
        <v>57</v>
      </c>
      <c r="G90" s="176" t="s">
        <v>106</v>
      </c>
      <c r="H90" s="176" t="s">
        <v>107</v>
      </c>
      <c r="I90" s="176" t="s">
        <v>108</v>
      </c>
      <c r="J90" s="176" t="s">
        <v>90</v>
      </c>
      <c r="K90" s="177" t="s">
        <v>109</v>
      </c>
      <c r="L90" s="178"/>
      <c r="M90" s="92" t="s">
        <v>19</v>
      </c>
      <c r="N90" s="93" t="s">
        <v>45</v>
      </c>
      <c r="O90" s="93" t="s">
        <v>110</v>
      </c>
      <c r="P90" s="93" t="s">
        <v>111</v>
      </c>
      <c r="Q90" s="93" t="s">
        <v>112</v>
      </c>
      <c r="R90" s="93" t="s">
        <v>113</v>
      </c>
      <c r="S90" s="93" t="s">
        <v>114</v>
      </c>
      <c r="T90" s="94" t="s">
        <v>115</v>
      </c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</row>
    <row r="91" s="2" customFormat="1" ht="22.8" customHeight="1">
      <c r="A91" s="38"/>
      <c r="B91" s="39"/>
      <c r="C91" s="99" t="s">
        <v>116</v>
      </c>
      <c r="D91" s="40"/>
      <c r="E91" s="40"/>
      <c r="F91" s="40"/>
      <c r="G91" s="40"/>
      <c r="H91" s="40"/>
      <c r="I91" s="40"/>
      <c r="J91" s="179">
        <f>BK91</f>
        <v>0</v>
      </c>
      <c r="K91" s="40"/>
      <c r="L91" s="44"/>
      <c r="M91" s="95"/>
      <c r="N91" s="180"/>
      <c r="O91" s="96"/>
      <c r="P91" s="181">
        <f>P92+P147</f>
        <v>0</v>
      </c>
      <c r="Q91" s="96"/>
      <c r="R91" s="181">
        <f>R92+R147</f>
        <v>6.4645587400000011</v>
      </c>
      <c r="S91" s="96"/>
      <c r="T91" s="182">
        <f>T92+T147</f>
        <v>4.9428134500000001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74</v>
      </c>
      <c r="AU91" s="17" t="s">
        <v>91</v>
      </c>
      <c r="BK91" s="183">
        <f>BK92+BK147</f>
        <v>0</v>
      </c>
    </row>
    <row r="92" s="12" customFormat="1" ht="25.92" customHeight="1">
      <c r="A92" s="12"/>
      <c r="B92" s="184"/>
      <c r="C92" s="185"/>
      <c r="D92" s="186" t="s">
        <v>74</v>
      </c>
      <c r="E92" s="187" t="s">
        <v>117</v>
      </c>
      <c r="F92" s="187" t="s">
        <v>118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P93+P112+P121+P135+P144</f>
        <v>0</v>
      </c>
      <c r="Q92" s="192"/>
      <c r="R92" s="193">
        <f>R93+R112+R121+R135+R144</f>
        <v>2.0905056000000002</v>
      </c>
      <c r="S92" s="192"/>
      <c r="T92" s="194">
        <f>T93+T112+T121+T135+T144</f>
        <v>4.9154949999999999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5" t="s">
        <v>80</v>
      </c>
      <c r="AT92" s="196" t="s">
        <v>74</v>
      </c>
      <c r="AU92" s="196" t="s">
        <v>75</v>
      </c>
      <c r="AY92" s="195" t="s">
        <v>119</v>
      </c>
      <c r="BK92" s="197">
        <f>BK93+BK112+BK121+BK135+BK144</f>
        <v>0</v>
      </c>
    </row>
    <row r="93" s="12" customFormat="1" ht="22.8" customHeight="1">
      <c r="A93" s="12"/>
      <c r="B93" s="184"/>
      <c r="C93" s="185"/>
      <c r="D93" s="186" t="s">
        <v>74</v>
      </c>
      <c r="E93" s="198" t="s">
        <v>120</v>
      </c>
      <c r="F93" s="198" t="s">
        <v>121</v>
      </c>
      <c r="G93" s="185"/>
      <c r="H93" s="185"/>
      <c r="I93" s="188"/>
      <c r="J93" s="199">
        <f>BK93</f>
        <v>0</v>
      </c>
      <c r="K93" s="185"/>
      <c r="L93" s="190"/>
      <c r="M93" s="191"/>
      <c r="N93" s="192"/>
      <c r="O93" s="192"/>
      <c r="P93" s="193">
        <f>SUM(P94:P111)</f>
        <v>0</v>
      </c>
      <c r="Q93" s="192"/>
      <c r="R93" s="193">
        <f>SUM(R94:R111)</f>
        <v>2.0905056000000002</v>
      </c>
      <c r="S93" s="192"/>
      <c r="T93" s="194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80</v>
      </c>
      <c r="AT93" s="196" t="s">
        <v>74</v>
      </c>
      <c r="AU93" s="196" t="s">
        <v>80</v>
      </c>
      <c r="AY93" s="195" t="s">
        <v>119</v>
      </c>
      <c r="BK93" s="197">
        <f>SUM(BK94:BK111)</f>
        <v>0</v>
      </c>
    </row>
    <row r="94" s="2" customFormat="1" ht="24.15" customHeight="1">
      <c r="A94" s="38"/>
      <c r="B94" s="39"/>
      <c r="C94" s="200" t="s">
        <v>80</v>
      </c>
      <c r="D94" s="200" t="s">
        <v>122</v>
      </c>
      <c r="E94" s="201" t="s">
        <v>123</v>
      </c>
      <c r="F94" s="202" t="s">
        <v>124</v>
      </c>
      <c r="G94" s="203" t="s">
        <v>125</v>
      </c>
      <c r="H94" s="204">
        <v>182.12299999999999</v>
      </c>
      <c r="I94" s="205"/>
      <c r="J94" s="206">
        <f>ROUND(I94*H94,2)</f>
        <v>0</v>
      </c>
      <c r="K94" s="202" t="s">
        <v>126</v>
      </c>
      <c r="L94" s="44"/>
      <c r="M94" s="207" t="s">
        <v>19</v>
      </c>
      <c r="N94" s="208" t="s">
        <v>46</v>
      </c>
      <c r="O94" s="84"/>
      <c r="P94" s="209">
        <f>O94*H94</f>
        <v>0</v>
      </c>
      <c r="Q94" s="209">
        <v>0.0057000000000000002</v>
      </c>
      <c r="R94" s="209">
        <f>Q94*H94</f>
        <v>1.0381011</v>
      </c>
      <c r="S94" s="209">
        <v>0</v>
      </c>
      <c r="T94" s="210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1" t="s">
        <v>127</v>
      </c>
      <c r="AT94" s="211" t="s">
        <v>122</v>
      </c>
      <c r="AU94" s="211" t="s">
        <v>84</v>
      </c>
      <c r="AY94" s="17" t="s">
        <v>119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7" t="s">
        <v>80</v>
      </c>
      <c r="BK94" s="212">
        <f>ROUND(I94*H94,2)</f>
        <v>0</v>
      </c>
      <c r="BL94" s="17" t="s">
        <v>127</v>
      </c>
      <c r="BM94" s="211" t="s">
        <v>128</v>
      </c>
    </row>
    <row r="95" s="2" customFormat="1">
      <c r="A95" s="38"/>
      <c r="B95" s="39"/>
      <c r="C95" s="40"/>
      <c r="D95" s="213" t="s">
        <v>129</v>
      </c>
      <c r="E95" s="40"/>
      <c r="F95" s="214" t="s">
        <v>130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84</v>
      </c>
    </row>
    <row r="96" s="13" customFormat="1">
      <c r="A96" s="13"/>
      <c r="B96" s="218"/>
      <c r="C96" s="219"/>
      <c r="D96" s="220" t="s">
        <v>131</v>
      </c>
      <c r="E96" s="221" t="s">
        <v>19</v>
      </c>
      <c r="F96" s="222" t="s">
        <v>132</v>
      </c>
      <c r="G96" s="219"/>
      <c r="H96" s="223">
        <v>182.12299999999999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131</v>
      </c>
      <c r="AU96" s="229" t="s">
        <v>84</v>
      </c>
      <c r="AV96" s="13" t="s">
        <v>84</v>
      </c>
      <c r="AW96" s="13" t="s">
        <v>36</v>
      </c>
      <c r="AX96" s="13" t="s">
        <v>80</v>
      </c>
      <c r="AY96" s="229" t="s">
        <v>119</v>
      </c>
    </row>
    <row r="97" s="2" customFormat="1" ht="16.5" customHeight="1">
      <c r="A97" s="38"/>
      <c r="B97" s="39"/>
      <c r="C97" s="200" t="s">
        <v>84</v>
      </c>
      <c r="D97" s="200" t="s">
        <v>122</v>
      </c>
      <c r="E97" s="201" t="s">
        <v>133</v>
      </c>
      <c r="F97" s="202" t="s">
        <v>134</v>
      </c>
      <c r="G97" s="203" t="s">
        <v>125</v>
      </c>
      <c r="H97" s="204">
        <v>60</v>
      </c>
      <c r="I97" s="205"/>
      <c r="J97" s="206">
        <f>ROUND(I97*H97,2)</f>
        <v>0</v>
      </c>
      <c r="K97" s="202" t="s">
        <v>135</v>
      </c>
      <c r="L97" s="44"/>
      <c r="M97" s="207" t="s">
        <v>19</v>
      </c>
      <c r="N97" s="208" t="s">
        <v>46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127</v>
      </c>
      <c r="AT97" s="211" t="s">
        <v>122</v>
      </c>
      <c r="AU97" s="211" t="s">
        <v>84</v>
      </c>
      <c r="AY97" s="17" t="s">
        <v>119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80</v>
      </c>
      <c r="BK97" s="212">
        <f>ROUND(I97*H97,2)</f>
        <v>0</v>
      </c>
      <c r="BL97" s="17" t="s">
        <v>127</v>
      </c>
      <c r="BM97" s="211" t="s">
        <v>136</v>
      </c>
    </row>
    <row r="98" s="13" customFormat="1">
      <c r="A98" s="13"/>
      <c r="B98" s="218"/>
      <c r="C98" s="219"/>
      <c r="D98" s="220" t="s">
        <v>131</v>
      </c>
      <c r="E98" s="221" t="s">
        <v>19</v>
      </c>
      <c r="F98" s="222" t="s">
        <v>137</v>
      </c>
      <c r="G98" s="219"/>
      <c r="H98" s="223">
        <v>60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131</v>
      </c>
      <c r="AU98" s="229" t="s">
        <v>84</v>
      </c>
      <c r="AV98" s="13" t="s">
        <v>84</v>
      </c>
      <c r="AW98" s="13" t="s">
        <v>36</v>
      </c>
      <c r="AX98" s="13" t="s">
        <v>80</v>
      </c>
      <c r="AY98" s="229" t="s">
        <v>119</v>
      </c>
    </row>
    <row r="99" s="2" customFormat="1" ht="16.5" customHeight="1">
      <c r="A99" s="38"/>
      <c r="B99" s="39"/>
      <c r="C99" s="230" t="s">
        <v>138</v>
      </c>
      <c r="D99" s="230" t="s">
        <v>139</v>
      </c>
      <c r="E99" s="231" t="s">
        <v>140</v>
      </c>
      <c r="F99" s="232" t="s">
        <v>141</v>
      </c>
      <c r="G99" s="233" t="s">
        <v>125</v>
      </c>
      <c r="H99" s="234">
        <v>60</v>
      </c>
      <c r="I99" s="235"/>
      <c r="J99" s="236">
        <f>ROUND(I99*H99,2)</f>
        <v>0</v>
      </c>
      <c r="K99" s="232" t="s">
        <v>126</v>
      </c>
      <c r="L99" s="237"/>
      <c r="M99" s="238" t="s">
        <v>19</v>
      </c>
      <c r="N99" s="239" t="s">
        <v>46</v>
      </c>
      <c r="O99" s="84"/>
      <c r="P99" s="209">
        <f>O99*H99</f>
        <v>0</v>
      </c>
      <c r="Q99" s="209">
        <v>0.012800000000000001</v>
      </c>
      <c r="R99" s="209">
        <f>Q99*H99</f>
        <v>0.76800000000000002</v>
      </c>
      <c r="S99" s="209">
        <v>0</v>
      </c>
      <c r="T99" s="210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1" t="s">
        <v>142</v>
      </c>
      <c r="AT99" s="211" t="s">
        <v>139</v>
      </c>
      <c r="AU99" s="211" t="s">
        <v>84</v>
      </c>
      <c r="AY99" s="17" t="s">
        <v>119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7" t="s">
        <v>80</v>
      </c>
      <c r="BK99" s="212">
        <f>ROUND(I99*H99,2)</f>
        <v>0</v>
      </c>
      <c r="BL99" s="17" t="s">
        <v>127</v>
      </c>
      <c r="BM99" s="211" t="s">
        <v>143</v>
      </c>
    </row>
    <row r="100" s="2" customFormat="1" ht="16.5" customHeight="1">
      <c r="A100" s="38"/>
      <c r="B100" s="39"/>
      <c r="C100" s="230" t="s">
        <v>127</v>
      </c>
      <c r="D100" s="230" t="s">
        <v>139</v>
      </c>
      <c r="E100" s="231" t="s">
        <v>144</v>
      </c>
      <c r="F100" s="232" t="s">
        <v>145</v>
      </c>
      <c r="G100" s="233" t="s">
        <v>125</v>
      </c>
      <c r="H100" s="234">
        <v>60</v>
      </c>
      <c r="I100" s="235"/>
      <c r="J100" s="236">
        <f>ROUND(I100*H100,2)</f>
        <v>0</v>
      </c>
      <c r="K100" s="232" t="s">
        <v>126</v>
      </c>
      <c r="L100" s="237"/>
      <c r="M100" s="238" t="s">
        <v>19</v>
      </c>
      <c r="N100" s="239" t="s">
        <v>46</v>
      </c>
      <c r="O100" s="84"/>
      <c r="P100" s="209">
        <f>O100*H100</f>
        <v>0</v>
      </c>
      <c r="Q100" s="209">
        <v>0.00035</v>
      </c>
      <c r="R100" s="209">
        <f>Q100*H100</f>
        <v>0.021000000000000001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142</v>
      </c>
      <c r="AT100" s="211" t="s">
        <v>139</v>
      </c>
      <c r="AU100" s="211" t="s">
        <v>84</v>
      </c>
      <c r="AY100" s="17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80</v>
      </c>
      <c r="BK100" s="212">
        <f>ROUND(I100*H100,2)</f>
        <v>0</v>
      </c>
      <c r="BL100" s="17" t="s">
        <v>127</v>
      </c>
      <c r="BM100" s="211" t="s">
        <v>146</v>
      </c>
    </row>
    <row r="101" s="2" customFormat="1" ht="16.5" customHeight="1">
      <c r="A101" s="38"/>
      <c r="B101" s="39"/>
      <c r="C101" s="230" t="s">
        <v>147</v>
      </c>
      <c r="D101" s="230" t="s">
        <v>139</v>
      </c>
      <c r="E101" s="231" t="s">
        <v>148</v>
      </c>
      <c r="F101" s="232" t="s">
        <v>149</v>
      </c>
      <c r="G101" s="233" t="s">
        <v>150</v>
      </c>
      <c r="H101" s="234">
        <v>60</v>
      </c>
      <c r="I101" s="235"/>
      <c r="J101" s="236">
        <f>ROUND(I101*H101,2)</f>
        <v>0</v>
      </c>
      <c r="K101" s="232" t="s">
        <v>126</v>
      </c>
      <c r="L101" s="237"/>
      <c r="M101" s="238" t="s">
        <v>19</v>
      </c>
      <c r="N101" s="239" t="s">
        <v>46</v>
      </c>
      <c r="O101" s="84"/>
      <c r="P101" s="209">
        <f>O101*H101</f>
        <v>0</v>
      </c>
      <c r="Q101" s="209">
        <v>1.0000000000000001E-05</v>
      </c>
      <c r="R101" s="209">
        <f>Q101*H101</f>
        <v>0.00060000000000000006</v>
      </c>
      <c r="S101" s="209">
        <v>0</v>
      </c>
      <c r="T101" s="210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1" t="s">
        <v>142</v>
      </c>
      <c r="AT101" s="211" t="s">
        <v>139</v>
      </c>
      <c r="AU101" s="211" t="s">
        <v>84</v>
      </c>
      <c r="AY101" s="17" t="s">
        <v>119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7" t="s">
        <v>80</v>
      </c>
      <c r="BK101" s="212">
        <f>ROUND(I101*H101,2)</f>
        <v>0</v>
      </c>
      <c r="BL101" s="17" t="s">
        <v>127</v>
      </c>
      <c r="BM101" s="211" t="s">
        <v>151</v>
      </c>
    </row>
    <row r="102" s="2" customFormat="1" ht="16.5" customHeight="1">
      <c r="A102" s="38"/>
      <c r="B102" s="39"/>
      <c r="C102" s="200" t="s">
        <v>152</v>
      </c>
      <c r="D102" s="200" t="s">
        <v>122</v>
      </c>
      <c r="E102" s="201" t="s">
        <v>153</v>
      </c>
      <c r="F102" s="202" t="s">
        <v>154</v>
      </c>
      <c r="G102" s="203" t="s">
        <v>150</v>
      </c>
      <c r="H102" s="204">
        <v>175.203</v>
      </c>
      <c r="I102" s="205"/>
      <c r="J102" s="206">
        <f>ROUND(I102*H102,2)</f>
        <v>0</v>
      </c>
      <c r="K102" s="202" t="s">
        <v>126</v>
      </c>
      <c r="L102" s="44"/>
      <c r="M102" s="207" t="s">
        <v>19</v>
      </c>
      <c r="N102" s="208" t="s">
        <v>46</v>
      </c>
      <c r="O102" s="84"/>
      <c r="P102" s="209">
        <f>O102*H102</f>
        <v>0</v>
      </c>
      <c r="Q102" s="209">
        <v>0.0015</v>
      </c>
      <c r="R102" s="209">
        <f>Q102*H102</f>
        <v>0.2628045</v>
      </c>
      <c r="S102" s="209">
        <v>0</v>
      </c>
      <c r="T102" s="210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1" t="s">
        <v>127</v>
      </c>
      <c r="AT102" s="211" t="s">
        <v>122</v>
      </c>
      <c r="AU102" s="211" t="s">
        <v>84</v>
      </c>
      <c r="AY102" s="17" t="s">
        <v>119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7" t="s">
        <v>80</v>
      </c>
      <c r="BK102" s="212">
        <f>ROUND(I102*H102,2)</f>
        <v>0</v>
      </c>
      <c r="BL102" s="17" t="s">
        <v>127</v>
      </c>
      <c r="BM102" s="211" t="s">
        <v>155</v>
      </c>
    </row>
    <row r="103" s="2" customFormat="1">
      <c r="A103" s="38"/>
      <c r="B103" s="39"/>
      <c r="C103" s="40"/>
      <c r="D103" s="213" t="s">
        <v>129</v>
      </c>
      <c r="E103" s="40"/>
      <c r="F103" s="214" t="s">
        <v>156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129</v>
      </c>
      <c r="AU103" s="17" t="s">
        <v>84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157</v>
      </c>
      <c r="G104" s="219"/>
      <c r="H104" s="223">
        <v>21.524000000000001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84</v>
      </c>
      <c r="AV104" s="13" t="s">
        <v>84</v>
      </c>
      <c r="AW104" s="13" t="s">
        <v>36</v>
      </c>
      <c r="AX104" s="13" t="s">
        <v>75</v>
      </c>
      <c r="AY104" s="229" t="s">
        <v>119</v>
      </c>
    </row>
    <row r="105" s="13" customFormat="1">
      <c r="A105" s="13"/>
      <c r="B105" s="218"/>
      <c r="C105" s="219"/>
      <c r="D105" s="220" t="s">
        <v>131</v>
      </c>
      <c r="E105" s="221" t="s">
        <v>19</v>
      </c>
      <c r="F105" s="222" t="s">
        <v>158</v>
      </c>
      <c r="G105" s="219"/>
      <c r="H105" s="223">
        <v>25.422000000000001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131</v>
      </c>
      <c r="AU105" s="229" t="s">
        <v>84</v>
      </c>
      <c r="AV105" s="13" t="s">
        <v>84</v>
      </c>
      <c r="AW105" s="13" t="s">
        <v>36</v>
      </c>
      <c r="AX105" s="13" t="s">
        <v>75</v>
      </c>
      <c r="AY105" s="229" t="s">
        <v>119</v>
      </c>
    </row>
    <row r="106" s="13" customFormat="1">
      <c r="A106" s="13"/>
      <c r="B106" s="218"/>
      <c r="C106" s="219"/>
      <c r="D106" s="220" t="s">
        <v>131</v>
      </c>
      <c r="E106" s="221" t="s">
        <v>19</v>
      </c>
      <c r="F106" s="222" t="s">
        <v>159</v>
      </c>
      <c r="G106" s="219"/>
      <c r="H106" s="223">
        <v>29.321999999999999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84</v>
      </c>
      <c r="AV106" s="13" t="s">
        <v>84</v>
      </c>
      <c r="AW106" s="13" t="s">
        <v>36</v>
      </c>
      <c r="AX106" s="13" t="s">
        <v>75</v>
      </c>
      <c r="AY106" s="229" t="s">
        <v>119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160</v>
      </c>
      <c r="G107" s="219"/>
      <c r="H107" s="223">
        <v>33.222000000000001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84</v>
      </c>
      <c r="AV107" s="13" t="s">
        <v>84</v>
      </c>
      <c r="AW107" s="13" t="s">
        <v>36</v>
      </c>
      <c r="AX107" s="13" t="s">
        <v>75</v>
      </c>
      <c r="AY107" s="229" t="s">
        <v>119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161</v>
      </c>
      <c r="G108" s="219"/>
      <c r="H108" s="223">
        <v>17.716000000000001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84</v>
      </c>
      <c r="AV108" s="13" t="s">
        <v>84</v>
      </c>
      <c r="AW108" s="13" t="s">
        <v>36</v>
      </c>
      <c r="AX108" s="13" t="s">
        <v>75</v>
      </c>
      <c r="AY108" s="229" t="s">
        <v>119</v>
      </c>
    </row>
    <row r="109" s="13" customFormat="1">
      <c r="A109" s="13"/>
      <c r="B109" s="218"/>
      <c r="C109" s="219"/>
      <c r="D109" s="220" t="s">
        <v>131</v>
      </c>
      <c r="E109" s="221" t="s">
        <v>19</v>
      </c>
      <c r="F109" s="222" t="s">
        <v>162</v>
      </c>
      <c r="G109" s="219"/>
      <c r="H109" s="223">
        <v>23.399999999999999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84</v>
      </c>
      <c r="AV109" s="13" t="s">
        <v>84</v>
      </c>
      <c r="AW109" s="13" t="s">
        <v>36</v>
      </c>
      <c r="AX109" s="13" t="s">
        <v>75</v>
      </c>
      <c r="AY109" s="229" t="s">
        <v>119</v>
      </c>
    </row>
    <row r="110" s="13" customFormat="1">
      <c r="A110" s="13"/>
      <c r="B110" s="218"/>
      <c r="C110" s="219"/>
      <c r="D110" s="220" t="s">
        <v>131</v>
      </c>
      <c r="E110" s="221" t="s">
        <v>19</v>
      </c>
      <c r="F110" s="222" t="s">
        <v>163</v>
      </c>
      <c r="G110" s="219"/>
      <c r="H110" s="223">
        <v>24.597000000000001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131</v>
      </c>
      <c r="AU110" s="229" t="s">
        <v>84</v>
      </c>
      <c r="AV110" s="13" t="s">
        <v>84</v>
      </c>
      <c r="AW110" s="13" t="s">
        <v>36</v>
      </c>
      <c r="AX110" s="13" t="s">
        <v>75</v>
      </c>
      <c r="AY110" s="229" t="s">
        <v>119</v>
      </c>
    </row>
    <row r="111" s="14" customFormat="1">
      <c r="A111" s="14"/>
      <c r="B111" s="240"/>
      <c r="C111" s="241"/>
      <c r="D111" s="220" t="s">
        <v>131</v>
      </c>
      <c r="E111" s="242" t="s">
        <v>19</v>
      </c>
      <c r="F111" s="243" t="s">
        <v>164</v>
      </c>
      <c r="G111" s="241"/>
      <c r="H111" s="244">
        <v>175.203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131</v>
      </c>
      <c r="AU111" s="250" t="s">
        <v>84</v>
      </c>
      <c r="AV111" s="14" t="s">
        <v>127</v>
      </c>
      <c r="AW111" s="14" t="s">
        <v>36</v>
      </c>
      <c r="AX111" s="14" t="s">
        <v>80</v>
      </c>
      <c r="AY111" s="250" t="s">
        <v>119</v>
      </c>
    </row>
    <row r="112" s="12" customFormat="1" ht="22.8" customHeight="1">
      <c r="A112" s="12"/>
      <c r="B112" s="184"/>
      <c r="C112" s="185"/>
      <c r="D112" s="186" t="s">
        <v>74</v>
      </c>
      <c r="E112" s="198" t="s">
        <v>165</v>
      </c>
      <c r="F112" s="198" t="s">
        <v>166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SUM(P113:P120)</f>
        <v>0</v>
      </c>
      <c r="Q112" s="192"/>
      <c r="R112" s="193">
        <f>SUM(R113:R120)</f>
        <v>0</v>
      </c>
      <c r="S112" s="192"/>
      <c r="T112" s="194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5" t="s">
        <v>80</v>
      </c>
      <c r="AT112" s="196" t="s">
        <v>74</v>
      </c>
      <c r="AU112" s="196" t="s">
        <v>80</v>
      </c>
      <c r="AY112" s="195" t="s">
        <v>119</v>
      </c>
      <c r="BK112" s="197">
        <f>SUM(BK113:BK120)</f>
        <v>0</v>
      </c>
    </row>
    <row r="113" s="2" customFormat="1" ht="24.15" customHeight="1">
      <c r="A113" s="38"/>
      <c r="B113" s="39"/>
      <c r="C113" s="200" t="s">
        <v>167</v>
      </c>
      <c r="D113" s="200" t="s">
        <v>122</v>
      </c>
      <c r="E113" s="201" t="s">
        <v>168</v>
      </c>
      <c r="F113" s="202" t="s">
        <v>169</v>
      </c>
      <c r="G113" s="203" t="s">
        <v>125</v>
      </c>
      <c r="H113" s="204">
        <v>642</v>
      </c>
      <c r="I113" s="205"/>
      <c r="J113" s="206">
        <f>ROUND(I113*H113,2)</f>
        <v>0</v>
      </c>
      <c r="K113" s="202" t="s">
        <v>126</v>
      </c>
      <c r="L113" s="44"/>
      <c r="M113" s="207" t="s">
        <v>19</v>
      </c>
      <c r="N113" s="208" t="s">
        <v>46</v>
      </c>
      <c r="O113" s="84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127</v>
      </c>
      <c r="AT113" s="211" t="s">
        <v>122</v>
      </c>
      <c r="AU113" s="211" t="s">
        <v>84</v>
      </c>
      <c r="AY113" s="17" t="s">
        <v>119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80</v>
      </c>
      <c r="BK113" s="212">
        <f>ROUND(I113*H113,2)</f>
        <v>0</v>
      </c>
      <c r="BL113" s="17" t="s">
        <v>127</v>
      </c>
      <c r="BM113" s="211" t="s">
        <v>170</v>
      </c>
    </row>
    <row r="114" s="2" customFormat="1">
      <c r="A114" s="38"/>
      <c r="B114" s="39"/>
      <c r="C114" s="40"/>
      <c r="D114" s="213" t="s">
        <v>129</v>
      </c>
      <c r="E114" s="40"/>
      <c r="F114" s="214" t="s">
        <v>171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129</v>
      </c>
      <c r="AU114" s="17" t="s">
        <v>84</v>
      </c>
    </row>
    <row r="115" s="13" customFormat="1">
      <c r="A115" s="13"/>
      <c r="B115" s="218"/>
      <c r="C115" s="219"/>
      <c r="D115" s="220" t="s">
        <v>131</v>
      </c>
      <c r="E115" s="221" t="s">
        <v>19</v>
      </c>
      <c r="F115" s="222" t="s">
        <v>172</v>
      </c>
      <c r="G115" s="219"/>
      <c r="H115" s="223">
        <v>642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131</v>
      </c>
      <c r="AU115" s="229" t="s">
        <v>84</v>
      </c>
      <c r="AV115" s="13" t="s">
        <v>84</v>
      </c>
      <c r="AW115" s="13" t="s">
        <v>36</v>
      </c>
      <c r="AX115" s="13" t="s">
        <v>80</v>
      </c>
      <c r="AY115" s="229" t="s">
        <v>119</v>
      </c>
    </row>
    <row r="116" s="2" customFormat="1" ht="24.15" customHeight="1">
      <c r="A116" s="38"/>
      <c r="B116" s="39"/>
      <c r="C116" s="200" t="s">
        <v>142</v>
      </c>
      <c r="D116" s="200" t="s">
        <v>122</v>
      </c>
      <c r="E116" s="201" t="s">
        <v>173</v>
      </c>
      <c r="F116" s="202" t="s">
        <v>174</v>
      </c>
      <c r="G116" s="203" t="s">
        <v>125</v>
      </c>
      <c r="H116" s="204">
        <v>8988</v>
      </c>
      <c r="I116" s="205"/>
      <c r="J116" s="206">
        <f>ROUND(I116*H116,2)</f>
        <v>0</v>
      </c>
      <c r="K116" s="202" t="s">
        <v>126</v>
      </c>
      <c r="L116" s="44"/>
      <c r="M116" s="207" t="s">
        <v>19</v>
      </c>
      <c r="N116" s="208" t="s">
        <v>46</v>
      </c>
      <c r="O116" s="84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1" t="s">
        <v>127</v>
      </c>
      <c r="AT116" s="211" t="s">
        <v>122</v>
      </c>
      <c r="AU116" s="211" t="s">
        <v>84</v>
      </c>
      <c r="AY116" s="17" t="s">
        <v>119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7" t="s">
        <v>80</v>
      </c>
      <c r="BK116" s="212">
        <f>ROUND(I116*H116,2)</f>
        <v>0</v>
      </c>
      <c r="BL116" s="17" t="s">
        <v>127</v>
      </c>
      <c r="BM116" s="211" t="s">
        <v>175</v>
      </c>
    </row>
    <row r="117" s="2" customFormat="1">
      <c r="A117" s="38"/>
      <c r="B117" s="39"/>
      <c r="C117" s="40"/>
      <c r="D117" s="213" t="s">
        <v>129</v>
      </c>
      <c r="E117" s="40"/>
      <c r="F117" s="214" t="s">
        <v>176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84</v>
      </c>
    </row>
    <row r="118" s="13" customFormat="1">
      <c r="A118" s="13"/>
      <c r="B118" s="218"/>
      <c r="C118" s="219"/>
      <c r="D118" s="220" t="s">
        <v>131</v>
      </c>
      <c r="E118" s="219"/>
      <c r="F118" s="222" t="s">
        <v>177</v>
      </c>
      <c r="G118" s="219"/>
      <c r="H118" s="223">
        <v>8988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131</v>
      </c>
      <c r="AU118" s="229" t="s">
        <v>84</v>
      </c>
      <c r="AV118" s="13" t="s">
        <v>84</v>
      </c>
      <c r="AW118" s="13" t="s">
        <v>4</v>
      </c>
      <c r="AX118" s="13" t="s">
        <v>80</v>
      </c>
      <c r="AY118" s="229" t="s">
        <v>119</v>
      </c>
    </row>
    <row r="119" s="2" customFormat="1" ht="24.15" customHeight="1">
      <c r="A119" s="38"/>
      <c r="B119" s="39"/>
      <c r="C119" s="200" t="s">
        <v>178</v>
      </c>
      <c r="D119" s="200" t="s">
        <v>122</v>
      </c>
      <c r="E119" s="201" t="s">
        <v>179</v>
      </c>
      <c r="F119" s="202" t="s">
        <v>180</v>
      </c>
      <c r="G119" s="203" t="s">
        <v>125</v>
      </c>
      <c r="H119" s="204">
        <v>642</v>
      </c>
      <c r="I119" s="205"/>
      <c r="J119" s="206">
        <f>ROUND(I119*H119,2)</f>
        <v>0</v>
      </c>
      <c r="K119" s="202" t="s">
        <v>126</v>
      </c>
      <c r="L119" s="44"/>
      <c r="M119" s="207" t="s">
        <v>19</v>
      </c>
      <c r="N119" s="208" t="s">
        <v>46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127</v>
      </c>
      <c r="AT119" s="211" t="s">
        <v>122</v>
      </c>
      <c r="AU119" s="211" t="s">
        <v>84</v>
      </c>
      <c r="AY119" s="17" t="s">
        <v>119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80</v>
      </c>
      <c r="BK119" s="212">
        <f>ROUND(I119*H119,2)</f>
        <v>0</v>
      </c>
      <c r="BL119" s="17" t="s">
        <v>127</v>
      </c>
      <c r="BM119" s="211" t="s">
        <v>181</v>
      </c>
    </row>
    <row r="120" s="2" customFormat="1">
      <c r="A120" s="38"/>
      <c r="B120" s="39"/>
      <c r="C120" s="40"/>
      <c r="D120" s="213" t="s">
        <v>129</v>
      </c>
      <c r="E120" s="40"/>
      <c r="F120" s="214" t="s">
        <v>182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129</v>
      </c>
      <c r="AU120" s="17" t="s">
        <v>84</v>
      </c>
    </row>
    <row r="121" s="12" customFormat="1" ht="22.8" customHeight="1">
      <c r="A121" s="12"/>
      <c r="B121" s="184"/>
      <c r="C121" s="185"/>
      <c r="D121" s="186" t="s">
        <v>74</v>
      </c>
      <c r="E121" s="198" t="s">
        <v>183</v>
      </c>
      <c r="F121" s="198" t="s">
        <v>184</v>
      </c>
      <c r="G121" s="185"/>
      <c r="H121" s="185"/>
      <c r="I121" s="188"/>
      <c r="J121" s="199">
        <f>BK121</f>
        <v>0</v>
      </c>
      <c r="K121" s="185"/>
      <c r="L121" s="190"/>
      <c r="M121" s="191"/>
      <c r="N121" s="192"/>
      <c r="O121" s="192"/>
      <c r="P121" s="193">
        <f>SUM(P122:P134)</f>
        <v>0</v>
      </c>
      <c r="Q121" s="192"/>
      <c r="R121" s="193">
        <f>SUM(R122:R134)</f>
        <v>0</v>
      </c>
      <c r="S121" s="192"/>
      <c r="T121" s="194">
        <f>SUM(T122:T134)</f>
        <v>4.9154949999999999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5" t="s">
        <v>80</v>
      </c>
      <c r="AT121" s="196" t="s">
        <v>74</v>
      </c>
      <c r="AU121" s="196" t="s">
        <v>80</v>
      </c>
      <c r="AY121" s="195" t="s">
        <v>119</v>
      </c>
      <c r="BK121" s="197">
        <f>SUM(BK122:BK134)</f>
        <v>0</v>
      </c>
    </row>
    <row r="122" s="2" customFormat="1" ht="16.5" customHeight="1">
      <c r="A122" s="38"/>
      <c r="B122" s="39"/>
      <c r="C122" s="200" t="s">
        <v>185</v>
      </c>
      <c r="D122" s="200" t="s">
        <v>122</v>
      </c>
      <c r="E122" s="201" t="s">
        <v>186</v>
      </c>
      <c r="F122" s="202" t="s">
        <v>187</v>
      </c>
      <c r="G122" s="203" t="s">
        <v>150</v>
      </c>
      <c r="H122" s="204">
        <v>23.399999999999999</v>
      </c>
      <c r="I122" s="205"/>
      <c r="J122" s="206">
        <f>ROUND(I122*H122,2)</f>
        <v>0</v>
      </c>
      <c r="K122" s="202" t="s">
        <v>126</v>
      </c>
      <c r="L122" s="44"/>
      <c r="M122" s="207" t="s">
        <v>19</v>
      </c>
      <c r="N122" s="208" t="s">
        <v>46</v>
      </c>
      <c r="O122" s="84"/>
      <c r="P122" s="209">
        <f>O122*H122</f>
        <v>0</v>
      </c>
      <c r="Q122" s="209">
        <v>0</v>
      </c>
      <c r="R122" s="209">
        <f>Q122*H122</f>
        <v>0</v>
      </c>
      <c r="S122" s="209">
        <v>0.00167</v>
      </c>
      <c r="T122" s="210">
        <f>S122*H122</f>
        <v>0.039078000000000002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127</v>
      </c>
      <c r="AT122" s="211" t="s">
        <v>122</v>
      </c>
      <c r="AU122" s="211" t="s">
        <v>84</v>
      </c>
      <c r="AY122" s="17" t="s">
        <v>119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80</v>
      </c>
      <c r="BK122" s="212">
        <f>ROUND(I122*H122,2)</f>
        <v>0</v>
      </c>
      <c r="BL122" s="17" t="s">
        <v>127</v>
      </c>
      <c r="BM122" s="211" t="s">
        <v>188</v>
      </c>
    </row>
    <row r="123" s="2" customFormat="1">
      <c r="A123" s="38"/>
      <c r="B123" s="39"/>
      <c r="C123" s="40"/>
      <c r="D123" s="213" t="s">
        <v>129</v>
      </c>
      <c r="E123" s="40"/>
      <c r="F123" s="214" t="s">
        <v>189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129</v>
      </c>
      <c r="AU123" s="17" t="s">
        <v>84</v>
      </c>
    </row>
    <row r="124" s="13" customFormat="1">
      <c r="A124" s="13"/>
      <c r="B124" s="218"/>
      <c r="C124" s="219"/>
      <c r="D124" s="220" t="s">
        <v>131</v>
      </c>
      <c r="E124" s="221" t="s">
        <v>19</v>
      </c>
      <c r="F124" s="222" t="s">
        <v>190</v>
      </c>
      <c r="G124" s="219"/>
      <c r="H124" s="223">
        <v>23.399999999999999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131</v>
      </c>
      <c r="AU124" s="229" t="s">
        <v>84</v>
      </c>
      <c r="AV124" s="13" t="s">
        <v>84</v>
      </c>
      <c r="AW124" s="13" t="s">
        <v>36</v>
      </c>
      <c r="AX124" s="13" t="s">
        <v>80</v>
      </c>
      <c r="AY124" s="229" t="s">
        <v>119</v>
      </c>
    </row>
    <row r="125" s="2" customFormat="1" ht="24.15" customHeight="1">
      <c r="A125" s="38"/>
      <c r="B125" s="39"/>
      <c r="C125" s="200" t="s">
        <v>191</v>
      </c>
      <c r="D125" s="200" t="s">
        <v>122</v>
      </c>
      <c r="E125" s="201" t="s">
        <v>192</v>
      </c>
      <c r="F125" s="202" t="s">
        <v>193</v>
      </c>
      <c r="G125" s="203" t="s">
        <v>125</v>
      </c>
      <c r="H125" s="204">
        <v>165.917</v>
      </c>
      <c r="I125" s="205"/>
      <c r="J125" s="206">
        <f>ROUND(I125*H125,2)</f>
        <v>0</v>
      </c>
      <c r="K125" s="202" t="s">
        <v>126</v>
      </c>
      <c r="L125" s="44"/>
      <c r="M125" s="207" t="s">
        <v>19</v>
      </c>
      <c r="N125" s="208" t="s">
        <v>46</v>
      </c>
      <c r="O125" s="84"/>
      <c r="P125" s="209">
        <f>O125*H125</f>
        <v>0</v>
      </c>
      <c r="Q125" s="209">
        <v>0</v>
      </c>
      <c r="R125" s="209">
        <f>Q125*H125</f>
        <v>0</v>
      </c>
      <c r="S125" s="209">
        <v>0.025000000000000001</v>
      </c>
      <c r="T125" s="210">
        <f>S125*H125</f>
        <v>4.1479249999999999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127</v>
      </c>
      <c r="AT125" s="211" t="s">
        <v>122</v>
      </c>
      <c r="AU125" s="211" t="s">
        <v>84</v>
      </c>
      <c r="AY125" s="17" t="s">
        <v>119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80</v>
      </c>
      <c r="BK125" s="212">
        <f>ROUND(I125*H125,2)</f>
        <v>0</v>
      </c>
      <c r="BL125" s="17" t="s">
        <v>127</v>
      </c>
      <c r="BM125" s="211" t="s">
        <v>194</v>
      </c>
    </row>
    <row r="126" s="2" customFormat="1">
      <c r="A126" s="38"/>
      <c r="B126" s="39"/>
      <c r="C126" s="40"/>
      <c r="D126" s="213" t="s">
        <v>129</v>
      </c>
      <c r="E126" s="40"/>
      <c r="F126" s="214" t="s">
        <v>195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129</v>
      </c>
      <c r="AU126" s="17" t="s">
        <v>84</v>
      </c>
    </row>
    <row r="127" s="13" customFormat="1">
      <c r="A127" s="13"/>
      <c r="B127" s="218"/>
      <c r="C127" s="219"/>
      <c r="D127" s="220" t="s">
        <v>131</v>
      </c>
      <c r="E127" s="221" t="s">
        <v>19</v>
      </c>
      <c r="F127" s="222" t="s">
        <v>196</v>
      </c>
      <c r="G127" s="219"/>
      <c r="H127" s="223">
        <v>27.981000000000002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84</v>
      </c>
      <c r="AV127" s="13" t="s">
        <v>84</v>
      </c>
      <c r="AW127" s="13" t="s">
        <v>36</v>
      </c>
      <c r="AX127" s="13" t="s">
        <v>75</v>
      </c>
      <c r="AY127" s="229" t="s">
        <v>119</v>
      </c>
    </row>
    <row r="128" s="13" customFormat="1">
      <c r="A128" s="13"/>
      <c r="B128" s="218"/>
      <c r="C128" s="219"/>
      <c r="D128" s="220" t="s">
        <v>131</v>
      </c>
      <c r="E128" s="221" t="s">
        <v>19</v>
      </c>
      <c r="F128" s="222" t="s">
        <v>197</v>
      </c>
      <c r="G128" s="219"/>
      <c r="H128" s="223">
        <v>33.048999999999999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131</v>
      </c>
      <c r="AU128" s="229" t="s">
        <v>84</v>
      </c>
      <c r="AV128" s="13" t="s">
        <v>84</v>
      </c>
      <c r="AW128" s="13" t="s">
        <v>36</v>
      </c>
      <c r="AX128" s="13" t="s">
        <v>75</v>
      </c>
      <c r="AY128" s="229" t="s">
        <v>119</v>
      </c>
    </row>
    <row r="129" s="13" customFormat="1">
      <c r="A129" s="13"/>
      <c r="B129" s="218"/>
      <c r="C129" s="219"/>
      <c r="D129" s="220" t="s">
        <v>131</v>
      </c>
      <c r="E129" s="221" t="s">
        <v>19</v>
      </c>
      <c r="F129" s="222" t="s">
        <v>198</v>
      </c>
      <c r="G129" s="219"/>
      <c r="H129" s="223">
        <v>38.119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131</v>
      </c>
      <c r="AU129" s="229" t="s">
        <v>84</v>
      </c>
      <c r="AV129" s="13" t="s">
        <v>84</v>
      </c>
      <c r="AW129" s="13" t="s">
        <v>36</v>
      </c>
      <c r="AX129" s="13" t="s">
        <v>75</v>
      </c>
      <c r="AY129" s="229" t="s">
        <v>119</v>
      </c>
    </row>
    <row r="130" s="13" customFormat="1">
      <c r="A130" s="13"/>
      <c r="B130" s="218"/>
      <c r="C130" s="219"/>
      <c r="D130" s="220" t="s">
        <v>131</v>
      </c>
      <c r="E130" s="221" t="s">
        <v>19</v>
      </c>
      <c r="F130" s="222" t="s">
        <v>199</v>
      </c>
      <c r="G130" s="219"/>
      <c r="H130" s="223">
        <v>43.189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131</v>
      </c>
      <c r="AU130" s="229" t="s">
        <v>84</v>
      </c>
      <c r="AV130" s="13" t="s">
        <v>84</v>
      </c>
      <c r="AW130" s="13" t="s">
        <v>36</v>
      </c>
      <c r="AX130" s="13" t="s">
        <v>75</v>
      </c>
      <c r="AY130" s="229" t="s">
        <v>119</v>
      </c>
    </row>
    <row r="131" s="13" customFormat="1">
      <c r="A131" s="13"/>
      <c r="B131" s="218"/>
      <c r="C131" s="219"/>
      <c r="D131" s="220" t="s">
        <v>131</v>
      </c>
      <c r="E131" s="221" t="s">
        <v>19</v>
      </c>
      <c r="F131" s="222" t="s">
        <v>200</v>
      </c>
      <c r="G131" s="219"/>
      <c r="H131" s="223">
        <v>23.579000000000001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131</v>
      </c>
      <c r="AU131" s="229" t="s">
        <v>84</v>
      </c>
      <c r="AV131" s="13" t="s">
        <v>84</v>
      </c>
      <c r="AW131" s="13" t="s">
        <v>36</v>
      </c>
      <c r="AX131" s="13" t="s">
        <v>75</v>
      </c>
      <c r="AY131" s="229" t="s">
        <v>119</v>
      </c>
    </row>
    <row r="132" s="14" customFormat="1">
      <c r="A132" s="14"/>
      <c r="B132" s="240"/>
      <c r="C132" s="241"/>
      <c r="D132" s="220" t="s">
        <v>131</v>
      </c>
      <c r="E132" s="242" t="s">
        <v>19</v>
      </c>
      <c r="F132" s="243" t="s">
        <v>164</v>
      </c>
      <c r="G132" s="241"/>
      <c r="H132" s="244">
        <v>165.917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131</v>
      </c>
      <c r="AU132" s="250" t="s">
        <v>84</v>
      </c>
      <c r="AV132" s="14" t="s">
        <v>127</v>
      </c>
      <c r="AW132" s="14" t="s">
        <v>36</v>
      </c>
      <c r="AX132" s="14" t="s">
        <v>80</v>
      </c>
      <c r="AY132" s="250" t="s">
        <v>119</v>
      </c>
    </row>
    <row r="133" s="2" customFormat="1" ht="24.15" customHeight="1">
      <c r="A133" s="38"/>
      <c r="B133" s="39"/>
      <c r="C133" s="200" t="s">
        <v>201</v>
      </c>
      <c r="D133" s="200" t="s">
        <v>122</v>
      </c>
      <c r="E133" s="201" t="s">
        <v>202</v>
      </c>
      <c r="F133" s="202" t="s">
        <v>203</v>
      </c>
      <c r="G133" s="203" t="s">
        <v>125</v>
      </c>
      <c r="H133" s="204">
        <v>182.12299999999999</v>
      </c>
      <c r="I133" s="205"/>
      <c r="J133" s="206">
        <f>ROUND(I133*H133,2)</f>
        <v>0</v>
      </c>
      <c r="K133" s="202" t="s">
        <v>126</v>
      </c>
      <c r="L133" s="44"/>
      <c r="M133" s="207" t="s">
        <v>19</v>
      </c>
      <c r="N133" s="208" t="s">
        <v>46</v>
      </c>
      <c r="O133" s="84"/>
      <c r="P133" s="209">
        <f>O133*H133</f>
        <v>0</v>
      </c>
      <c r="Q133" s="209">
        <v>0</v>
      </c>
      <c r="R133" s="209">
        <f>Q133*H133</f>
        <v>0</v>
      </c>
      <c r="S133" s="209">
        <v>0.0040000000000000001</v>
      </c>
      <c r="T133" s="210">
        <f>S133*H133</f>
        <v>0.72849200000000003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1" t="s">
        <v>127</v>
      </c>
      <c r="AT133" s="211" t="s">
        <v>122</v>
      </c>
      <c r="AU133" s="211" t="s">
        <v>84</v>
      </c>
      <c r="AY133" s="17" t="s">
        <v>119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7" t="s">
        <v>80</v>
      </c>
      <c r="BK133" s="212">
        <f>ROUND(I133*H133,2)</f>
        <v>0</v>
      </c>
      <c r="BL133" s="17" t="s">
        <v>127</v>
      </c>
      <c r="BM133" s="211" t="s">
        <v>204</v>
      </c>
    </row>
    <row r="134" s="2" customFormat="1">
      <c r="A134" s="38"/>
      <c r="B134" s="39"/>
      <c r="C134" s="40"/>
      <c r="D134" s="213" t="s">
        <v>129</v>
      </c>
      <c r="E134" s="40"/>
      <c r="F134" s="214" t="s">
        <v>205</v>
      </c>
      <c r="G134" s="40"/>
      <c r="H134" s="40"/>
      <c r="I134" s="215"/>
      <c r="J134" s="40"/>
      <c r="K134" s="40"/>
      <c r="L134" s="44"/>
      <c r="M134" s="216"/>
      <c r="N134" s="217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84</v>
      </c>
    </row>
    <row r="135" s="12" customFormat="1" ht="22.8" customHeight="1">
      <c r="A135" s="12"/>
      <c r="B135" s="184"/>
      <c r="C135" s="185"/>
      <c r="D135" s="186" t="s">
        <v>74</v>
      </c>
      <c r="E135" s="198" t="s">
        <v>206</v>
      </c>
      <c r="F135" s="198" t="s">
        <v>207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f>SUM(P136:P143)</f>
        <v>0</v>
      </c>
      <c r="Q135" s="192"/>
      <c r="R135" s="193">
        <f>SUM(R136:R143)</f>
        <v>0</v>
      </c>
      <c r="S135" s="192"/>
      <c r="T135" s="194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5" t="s">
        <v>80</v>
      </c>
      <c r="AT135" s="196" t="s">
        <v>74</v>
      </c>
      <c r="AU135" s="196" t="s">
        <v>80</v>
      </c>
      <c r="AY135" s="195" t="s">
        <v>119</v>
      </c>
      <c r="BK135" s="197">
        <f>SUM(BK136:BK143)</f>
        <v>0</v>
      </c>
    </row>
    <row r="136" s="2" customFormat="1" ht="24.15" customHeight="1">
      <c r="A136" s="38"/>
      <c r="B136" s="39"/>
      <c r="C136" s="200" t="s">
        <v>208</v>
      </c>
      <c r="D136" s="200" t="s">
        <v>122</v>
      </c>
      <c r="E136" s="201" t="s">
        <v>209</v>
      </c>
      <c r="F136" s="202" t="s">
        <v>210</v>
      </c>
      <c r="G136" s="203" t="s">
        <v>211</v>
      </c>
      <c r="H136" s="204">
        <v>4.9429999999999996</v>
      </c>
      <c r="I136" s="205"/>
      <c r="J136" s="206">
        <f>ROUND(I136*H136,2)</f>
        <v>0</v>
      </c>
      <c r="K136" s="202" t="s">
        <v>126</v>
      </c>
      <c r="L136" s="44"/>
      <c r="M136" s="207" t="s">
        <v>19</v>
      </c>
      <c r="N136" s="208" t="s">
        <v>46</v>
      </c>
      <c r="O136" s="84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1" t="s">
        <v>127</v>
      </c>
      <c r="AT136" s="211" t="s">
        <v>122</v>
      </c>
      <c r="AU136" s="211" t="s">
        <v>84</v>
      </c>
      <c r="AY136" s="17" t="s">
        <v>119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7" t="s">
        <v>80</v>
      </c>
      <c r="BK136" s="212">
        <f>ROUND(I136*H136,2)</f>
        <v>0</v>
      </c>
      <c r="BL136" s="17" t="s">
        <v>127</v>
      </c>
      <c r="BM136" s="211" t="s">
        <v>212</v>
      </c>
    </row>
    <row r="137" s="2" customFormat="1">
      <c r="A137" s="38"/>
      <c r="B137" s="39"/>
      <c r="C137" s="40"/>
      <c r="D137" s="213" t="s">
        <v>129</v>
      </c>
      <c r="E137" s="40"/>
      <c r="F137" s="214" t="s">
        <v>213</v>
      </c>
      <c r="G137" s="40"/>
      <c r="H137" s="40"/>
      <c r="I137" s="215"/>
      <c r="J137" s="40"/>
      <c r="K137" s="40"/>
      <c r="L137" s="44"/>
      <c r="M137" s="216"/>
      <c r="N137" s="21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129</v>
      </c>
      <c r="AU137" s="17" t="s">
        <v>84</v>
      </c>
    </row>
    <row r="138" s="2" customFormat="1" ht="24.15" customHeight="1">
      <c r="A138" s="38"/>
      <c r="B138" s="39"/>
      <c r="C138" s="200" t="s">
        <v>214</v>
      </c>
      <c r="D138" s="200" t="s">
        <v>122</v>
      </c>
      <c r="E138" s="201" t="s">
        <v>215</v>
      </c>
      <c r="F138" s="202" t="s">
        <v>216</v>
      </c>
      <c r="G138" s="203" t="s">
        <v>211</v>
      </c>
      <c r="H138" s="204">
        <v>69.201999999999998</v>
      </c>
      <c r="I138" s="205"/>
      <c r="J138" s="206">
        <f>ROUND(I138*H138,2)</f>
        <v>0</v>
      </c>
      <c r="K138" s="202" t="s">
        <v>126</v>
      </c>
      <c r="L138" s="44"/>
      <c r="M138" s="207" t="s">
        <v>19</v>
      </c>
      <c r="N138" s="208" t="s">
        <v>46</v>
      </c>
      <c r="O138" s="84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1" t="s">
        <v>127</v>
      </c>
      <c r="AT138" s="211" t="s">
        <v>122</v>
      </c>
      <c r="AU138" s="211" t="s">
        <v>84</v>
      </c>
      <c r="AY138" s="17" t="s">
        <v>119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7" t="s">
        <v>80</v>
      </c>
      <c r="BK138" s="212">
        <f>ROUND(I138*H138,2)</f>
        <v>0</v>
      </c>
      <c r="BL138" s="17" t="s">
        <v>127</v>
      </c>
      <c r="BM138" s="211" t="s">
        <v>217</v>
      </c>
    </row>
    <row r="139" s="2" customFormat="1">
      <c r="A139" s="38"/>
      <c r="B139" s="39"/>
      <c r="C139" s="40"/>
      <c r="D139" s="213" t="s">
        <v>129</v>
      </c>
      <c r="E139" s="40"/>
      <c r="F139" s="214" t="s">
        <v>218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129</v>
      </c>
      <c r="AU139" s="17" t="s">
        <v>84</v>
      </c>
    </row>
    <row r="140" s="13" customFormat="1">
      <c r="A140" s="13"/>
      <c r="B140" s="218"/>
      <c r="C140" s="219"/>
      <c r="D140" s="220" t="s">
        <v>131</v>
      </c>
      <c r="E140" s="219"/>
      <c r="F140" s="222" t="s">
        <v>219</v>
      </c>
      <c r="G140" s="219"/>
      <c r="H140" s="223">
        <v>69.201999999999998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131</v>
      </c>
      <c r="AU140" s="229" t="s">
        <v>84</v>
      </c>
      <c r="AV140" s="13" t="s">
        <v>84</v>
      </c>
      <c r="AW140" s="13" t="s">
        <v>4</v>
      </c>
      <c r="AX140" s="13" t="s">
        <v>80</v>
      </c>
      <c r="AY140" s="229" t="s">
        <v>119</v>
      </c>
    </row>
    <row r="141" s="2" customFormat="1" ht="16.5" customHeight="1">
      <c r="A141" s="38"/>
      <c r="B141" s="39"/>
      <c r="C141" s="230" t="s">
        <v>8</v>
      </c>
      <c r="D141" s="230" t="s">
        <v>139</v>
      </c>
      <c r="E141" s="231" t="s">
        <v>220</v>
      </c>
      <c r="F141" s="232" t="s">
        <v>221</v>
      </c>
      <c r="G141" s="233" t="s">
        <v>211</v>
      </c>
      <c r="H141" s="234">
        <v>4.915</v>
      </c>
      <c r="I141" s="235"/>
      <c r="J141" s="236">
        <f>ROUND(I141*H141,2)</f>
        <v>0</v>
      </c>
      <c r="K141" s="232" t="s">
        <v>126</v>
      </c>
      <c r="L141" s="237"/>
      <c r="M141" s="238" t="s">
        <v>19</v>
      </c>
      <c r="N141" s="239" t="s">
        <v>46</v>
      </c>
      <c r="O141" s="84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1" t="s">
        <v>142</v>
      </c>
      <c r="AT141" s="211" t="s">
        <v>139</v>
      </c>
      <c r="AU141" s="211" t="s">
        <v>84</v>
      </c>
      <c r="AY141" s="17" t="s">
        <v>119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80</v>
      </c>
      <c r="BK141" s="212">
        <f>ROUND(I141*H141,2)</f>
        <v>0</v>
      </c>
      <c r="BL141" s="17" t="s">
        <v>127</v>
      </c>
      <c r="BM141" s="211" t="s">
        <v>222</v>
      </c>
    </row>
    <row r="142" s="2" customFormat="1" ht="21.75" customHeight="1">
      <c r="A142" s="38"/>
      <c r="B142" s="39"/>
      <c r="C142" s="200" t="s">
        <v>223</v>
      </c>
      <c r="D142" s="200" t="s">
        <v>122</v>
      </c>
      <c r="E142" s="201" t="s">
        <v>224</v>
      </c>
      <c r="F142" s="202" t="s">
        <v>225</v>
      </c>
      <c r="G142" s="203" t="s">
        <v>211</v>
      </c>
      <c r="H142" s="204">
        <v>4.9429999999999996</v>
      </c>
      <c r="I142" s="205"/>
      <c r="J142" s="206">
        <f>ROUND(I142*H142,2)</f>
        <v>0</v>
      </c>
      <c r="K142" s="202" t="s">
        <v>126</v>
      </c>
      <c r="L142" s="44"/>
      <c r="M142" s="207" t="s">
        <v>19</v>
      </c>
      <c r="N142" s="208" t="s">
        <v>46</v>
      </c>
      <c r="O142" s="84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1" t="s">
        <v>127</v>
      </c>
      <c r="AT142" s="211" t="s">
        <v>122</v>
      </c>
      <c r="AU142" s="211" t="s">
        <v>84</v>
      </c>
      <c r="AY142" s="17" t="s">
        <v>119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80</v>
      </c>
      <c r="BK142" s="212">
        <f>ROUND(I142*H142,2)</f>
        <v>0</v>
      </c>
      <c r="BL142" s="17" t="s">
        <v>127</v>
      </c>
      <c r="BM142" s="211" t="s">
        <v>226</v>
      </c>
    </row>
    <row r="143" s="2" customFormat="1">
      <c r="A143" s="38"/>
      <c r="B143" s="39"/>
      <c r="C143" s="40"/>
      <c r="D143" s="213" t="s">
        <v>129</v>
      </c>
      <c r="E143" s="40"/>
      <c r="F143" s="214" t="s">
        <v>227</v>
      </c>
      <c r="G143" s="40"/>
      <c r="H143" s="40"/>
      <c r="I143" s="215"/>
      <c r="J143" s="40"/>
      <c r="K143" s="40"/>
      <c r="L143" s="44"/>
      <c r="M143" s="216"/>
      <c r="N143" s="21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129</v>
      </c>
      <c r="AU143" s="17" t="s">
        <v>84</v>
      </c>
    </row>
    <row r="144" s="12" customFormat="1" ht="22.8" customHeight="1">
      <c r="A144" s="12"/>
      <c r="B144" s="184"/>
      <c r="C144" s="185"/>
      <c r="D144" s="186" t="s">
        <v>74</v>
      </c>
      <c r="E144" s="198" t="s">
        <v>228</v>
      </c>
      <c r="F144" s="198" t="s">
        <v>229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SUM(P145:P146)</f>
        <v>0</v>
      </c>
      <c r="Q144" s="192"/>
      <c r="R144" s="193">
        <f>SUM(R145:R146)</f>
        <v>0</v>
      </c>
      <c r="S144" s="192"/>
      <c r="T144" s="19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5" t="s">
        <v>80</v>
      </c>
      <c r="AT144" s="196" t="s">
        <v>74</v>
      </c>
      <c r="AU144" s="196" t="s">
        <v>80</v>
      </c>
      <c r="AY144" s="195" t="s">
        <v>119</v>
      </c>
      <c r="BK144" s="197">
        <f>SUM(BK145:BK146)</f>
        <v>0</v>
      </c>
    </row>
    <row r="145" s="2" customFormat="1" ht="33" customHeight="1">
      <c r="A145" s="38"/>
      <c r="B145" s="39"/>
      <c r="C145" s="200" t="s">
        <v>230</v>
      </c>
      <c r="D145" s="200" t="s">
        <v>122</v>
      </c>
      <c r="E145" s="201" t="s">
        <v>231</v>
      </c>
      <c r="F145" s="202" t="s">
        <v>232</v>
      </c>
      <c r="G145" s="203" t="s">
        <v>211</v>
      </c>
      <c r="H145" s="204">
        <v>2.0910000000000002</v>
      </c>
      <c r="I145" s="205"/>
      <c r="J145" s="206">
        <f>ROUND(I145*H145,2)</f>
        <v>0</v>
      </c>
      <c r="K145" s="202" t="s">
        <v>126</v>
      </c>
      <c r="L145" s="44"/>
      <c r="M145" s="207" t="s">
        <v>19</v>
      </c>
      <c r="N145" s="208" t="s">
        <v>46</v>
      </c>
      <c r="O145" s="84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1" t="s">
        <v>127</v>
      </c>
      <c r="AT145" s="211" t="s">
        <v>122</v>
      </c>
      <c r="AU145" s="211" t="s">
        <v>84</v>
      </c>
      <c r="AY145" s="17" t="s">
        <v>119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80</v>
      </c>
      <c r="BK145" s="212">
        <f>ROUND(I145*H145,2)</f>
        <v>0</v>
      </c>
      <c r="BL145" s="17" t="s">
        <v>127</v>
      </c>
      <c r="BM145" s="211" t="s">
        <v>233</v>
      </c>
    </row>
    <row r="146" s="2" customFormat="1">
      <c r="A146" s="38"/>
      <c r="B146" s="39"/>
      <c r="C146" s="40"/>
      <c r="D146" s="213" t="s">
        <v>129</v>
      </c>
      <c r="E146" s="40"/>
      <c r="F146" s="214" t="s">
        <v>234</v>
      </c>
      <c r="G146" s="40"/>
      <c r="H146" s="40"/>
      <c r="I146" s="215"/>
      <c r="J146" s="40"/>
      <c r="K146" s="40"/>
      <c r="L146" s="44"/>
      <c r="M146" s="216"/>
      <c r="N146" s="217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129</v>
      </c>
      <c r="AU146" s="17" t="s">
        <v>84</v>
      </c>
    </row>
    <row r="147" s="12" customFormat="1" ht="25.92" customHeight="1">
      <c r="A147" s="12"/>
      <c r="B147" s="184"/>
      <c r="C147" s="185"/>
      <c r="D147" s="186" t="s">
        <v>74</v>
      </c>
      <c r="E147" s="187" t="s">
        <v>235</v>
      </c>
      <c r="F147" s="187" t="s">
        <v>236</v>
      </c>
      <c r="G147" s="185"/>
      <c r="H147" s="185"/>
      <c r="I147" s="188"/>
      <c r="J147" s="189">
        <f>BK147</f>
        <v>0</v>
      </c>
      <c r="K147" s="185"/>
      <c r="L147" s="190"/>
      <c r="M147" s="191"/>
      <c r="N147" s="192"/>
      <c r="O147" s="192"/>
      <c r="P147" s="193">
        <f>P148+P150+P160+P168+P178</f>
        <v>0</v>
      </c>
      <c r="Q147" s="192"/>
      <c r="R147" s="193">
        <f>R148+R150+R160+R168+R178</f>
        <v>4.3740531400000009</v>
      </c>
      <c r="S147" s="192"/>
      <c r="T147" s="194">
        <f>T148+T150+T160+T168+T178</f>
        <v>0.027318449999999998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5" t="s">
        <v>84</v>
      </c>
      <c r="AT147" s="196" t="s">
        <v>74</v>
      </c>
      <c r="AU147" s="196" t="s">
        <v>75</v>
      </c>
      <c r="AY147" s="195" t="s">
        <v>119</v>
      </c>
      <c r="BK147" s="197">
        <f>BK148+BK150+BK160+BK168+BK178</f>
        <v>0</v>
      </c>
    </row>
    <row r="148" s="12" customFormat="1" ht="22.8" customHeight="1">
      <c r="A148" s="12"/>
      <c r="B148" s="184"/>
      <c r="C148" s="185"/>
      <c r="D148" s="186" t="s">
        <v>74</v>
      </c>
      <c r="E148" s="198" t="s">
        <v>237</v>
      </c>
      <c r="F148" s="198" t="s">
        <v>238</v>
      </c>
      <c r="G148" s="185"/>
      <c r="H148" s="185"/>
      <c r="I148" s="188"/>
      <c r="J148" s="199">
        <f>BK148</f>
        <v>0</v>
      </c>
      <c r="K148" s="185"/>
      <c r="L148" s="190"/>
      <c r="M148" s="191"/>
      <c r="N148" s="192"/>
      <c r="O148" s="192"/>
      <c r="P148" s="193">
        <f>P149</f>
        <v>0</v>
      </c>
      <c r="Q148" s="192"/>
      <c r="R148" s="193">
        <f>R149</f>
        <v>0</v>
      </c>
      <c r="S148" s="192"/>
      <c r="T148" s="19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5" t="s">
        <v>84</v>
      </c>
      <c r="AT148" s="196" t="s">
        <v>74</v>
      </c>
      <c r="AU148" s="196" t="s">
        <v>80</v>
      </c>
      <c r="AY148" s="195" t="s">
        <v>119</v>
      </c>
      <c r="BK148" s="197">
        <f>BK149</f>
        <v>0</v>
      </c>
    </row>
    <row r="149" s="2" customFormat="1" ht="16.5" customHeight="1">
      <c r="A149" s="38"/>
      <c r="B149" s="39"/>
      <c r="C149" s="200" t="s">
        <v>239</v>
      </c>
      <c r="D149" s="200" t="s">
        <v>122</v>
      </c>
      <c r="E149" s="201" t="s">
        <v>240</v>
      </c>
      <c r="F149" s="202" t="s">
        <v>241</v>
      </c>
      <c r="G149" s="203" t="s">
        <v>19</v>
      </c>
      <c r="H149" s="204">
        <v>1</v>
      </c>
      <c r="I149" s="205"/>
      <c r="J149" s="206">
        <f>ROUND(I149*H149,2)</f>
        <v>0</v>
      </c>
      <c r="K149" s="202" t="s">
        <v>135</v>
      </c>
      <c r="L149" s="44"/>
      <c r="M149" s="207" t="s">
        <v>19</v>
      </c>
      <c r="N149" s="208" t="s">
        <v>46</v>
      </c>
      <c r="O149" s="84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1" t="s">
        <v>223</v>
      </c>
      <c r="AT149" s="211" t="s">
        <v>122</v>
      </c>
      <c r="AU149" s="211" t="s">
        <v>84</v>
      </c>
      <c r="AY149" s="17" t="s">
        <v>119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80</v>
      </c>
      <c r="BK149" s="212">
        <f>ROUND(I149*H149,2)</f>
        <v>0</v>
      </c>
      <c r="BL149" s="17" t="s">
        <v>223</v>
      </c>
      <c r="BM149" s="211" t="s">
        <v>242</v>
      </c>
    </row>
    <row r="150" s="12" customFormat="1" ht="22.8" customHeight="1">
      <c r="A150" s="12"/>
      <c r="B150" s="184"/>
      <c r="C150" s="185"/>
      <c r="D150" s="186" t="s">
        <v>74</v>
      </c>
      <c r="E150" s="198" t="s">
        <v>243</v>
      </c>
      <c r="F150" s="198" t="s">
        <v>244</v>
      </c>
      <c r="G150" s="185"/>
      <c r="H150" s="185"/>
      <c r="I150" s="188"/>
      <c r="J150" s="199">
        <f>BK150</f>
        <v>0</v>
      </c>
      <c r="K150" s="185"/>
      <c r="L150" s="190"/>
      <c r="M150" s="191"/>
      <c r="N150" s="192"/>
      <c r="O150" s="192"/>
      <c r="P150" s="193">
        <f>SUM(P151:P159)</f>
        <v>0</v>
      </c>
      <c r="Q150" s="192"/>
      <c r="R150" s="193">
        <f>SUM(R151:R159)</f>
        <v>0.20900000000000002</v>
      </c>
      <c r="S150" s="192"/>
      <c r="T150" s="194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84</v>
      </c>
      <c r="AT150" s="196" t="s">
        <v>74</v>
      </c>
      <c r="AU150" s="196" t="s">
        <v>80</v>
      </c>
      <c r="AY150" s="195" t="s">
        <v>119</v>
      </c>
      <c r="BK150" s="197">
        <f>SUM(BK151:BK159)</f>
        <v>0</v>
      </c>
    </row>
    <row r="151" s="2" customFormat="1" ht="16.5" customHeight="1">
      <c r="A151" s="38"/>
      <c r="B151" s="39"/>
      <c r="C151" s="200" t="s">
        <v>245</v>
      </c>
      <c r="D151" s="200" t="s">
        <v>122</v>
      </c>
      <c r="E151" s="201" t="s">
        <v>246</v>
      </c>
      <c r="F151" s="202" t="s">
        <v>247</v>
      </c>
      <c r="G151" s="203" t="s">
        <v>248</v>
      </c>
      <c r="H151" s="204">
        <v>2</v>
      </c>
      <c r="I151" s="205"/>
      <c r="J151" s="206">
        <f>ROUND(I151*H151,2)</f>
        <v>0</v>
      </c>
      <c r="K151" s="202" t="s">
        <v>126</v>
      </c>
      <c r="L151" s="44"/>
      <c r="M151" s="207" t="s">
        <v>19</v>
      </c>
      <c r="N151" s="208" t="s">
        <v>46</v>
      </c>
      <c r="O151" s="84"/>
      <c r="P151" s="209">
        <f>O151*H151</f>
        <v>0</v>
      </c>
      <c r="Q151" s="209">
        <v>0.031</v>
      </c>
      <c r="R151" s="209">
        <f>Q151*H151</f>
        <v>0.062</v>
      </c>
      <c r="S151" s="209">
        <v>0</v>
      </c>
      <c r="T151" s="2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223</v>
      </c>
      <c r="AT151" s="211" t="s">
        <v>122</v>
      </c>
      <c r="AU151" s="211" t="s">
        <v>84</v>
      </c>
      <c r="AY151" s="17" t="s">
        <v>119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80</v>
      </c>
      <c r="BK151" s="212">
        <f>ROUND(I151*H151,2)</f>
        <v>0</v>
      </c>
      <c r="BL151" s="17" t="s">
        <v>223</v>
      </c>
      <c r="BM151" s="211" t="s">
        <v>249</v>
      </c>
    </row>
    <row r="152" s="2" customFormat="1">
      <c r="A152" s="38"/>
      <c r="B152" s="39"/>
      <c r="C152" s="40"/>
      <c r="D152" s="213" t="s">
        <v>129</v>
      </c>
      <c r="E152" s="40"/>
      <c r="F152" s="214" t="s">
        <v>250</v>
      </c>
      <c r="G152" s="40"/>
      <c r="H152" s="40"/>
      <c r="I152" s="215"/>
      <c r="J152" s="40"/>
      <c r="K152" s="40"/>
      <c r="L152" s="44"/>
      <c r="M152" s="216"/>
      <c r="N152" s="21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129</v>
      </c>
      <c r="AU152" s="17" t="s">
        <v>84</v>
      </c>
    </row>
    <row r="153" s="2" customFormat="1" ht="16.5" customHeight="1">
      <c r="A153" s="38"/>
      <c r="B153" s="39"/>
      <c r="C153" s="200" t="s">
        <v>251</v>
      </c>
      <c r="D153" s="200" t="s">
        <v>122</v>
      </c>
      <c r="E153" s="201" t="s">
        <v>252</v>
      </c>
      <c r="F153" s="202" t="s">
        <v>253</v>
      </c>
      <c r="G153" s="203" t="s">
        <v>248</v>
      </c>
      <c r="H153" s="204">
        <v>2</v>
      </c>
      <c r="I153" s="205"/>
      <c r="J153" s="206">
        <f>ROUND(I153*H153,2)</f>
        <v>0</v>
      </c>
      <c r="K153" s="202" t="s">
        <v>135</v>
      </c>
      <c r="L153" s="44"/>
      <c r="M153" s="207" t="s">
        <v>19</v>
      </c>
      <c r="N153" s="208" t="s">
        <v>46</v>
      </c>
      <c r="O153" s="84"/>
      <c r="P153" s="209">
        <f>O153*H153</f>
        <v>0</v>
      </c>
      <c r="Q153" s="209">
        <v>0.031</v>
      </c>
      <c r="R153" s="209">
        <f>Q153*H153</f>
        <v>0.062</v>
      </c>
      <c r="S153" s="209">
        <v>0</v>
      </c>
      <c r="T153" s="2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223</v>
      </c>
      <c r="AT153" s="211" t="s">
        <v>122</v>
      </c>
      <c r="AU153" s="211" t="s">
        <v>84</v>
      </c>
      <c r="AY153" s="17" t="s">
        <v>119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80</v>
      </c>
      <c r="BK153" s="212">
        <f>ROUND(I153*H153,2)</f>
        <v>0</v>
      </c>
      <c r="BL153" s="17" t="s">
        <v>223</v>
      </c>
      <c r="BM153" s="211" t="s">
        <v>254</v>
      </c>
    </row>
    <row r="154" s="2" customFormat="1" ht="16.5" customHeight="1">
      <c r="A154" s="38"/>
      <c r="B154" s="39"/>
      <c r="C154" s="200" t="s">
        <v>7</v>
      </c>
      <c r="D154" s="200" t="s">
        <v>122</v>
      </c>
      <c r="E154" s="201" t="s">
        <v>255</v>
      </c>
      <c r="F154" s="202" t="s">
        <v>256</v>
      </c>
      <c r="G154" s="203" t="s">
        <v>248</v>
      </c>
      <c r="H154" s="204">
        <v>2</v>
      </c>
      <c r="I154" s="205"/>
      <c r="J154" s="206">
        <f>ROUND(I154*H154,2)</f>
        <v>0</v>
      </c>
      <c r="K154" s="202" t="s">
        <v>135</v>
      </c>
      <c r="L154" s="44"/>
      <c r="M154" s="207" t="s">
        <v>19</v>
      </c>
      <c r="N154" s="208" t="s">
        <v>46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223</v>
      </c>
      <c r="AT154" s="211" t="s">
        <v>122</v>
      </c>
      <c r="AU154" s="211" t="s">
        <v>84</v>
      </c>
      <c r="AY154" s="17" t="s">
        <v>119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80</v>
      </c>
      <c r="BK154" s="212">
        <f>ROUND(I154*H154,2)</f>
        <v>0</v>
      </c>
      <c r="BL154" s="17" t="s">
        <v>223</v>
      </c>
      <c r="BM154" s="211" t="s">
        <v>257</v>
      </c>
    </row>
    <row r="155" s="2" customFormat="1" ht="16.5" customHeight="1">
      <c r="A155" s="38"/>
      <c r="B155" s="39"/>
      <c r="C155" s="200" t="s">
        <v>258</v>
      </c>
      <c r="D155" s="200" t="s">
        <v>122</v>
      </c>
      <c r="E155" s="201" t="s">
        <v>259</v>
      </c>
      <c r="F155" s="202" t="s">
        <v>260</v>
      </c>
      <c r="G155" s="203" t="s">
        <v>248</v>
      </c>
      <c r="H155" s="204">
        <v>4</v>
      </c>
      <c r="I155" s="205"/>
      <c r="J155" s="206">
        <f>ROUND(I155*H155,2)</f>
        <v>0</v>
      </c>
      <c r="K155" s="202" t="s">
        <v>135</v>
      </c>
      <c r="L155" s="44"/>
      <c r="M155" s="207" t="s">
        <v>19</v>
      </c>
      <c r="N155" s="208" t="s">
        <v>46</v>
      </c>
      <c r="O155" s="84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1" t="s">
        <v>223</v>
      </c>
      <c r="AT155" s="211" t="s">
        <v>122</v>
      </c>
      <c r="AU155" s="211" t="s">
        <v>84</v>
      </c>
      <c r="AY155" s="17" t="s">
        <v>119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80</v>
      </c>
      <c r="BK155" s="212">
        <f>ROUND(I155*H155,2)</f>
        <v>0</v>
      </c>
      <c r="BL155" s="17" t="s">
        <v>223</v>
      </c>
      <c r="BM155" s="211" t="s">
        <v>261</v>
      </c>
    </row>
    <row r="156" s="2" customFormat="1" ht="16.5" customHeight="1">
      <c r="A156" s="38"/>
      <c r="B156" s="39"/>
      <c r="C156" s="200" t="s">
        <v>262</v>
      </c>
      <c r="D156" s="200" t="s">
        <v>122</v>
      </c>
      <c r="E156" s="201" t="s">
        <v>263</v>
      </c>
      <c r="F156" s="202" t="s">
        <v>264</v>
      </c>
      <c r="G156" s="203" t="s">
        <v>248</v>
      </c>
      <c r="H156" s="204">
        <v>2</v>
      </c>
      <c r="I156" s="205"/>
      <c r="J156" s="206">
        <f>ROUND(I156*H156,2)</f>
        <v>0</v>
      </c>
      <c r="K156" s="202" t="s">
        <v>135</v>
      </c>
      <c r="L156" s="44"/>
      <c r="M156" s="207" t="s">
        <v>19</v>
      </c>
      <c r="N156" s="208" t="s">
        <v>46</v>
      </c>
      <c r="O156" s="84"/>
      <c r="P156" s="209">
        <f>O156*H156</f>
        <v>0</v>
      </c>
      <c r="Q156" s="209">
        <v>0.0025000000000000001</v>
      </c>
      <c r="R156" s="209">
        <f>Q156*H156</f>
        <v>0.0050000000000000001</v>
      </c>
      <c r="S156" s="209">
        <v>0</v>
      </c>
      <c r="T156" s="21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1" t="s">
        <v>223</v>
      </c>
      <c r="AT156" s="211" t="s">
        <v>122</v>
      </c>
      <c r="AU156" s="211" t="s">
        <v>84</v>
      </c>
      <c r="AY156" s="17" t="s">
        <v>119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7" t="s">
        <v>80</v>
      </c>
      <c r="BK156" s="212">
        <f>ROUND(I156*H156,2)</f>
        <v>0</v>
      </c>
      <c r="BL156" s="17" t="s">
        <v>223</v>
      </c>
      <c r="BM156" s="211" t="s">
        <v>265</v>
      </c>
    </row>
    <row r="157" s="2" customFormat="1" ht="16.5" customHeight="1">
      <c r="A157" s="38"/>
      <c r="B157" s="39"/>
      <c r="C157" s="200" t="s">
        <v>266</v>
      </c>
      <c r="D157" s="200" t="s">
        <v>122</v>
      </c>
      <c r="E157" s="201" t="s">
        <v>267</v>
      </c>
      <c r="F157" s="202" t="s">
        <v>268</v>
      </c>
      <c r="G157" s="203" t="s">
        <v>248</v>
      </c>
      <c r="H157" s="204">
        <v>4</v>
      </c>
      <c r="I157" s="205"/>
      <c r="J157" s="206">
        <f>ROUND(I157*H157,2)</f>
        <v>0</v>
      </c>
      <c r="K157" s="202" t="s">
        <v>135</v>
      </c>
      <c r="L157" s="44"/>
      <c r="M157" s="207" t="s">
        <v>19</v>
      </c>
      <c r="N157" s="208" t="s">
        <v>46</v>
      </c>
      <c r="O157" s="84"/>
      <c r="P157" s="209">
        <f>O157*H157</f>
        <v>0</v>
      </c>
      <c r="Q157" s="209">
        <v>0.02</v>
      </c>
      <c r="R157" s="209">
        <f>Q157*H157</f>
        <v>0.080000000000000002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223</v>
      </c>
      <c r="AT157" s="211" t="s">
        <v>122</v>
      </c>
      <c r="AU157" s="211" t="s">
        <v>84</v>
      </c>
      <c r="AY157" s="17" t="s">
        <v>119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80</v>
      </c>
      <c r="BK157" s="212">
        <f>ROUND(I157*H157,2)</f>
        <v>0</v>
      </c>
      <c r="BL157" s="17" t="s">
        <v>223</v>
      </c>
      <c r="BM157" s="211" t="s">
        <v>269</v>
      </c>
    </row>
    <row r="158" s="2" customFormat="1" ht="24.15" customHeight="1">
      <c r="A158" s="38"/>
      <c r="B158" s="39"/>
      <c r="C158" s="200" t="s">
        <v>270</v>
      </c>
      <c r="D158" s="200" t="s">
        <v>122</v>
      </c>
      <c r="E158" s="201" t="s">
        <v>271</v>
      </c>
      <c r="F158" s="202" t="s">
        <v>272</v>
      </c>
      <c r="G158" s="203" t="s">
        <v>211</v>
      </c>
      <c r="H158" s="204">
        <v>0.20899999999999999</v>
      </c>
      <c r="I158" s="205"/>
      <c r="J158" s="206">
        <f>ROUND(I158*H158,2)</f>
        <v>0</v>
      </c>
      <c r="K158" s="202" t="s">
        <v>126</v>
      </c>
      <c r="L158" s="44"/>
      <c r="M158" s="207" t="s">
        <v>19</v>
      </c>
      <c r="N158" s="208" t="s">
        <v>46</v>
      </c>
      <c r="O158" s="84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223</v>
      </c>
      <c r="AT158" s="211" t="s">
        <v>122</v>
      </c>
      <c r="AU158" s="211" t="s">
        <v>84</v>
      </c>
      <c r="AY158" s="17" t="s">
        <v>119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80</v>
      </c>
      <c r="BK158" s="212">
        <f>ROUND(I158*H158,2)</f>
        <v>0</v>
      </c>
      <c r="BL158" s="17" t="s">
        <v>223</v>
      </c>
      <c r="BM158" s="211" t="s">
        <v>273</v>
      </c>
    </row>
    <row r="159" s="2" customFormat="1">
      <c r="A159" s="38"/>
      <c r="B159" s="39"/>
      <c r="C159" s="40"/>
      <c r="D159" s="213" t="s">
        <v>129</v>
      </c>
      <c r="E159" s="40"/>
      <c r="F159" s="214" t="s">
        <v>274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129</v>
      </c>
      <c r="AU159" s="17" t="s">
        <v>84</v>
      </c>
    </row>
    <row r="160" s="12" customFormat="1" ht="22.8" customHeight="1">
      <c r="A160" s="12"/>
      <c r="B160" s="184"/>
      <c r="C160" s="185"/>
      <c r="D160" s="186" t="s">
        <v>74</v>
      </c>
      <c r="E160" s="198" t="s">
        <v>275</v>
      </c>
      <c r="F160" s="198" t="s">
        <v>276</v>
      </c>
      <c r="G160" s="185"/>
      <c r="H160" s="185"/>
      <c r="I160" s="188"/>
      <c r="J160" s="199">
        <f>BK160</f>
        <v>0</v>
      </c>
      <c r="K160" s="185"/>
      <c r="L160" s="190"/>
      <c r="M160" s="191"/>
      <c r="N160" s="192"/>
      <c r="O160" s="192"/>
      <c r="P160" s="193">
        <f>SUM(P161:P167)</f>
        <v>0</v>
      </c>
      <c r="Q160" s="192"/>
      <c r="R160" s="193">
        <f>SUM(R161:R167)</f>
        <v>0.069403500000000007</v>
      </c>
      <c r="S160" s="192"/>
      <c r="T160" s="194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5" t="s">
        <v>84</v>
      </c>
      <c r="AT160" s="196" t="s">
        <v>74</v>
      </c>
      <c r="AU160" s="196" t="s">
        <v>80</v>
      </c>
      <c r="AY160" s="195" t="s">
        <v>119</v>
      </c>
      <c r="BK160" s="197">
        <f>SUM(BK161:BK167)</f>
        <v>0</v>
      </c>
    </row>
    <row r="161" s="2" customFormat="1" ht="24.15" customHeight="1">
      <c r="A161" s="38"/>
      <c r="B161" s="39"/>
      <c r="C161" s="200" t="s">
        <v>277</v>
      </c>
      <c r="D161" s="200" t="s">
        <v>122</v>
      </c>
      <c r="E161" s="201" t="s">
        <v>278</v>
      </c>
      <c r="F161" s="202" t="s">
        <v>279</v>
      </c>
      <c r="G161" s="203" t="s">
        <v>150</v>
      </c>
      <c r="H161" s="204">
        <v>23.850000000000001</v>
      </c>
      <c r="I161" s="205"/>
      <c r="J161" s="206">
        <f>ROUND(I161*H161,2)</f>
        <v>0</v>
      </c>
      <c r="K161" s="202" t="s">
        <v>126</v>
      </c>
      <c r="L161" s="44"/>
      <c r="M161" s="207" t="s">
        <v>19</v>
      </c>
      <c r="N161" s="208" t="s">
        <v>46</v>
      </c>
      <c r="O161" s="84"/>
      <c r="P161" s="209">
        <f>O161*H161</f>
        <v>0</v>
      </c>
      <c r="Q161" s="209">
        <v>0.0029099999999999998</v>
      </c>
      <c r="R161" s="209">
        <f>Q161*H161</f>
        <v>0.069403500000000007</v>
      </c>
      <c r="S161" s="209">
        <v>0</v>
      </c>
      <c r="T161" s="21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1" t="s">
        <v>223</v>
      </c>
      <c r="AT161" s="211" t="s">
        <v>122</v>
      </c>
      <c r="AU161" s="211" t="s">
        <v>84</v>
      </c>
      <c r="AY161" s="17" t="s">
        <v>119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80</v>
      </c>
      <c r="BK161" s="212">
        <f>ROUND(I161*H161,2)</f>
        <v>0</v>
      </c>
      <c r="BL161" s="17" t="s">
        <v>223</v>
      </c>
      <c r="BM161" s="211" t="s">
        <v>280</v>
      </c>
    </row>
    <row r="162" s="2" customFormat="1">
      <c r="A162" s="38"/>
      <c r="B162" s="39"/>
      <c r="C162" s="40"/>
      <c r="D162" s="213" t="s">
        <v>129</v>
      </c>
      <c r="E162" s="40"/>
      <c r="F162" s="214" t="s">
        <v>281</v>
      </c>
      <c r="G162" s="40"/>
      <c r="H162" s="40"/>
      <c r="I162" s="215"/>
      <c r="J162" s="40"/>
      <c r="K162" s="40"/>
      <c r="L162" s="44"/>
      <c r="M162" s="216"/>
      <c r="N162" s="217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84</v>
      </c>
    </row>
    <row r="163" s="13" customFormat="1">
      <c r="A163" s="13"/>
      <c r="B163" s="218"/>
      <c r="C163" s="219"/>
      <c r="D163" s="220" t="s">
        <v>131</v>
      </c>
      <c r="E163" s="221" t="s">
        <v>19</v>
      </c>
      <c r="F163" s="222" t="s">
        <v>282</v>
      </c>
      <c r="G163" s="219"/>
      <c r="H163" s="223">
        <v>23.399999999999999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131</v>
      </c>
      <c r="AU163" s="229" t="s">
        <v>84</v>
      </c>
      <c r="AV163" s="13" t="s">
        <v>84</v>
      </c>
      <c r="AW163" s="13" t="s">
        <v>36</v>
      </c>
      <c r="AX163" s="13" t="s">
        <v>75</v>
      </c>
      <c r="AY163" s="229" t="s">
        <v>119</v>
      </c>
    </row>
    <row r="164" s="13" customFormat="1">
      <c r="A164" s="13"/>
      <c r="B164" s="218"/>
      <c r="C164" s="219"/>
      <c r="D164" s="220" t="s">
        <v>131</v>
      </c>
      <c r="E164" s="221" t="s">
        <v>19</v>
      </c>
      <c r="F164" s="222" t="s">
        <v>283</v>
      </c>
      <c r="G164" s="219"/>
      <c r="H164" s="223">
        <v>0.45000000000000001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131</v>
      </c>
      <c r="AU164" s="229" t="s">
        <v>84</v>
      </c>
      <c r="AV164" s="13" t="s">
        <v>84</v>
      </c>
      <c r="AW164" s="13" t="s">
        <v>36</v>
      </c>
      <c r="AX164" s="13" t="s">
        <v>75</v>
      </c>
      <c r="AY164" s="229" t="s">
        <v>119</v>
      </c>
    </row>
    <row r="165" s="14" customFormat="1">
      <c r="A165" s="14"/>
      <c r="B165" s="240"/>
      <c r="C165" s="241"/>
      <c r="D165" s="220" t="s">
        <v>131</v>
      </c>
      <c r="E165" s="242" t="s">
        <v>19</v>
      </c>
      <c r="F165" s="243" t="s">
        <v>164</v>
      </c>
      <c r="G165" s="241"/>
      <c r="H165" s="244">
        <v>23.850000000000001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131</v>
      </c>
      <c r="AU165" s="250" t="s">
        <v>84</v>
      </c>
      <c r="AV165" s="14" t="s">
        <v>127</v>
      </c>
      <c r="AW165" s="14" t="s">
        <v>36</v>
      </c>
      <c r="AX165" s="14" t="s">
        <v>80</v>
      </c>
      <c r="AY165" s="250" t="s">
        <v>119</v>
      </c>
    </row>
    <row r="166" s="2" customFormat="1" ht="24.15" customHeight="1">
      <c r="A166" s="38"/>
      <c r="B166" s="39"/>
      <c r="C166" s="200" t="s">
        <v>284</v>
      </c>
      <c r="D166" s="200" t="s">
        <v>122</v>
      </c>
      <c r="E166" s="201" t="s">
        <v>285</v>
      </c>
      <c r="F166" s="202" t="s">
        <v>286</v>
      </c>
      <c r="G166" s="203" t="s">
        <v>211</v>
      </c>
      <c r="H166" s="204">
        <v>0.069000000000000006</v>
      </c>
      <c r="I166" s="205"/>
      <c r="J166" s="206">
        <f>ROUND(I166*H166,2)</f>
        <v>0</v>
      </c>
      <c r="K166" s="202" t="s">
        <v>126</v>
      </c>
      <c r="L166" s="44"/>
      <c r="M166" s="207" t="s">
        <v>19</v>
      </c>
      <c r="N166" s="208" t="s">
        <v>46</v>
      </c>
      <c r="O166" s="84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1" t="s">
        <v>223</v>
      </c>
      <c r="AT166" s="211" t="s">
        <v>122</v>
      </c>
      <c r="AU166" s="211" t="s">
        <v>84</v>
      </c>
      <c r="AY166" s="17" t="s">
        <v>119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80</v>
      </c>
      <c r="BK166" s="212">
        <f>ROUND(I166*H166,2)</f>
        <v>0</v>
      </c>
      <c r="BL166" s="17" t="s">
        <v>223</v>
      </c>
      <c r="BM166" s="211" t="s">
        <v>287</v>
      </c>
    </row>
    <row r="167" s="2" customFormat="1">
      <c r="A167" s="38"/>
      <c r="B167" s="39"/>
      <c r="C167" s="40"/>
      <c r="D167" s="213" t="s">
        <v>129</v>
      </c>
      <c r="E167" s="40"/>
      <c r="F167" s="214" t="s">
        <v>288</v>
      </c>
      <c r="G167" s="40"/>
      <c r="H167" s="40"/>
      <c r="I167" s="215"/>
      <c r="J167" s="40"/>
      <c r="K167" s="40"/>
      <c r="L167" s="44"/>
      <c r="M167" s="216"/>
      <c r="N167" s="217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129</v>
      </c>
      <c r="AU167" s="17" t="s">
        <v>84</v>
      </c>
    </row>
    <row r="168" s="12" customFormat="1" ht="22.8" customHeight="1">
      <c r="A168" s="12"/>
      <c r="B168" s="184"/>
      <c r="C168" s="185"/>
      <c r="D168" s="186" t="s">
        <v>74</v>
      </c>
      <c r="E168" s="198" t="s">
        <v>289</v>
      </c>
      <c r="F168" s="198" t="s">
        <v>290</v>
      </c>
      <c r="G168" s="185"/>
      <c r="H168" s="185"/>
      <c r="I168" s="188"/>
      <c r="J168" s="199">
        <f>BK168</f>
        <v>0</v>
      </c>
      <c r="K168" s="185"/>
      <c r="L168" s="190"/>
      <c r="M168" s="191"/>
      <c r="N168" s="192"/>
      <c r="O168" s="192"/>
      <c r="P168" s="193">
        <f>SUM(P169:P177)</f>
        <v>0</v>
      </c>
      <c r="Q168" s="192"/>
      <c r="R168" s="193">
        <f>SUM(R169:R177)</f>
        <v>4.0118730600000001</v>
      </c>
      <c r="S168" s="192"/>
      <c r="T168" s="19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5" t="s">
        <v>84</v>
      </c>
      <c r="AT168" s="196" t="s">
        <v>74</v>
      </c>
      <c r="AU168" s="196" t="s">
        <v>80</v>
      </c>
      <c r="AY168" s="195" t="s">
        <v>119</v>
      </c>
      <c r="BK168" s="197">
        <f>SUM(BK169:BK177)</f>
        <v>0</v>
      </c>
    </row>
    <row r="169" s="2" customFormat="1" ht="16.5" customHeight="1">
      <c r="A169" s="38"/>
      <c r="B169" s="39"/>
      <c r="C169" s="200" t="s">
        <v>291</v>
      </c>
      <c r="D169" s="200" t="s">
        <v>122</v>
      </c>
      <c r="E169" s="201" t="s">
        <v>292</v>
      </c>
      <c r="F169" s="202" t="s">
        <v>293</v>
      </c>
      <c r="G169" s="203" t="s">
        <v>125</v>
      </c>
      <c r="H169" s="204">
        <v>165.917</v>
      </c>
      <c r="I169" s="205"/>
      <c r="J169" s="206">
        <f>ROUND(I169*H169,2)</f>
        <v>0</v>
      </c>
      <c r="K169" s="202" t="s">
        <v>135</v>
      </c>
      <c r="L169" s="44"/>
      <c r="M169" s="207" t="s">
        <v>19</v>
      </c>
      <c r="N169" s="208" t="s">
        <v>46</v>
      </c>
      <c r="O169" s="84"/>
      <c r="P169" s="209">
        <f>O169*H169</f>
        <v>0</v>
      </c>
      <c r="Q169" s="209">
        <v>0.00014999999999999999</v>
      </c>
      <c r="R169" s="209">
        <f>Q169*H169</f>
        <v>0.024887549999999998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223</v>
      </c>
      <c r="AT169" s="211" t="s">
        <v>122</v>
      </c>
      <c r="AU169" s="211" t="s">
        <v>84</v>
      </c>
      <c r="AY169" s="17" t="s">
        <v>119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80</v>
      </c>
      <c r="BK169" s="212">
        <f>ROUND(I169*H169,2)</f>
        <v>0</v>
      </c>
      <c r="BL169" s="17" t="s">
        <v>223</v>
      </c>
      <c r="BM169" s="211" t="s">
        <v>294</v>
      </c>
    </row>
    <row r="170" s="13" customFormat="1">
      <c r="A170" s="13"/>
      <c r="B170" s="218"/>
      <c r="C170" s="219"/>
      <c r="D170" s="220" t="s">
        <v>131</v>
      </c>
      <c r="E170" s="221" t="s">
        <v>19</v>
      </c>
      <c r="F170" s="222" t="s">
        <v>196</v>
      </c>
      <c r="G170" s="219"/>
      <c r="H170" s="223">
        <v>27.981000000000002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131</v>
      </c>
      <c r="AU170" s="229" t="s">
        <v>84</v>
      </c>
      <c r="AV170" s="13" t="s">
        <v>84</v>
      </c>
      <c r="AW170" s="13" t="s">
        <v>36</v>
      </c>
      <c r="AX170" s="13" t="s">
        <v>75</v>
      </c>
      <c r="AY170" s="229" t="s">
        <v>119</v>
      </c>
    </row>
    <row r="171" s="13" customFormat="1">
      <c r="A171" s="13"/>
      <c r="B171" s="218"/>
      <c r="C171" s="219"/>
      <c r="D171" s="220" t="s">
        <v>131</v>
      </c>
      <c r="E171" s="221" t="s">
        <v>19</v>
      </c>
      <c r="F171" s="222" t="s">
        <v>197</v>
      </c>
      <c r="G171" s="219"/>
      <c r="H171" s="223">
        <v>33.048999999999999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131</v>
      </c>
      <c r="AU171" s="229" t="s">
        <v>84</v>
      </c>
      <c r="AV171" s="13" t="s">
        <v>84</v>
      </c>
      <c r="AW171" s="13" t="s">
        <v>36</v>
      </c>
      <c r="AX171" s="13" t="s">
        <v>75</v>
      </c>
      <c r="AY171" s="229" t="s">
        <v>119</v>
      </c>
    </row>
    <row r="172" s="13" customFormat="1">
      <c r="A172" s="13"/>
      <c r="B172" s="218"/>
      <c r="C172" s="219"/>
      <c r="D172" s="220" t="s">
        <v>131</v>
      </c>
      <c r="E172" s="221" t="s">
        <v>19</v>
      </c>
      <c r="F172" s="222" t="s">
        <v>198</v>
      </c>
      <c r="G172" s="219"/>
      <c r="H172" s="223">
        <v>38.119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131</v>
      </c>
      <c r="AU172" s="229" t="s">
        <v>84</v>
      </c>
      <c r="AV172" s="13" t="s">
        <v>84</v>
      </c>
      <c r="AW172" s="13" t="s">
        <v>36</v>
      </c>
      <c r="AX172" s="13" t="s">
        <v>75</v>
      </c>
      <c r="AY172" s="229" t="s">
        <v>119</v>
      </c>
    </row>
    <row r="173" s="13" customFormat="1">
      <c r="A173" s="13"/>
      <c r="B173" s="218"/>
      <c r="C173" s="219"/>
      <c r="D173" s="220" t="s">
        <v>131</v>
      </c>
      <c r="E173" s="221" t="s">
        <v>19</v>
      </c>
      <c r="F173" s="222" t="s">
        <v>199</v>
      </c>
      <c r="G173" s="219"/>
      <c r="H173" s="223">
        <v>43.189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131</v>
      </c>
      <c r="AU173" s="229" t="s">
        <v>84</v>
      </c>
      <c r="AV173" s="13" t="s">
        <v>84</v>
      </c>
      <c r="AW173" s="13" t="s">
        <v>36</v>
      </c>
      <c r="AX173" s="13" t="s">
        <v>75</v>
      </c>
      <c r="AY173" s="229" t="s">
        <v>119</v>
      </c>
    </row>
    <row r="174" s="13" customFormat="1">
      <c r="A174" s="13"/>
      <c r="B174" s="218"/>
      <c r="C174" s="219"/>
      <c r="D174" s="220" t="s">
        <v>131</v>
      </c>
      <c r="E174" s="221" t="s">
        <v>19</v>
      </c>
      <c r="F174" s="222" t="s">
        <v>200</v>
      </c>
      <c r="G174" s="219"/>
      <c r="H174" s="223">
        <v>23.579000000000001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131</v>
      </c>
      <c r="AU174" s="229" t="s">
        <v>84</v>
      </c>
      <c r="AV174" s="13" t="s">
        <v>84</v>
      </c>
      <c r="AW174" s="13" t="s">
        <v>36</v>
      </c>
      <c r="AX174" s="13" t="s">
        <v>75</v>
      </c>
      <c r="AY174" s="229" t="s">
        <v>119</v>
      </c>
    </row>
    <row r="175" s="14" customFormat="1">
      <c r="A175" s="14"/>
      <c r="B175" s="240"/>
      <c r="C175" s="241"/>
      <c r="D175" s="220" t="s">
        <v>131</v>
      </c>
      <c r="E175" s="242" t="s">
        <v>19</v>
      </c>
      <c r="F175" s="243" t="s">
        <v>164</v>
      </c>
      <c r="G175" s="241"/>
      <c r="H175" s="244">
        <v>165.917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131</v>
      </c>
      <c r="AU175" s="250" t="s">
        <v>84</v>
      </c>
      <c r="AV175" s="14" t="s">
        <v>127</v>
      </c>
      <c r="AW175" s="14" t="s">
        <v>36</v>
      </c>
      <c r="AX175" s="14" t="s">
        <v>80</v>
      </c>
      <c r="AY175" s="250" t="s">
        <v>119</v>
      </c>
    </row>
    <row r="176" s="2" customFormat="1" ht="16.5" customHeight="1">
      <c r="A176" s="38"/>
      <c r="B176" s="39"/>
      <c r="C176" s="230" t="s">
        <v>295</v>
      </c>
      <c r="D176" s="230" t="s">
        <v>139</v>
      </c>
      <c r="E176" s="231" t="s">
        <v>296</v>
      </c>
      <c r="F176" s="232" t="s">
        <v>297</v>
      </c>
      <c r="G176" s="233" t="s">
        <v>125</v>
      </c>
      <c r="H176" s="234">
        <v>165.917</v>
      </c>
      <c r="I176" s="235"/>
      <c r="J176" s="236">
        <f>ROUND(I176*H176,2)</f>
        <v>0</v>
      </c>
      <c r="K176" s="232" t="s">
        <v>135</v>
      </c>
      <c r="L176" s="237"/>
      <c r="M176" s="238" t="s">
        <v>19</v>
      </c>
      <c r="N176" s="239" t="s">
        <v>46</v>
      </c>
      <c r="O176" s="84"/>
      <c r="P176" s="209">
        <f>O176*H176</f>
        <v>0</v>
      </c>
      <c r="Q176" s="209">
        <v>0.024029999999999999</v>
      </c>
      <c r="R176" s="209">
        <f>Q176*H176</f>
        <v>3.9869855099999998</v>
      </c>
      <c r="S176" s="209">
        <v>0</v>
      </c>
      <c r="T176" s="21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1" t="s">
        <v>298</v>
      </c>
      <c r="AT176" s="211" t="s">
        <v>139</v>
      </c>
      <c r="AU176" s="211" t="s">
        <v>84</v>
      </c>
      <c r="AY176" s="17" t="s">
        <v>119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80</v>
      </c>
      <c r="BK176" s="212">
        <f>ROUND(I176*H176,2)</f>
        <v>0</v>
      </c>
      <c r="BL176" s="17" t="s">
        <v>223</v>
      </c>
      <c r="BM176" s="211" t="s">
        <v>299</v>
      </c>
    </row>
    <row r="177" s="2" customFormat="1">
      <c r="A177" s="38"/>
      <c r="B177" s="39"/>
      <c r="C177" s="40"/>
      <c r="D177" s="220" t="s">
        <v>300</v>
      </c>
      <c r="E177" s="40"/>
      <c r="F177" s="251" t="s">
        <v>301</v>
      </c>
      <c r="G177" s="40"/>
      <c r="H177" s="40"/>
      <c r="I177" s="215"/>
      <c r="J177" s="40"/>
      <c r="K177" s="40"/>
      <c r="L177" s="44"/>
      <c r="M177" s="216"/>
      <c r="N177" s="217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300</v>
      </c>
      <c r="AU177" s="17" t="s">
        <v>84</v>
      </c>
    </row>
    <row r="178" s="12" customFormat="1" ht="22.8" customHeight="1">
      <c r="A178" s="12"/>
      <c r="B178" s="184"/>
      <c r="C178" s="185"/>
      <c r="D178" s="186" t="s">
        <v>74</v>
      </c>
      <c r="E178" s="198" t="s">
        <v>302</v>
      </c>
      <c r="F178" s="198" t="s">
        <v>303</v>
      </c>
      <c r="G178" s="185"/>
      <c r="H178" s="185"/>
      <c r="I178" s="188"/>
      <c r="J178" s="199">
        <f>BK178</f>
        <v>0</v>
      </c>
      <c r="K178" s="185"/>
      <c r="L178" s="190"/>
      <c r="M178" s="191"/>
      <c r="N178" s="192"/>
      <c r="O178" s="192"/>
      <c r="P178" s="193">
        <f>SUM(P179:P185)</f>
        <v>0</v>
      </c>
      <c r="Q178" s="192"/>
      <c r="R178" s="193">
        <f>SUM(R179:R185)</f>
        <v>0.083776579999999989</v>
      </c>
      <c r="S178" s="192"/>
      <c r="T178" s="194">
        <f>SUM(T179:T185)</f>
        <v>0.027318449999999998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5" t="s">
        <v>84</v>
      </c>
      <c r="AT178" s="196" t="s">
        <v>74</v>
      </c>
      <c r="AU178" s="196" t="s">
        <v>80</v>
      </c>
      <c r="AY178" s="195" t="s">
        <v>119</v>
      </c>
      <c r="BK178" s="197">
        <f>SUM(BK179:BK185)</f>
        <v>0</v>
      </c>
    </row>
    <row r="179" s="2" customFormat="1" ht="16.5" customHeight="1">
      <c r="A179" s="38"/>
      <c r="B179" s="39"/>
      <c r="C179" s="200" t="s">
        <v>304</v>
      </c>
      <c r="D179" s="200" t="s">
        <v>122</v>
      </c>
      <c r="E179" s="201" t="s">
        <v>305</v>
      </c>
      <c r="F179" s="202" t="s">
        <v>306</v>
      </c>
      <c r="G179" s="203" t="s">
        <v>125</v>
      </c>
      <c r="H179" s="204">
        <v>182.12299999999999</v>
      </c>
      <c r="I179" s="205"/>
      <c r="J179" s="206">
        <f>ROUND(I179*H179,2)</f>
        <v>0</v>
      </c>
      <c r="K179" s="202" t="s">
        <v>126</v>
      </c>
      <c r="L179" s="44"/>
      <c r="M179" s="207" t="s">
        <v>19</v>
      </c>
      <c r="N179" s="208" t="s">
        <v>46</v>
      </c>
      <c r="O179" s="84"/>
      <c r="P179" s="209">
        <f>O179*H179</f>
        <v>0</v>
      </c>
      <c r="Q179" s="209">
        <v>0</v>
      </c>
      <c r="R179" s="209">
        <f>Q179*H179</f>
        <v>0</v>
      </c>
      <c r="S179" s="209">
        <v>0.00014999999999999999</v>
      </c>
      <c r="T179" s="210">
        <f>S179*H179</f>
        <v>0.027318449999999998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223</v>
      </c>
      <c r="AT179" s="211" t="s">
        <v>122</v>
      </c>
      <c r="AU179" s="211" t="s">
        <v>84</v>
      </c>
      <c r="AY179" s="17" t="s">
        <v>119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80</v>
      </c>
      <c r="BK179" s="212">
        <f>ROUND(I179*H179,2)</f>
        <v>0</v>
      </c>
      <c r="BL179" s="17" t="s">
        <v>223</v>
      </c>
      <c r="BM179" s="211" t="s">
        <v>307</v>
      </c>
    </row>
    <row r="180" s="2" customFormat="1">
      <c r="A180" s="38"/>
      <c r="B180" s="39"/>
      <c r="C180" s="40"/>
      <c r="D180" s="213" t="s">
        <v>129</v>
      </c>
      <c r="E180" s="40"/>
      <c r="F180" s="214" t="s">
        <v>308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84</v>
      </c>
    </row>
    <row r="181" s="13" customFormat="1">
      <c r="A181" s="13"/>
      <c r="B181" s="218"/>
      <c r="C181" s="219"/>
      <c r="D181" s="220" t="s">
        <v>131</v>
      </c>
      <c r="E181" s="221" t="s">
        <v>19</v>
      </c>
      <c r="F181" s="222" t="s">
        <v>132</v>
      </c>
      <c r="G181" s="219"/>
      <c r="H181" s="223">
        <v>182.12299999999999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131</v>
      </c>
      <c r="AU181" s="229" t="s">
        <v>84</v>
      </c>
      <c r="AV181" s="13" t="s">
        <v>84</v>
      </c>
      <c r="AW181" s="13" t="s">
        <v>36</v>
      </c>
      <c r="AX181" s="13" t="s">
        <v>80</v>
      </c>
      <c r="AY181" s="229" t="s">
        <v>119</v>
      </c>
    </row>
    <row r="182" s="2" customFormat="1" ht="16.5" customHeight="1">
      <c r="A182" s="38"/>
      <c r="B182" s="39"/>
      <c r="C182" s="200" t="s">
        <v>309</v>
      </c>
      <c r="D182" s="200" t="s">
        <v>122</v>
      </c>
      <c r="E182" s="201" t="s">
        <v>310</v>
      </c>
      <c r="F182" s="202" t="s">
        <v>311</v>
      </c>
      <c r="G182" s="203" t="s">
        <v>125</v>
      </c>
      <c r="H182" s="204">
        <v>182.12299999999999</v>
      </c>
      <c r="I182" s="205"/>
      <c r="J182" s="206">
        <f>ROUND(I182*H182,2)</f>
        <v>0</v>
      </c>
      <c r="K182" s="202" t="s">
        <v>126</v>
      </c>
      <c r="L182" s="44"/>
      <c r="M182" s="207" t="s">
        <v>19</v>
      </c>
      <c r="N182" s="208" t="s">
        <v>46</v>
      </c>
      <c r="O182" s="84"/>
      <c r="P182" s="209">
        <f>O182*H182</f>
        <v>0</v>
      </c>
      <c r="Q182" s="209">
        <v>0.00020000000000000001</v>
      </c>
      <c r="R182" s="209">
        <f>Q182*H182</f>
        <v>0.036424600000000001</v>
      </c>
      <c r="S182" s="209">
        <v>0</v>
      </c>
      <c r="T182" s="21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1" t="s">
        <v>223</v>
      </c>
      <c r="AT182" s="211" t="s">
        <v>122</v>
      </c>
      <c r="AU182" s="211" t="s">
        <v>84</v>
      </c>
      <c r="AY182" s="17" t="s">
        <v>119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80</v>
      </c>
      <c r="BK182" s="212">
        <f>ROUND(I182*H182,2)</f>
        <v>0</v>
      </c>
      <c r="BL182" s="17" t="s">
        <v>223</v>
      </c>
      <c r="BM182" s="211" t="s">
        <v>312</v>
      </c>
    </row>
    <row r="183" s="2" customFormat="1">
      <c r="A183" s="38"/>
      <c r="B183" s="39"/>
      <c r="C183" s="40"/>
      <c r="D183" s="213" t="s">
        <v>129</v>
      </c>
      <c r="E183" s="40"/>
      <c r="F183" s="214" t="s">
        <v>313</v>
      </c>
      <c r="G183" s="40"/>
      <c r="H183" s="40"/>
      <c r="I183" s="215"/>
      <c r="J183" s="40"/>
      <c r="K183" s="40"/>
      <c r="L183" s="44"/>
      <c r="M183" s="216"/>
      <c r="N183" s="217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84</v>
      </c>
    </row>
    <row r="184" s="2" customFormat="1" ht="24.15" customHeight="1">
      <c r="A184" s="38"/>
      <c r="B184" s="39"/>
      <c r="C184" s="200" t="s">
        <v>298</v>
      </c>
      <c r="D184" s="200" t="s">
        <v>122</v>
      </c>
      <c r="E184" s="201" t="s">
        <v>314</v>
      </c>
      <c r="F184" s="202" t="s">
        <v>315</v>
      </c>
      <c r="G184" s="203" t="s">
        <v>125</v>
      </c>
      <c r="H184" s="204">
        <v>182.12299999999999</v>
      </c>
      <c r="I184" s="205"/>
      <c r="J184" s="206">
        <f>ROUND(I184*H184,2)</f>
        <v>0</v>
      </c>
      <c r="K184" s="202" t="s">
        <v>126</v>
      </c>
      <c r="L184" s="44"/>
      <c r="M184" s="207" t="s">
        <v>19</v>
      </c>
      <c r="N184" s="208" t="s">
        <v>46</v>
      </c>
      <c r="O184" s="84"/>
      <c r="P184" s="209">
        <f>O184*H184</f>
        <v>0</v>
      </c>
      <c r="Q184" s="209">
        <v>0.00025999999999999998</v>
      </c>
      <c r="R184" s="209">
        <f>Q184*H184</f>
        <v>0.047351979999999995</v>
      </c>
      <c r="S184" s="209">
        <v>0</v>
      </c>
      <c r="T184" s="2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1" t="s">
        <v>223</v>
      </c>
      <c r="AT184" s="211" t="s">
        <v>122</v>
      </c>
      <c r="AU184" s="211" t="s">
        <v>84</v>
      </c>
      <c r="AY184" s="17" t="s">
        <v>119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80</v>
      </c>
      <c r="BK184" s="212">
        <f>ROUND(I184*H184,2)</f>
        <v>0</v>
      </c>
      <c r="BL184" s="17" t="s">
        <v>223</v>
      </c>
      <c r="BM184" s="211" t="s">
        <v>316</v>
      </c>
    </row>
    <row r="185" s="2" customFormat="1">
      <c r="A185" s="38"/>
      <c r="B185" s="39"/>
      <c r="C185" s="40"/>
      <c r="D185" s="213" t="s">
        <v>129</v>
      </c>
      <c r="E185" s="40"/>
      <c r="F185" s="214" t="s">
        <v>317</v>
      </c>
      <c r="G185" s="40"/>
      <c r="H185" s="40"/>
      <c r="I185" s="215"/>
      <c r="J185" s="40"/>
      <c r="K185" s="40"/>
      <c r="L185" s="44"/>
      <c r="M185" s="252"/>
      <c r="N185" s="253"/>
      <c r="O185" s="254"/>
      <c r="P185" s="254"/>
      <c r="Q185" s="254"/>
      <c r="R185" s="254"/>
      <c r="S185" s="254"/>
      <c r="T185" s="25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129</v>
      </c>
      <c r="AU185" s="17" t="s">
        <v>84</v>
      </c>
    </row>
    <row r="186" s="2" customFormat="1" ht="6.96" customHeight="1">
      <c r="A186" s="38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P0ZO/cEiVHk6VJWacilw5viHpjldVYPawXhq6IHK7+mKn4I50vCH0ElLrznKcpzAcYuOZ6H63r3HUMvetyym/A==" hashValue="916Qc4H3awWuOtzNxtkY0p4q1rGSTqzcLhod/Bu4T3vC5y7HTlh6eHZjlN9cySF9ff51TCjRxHSZz6a++H4Y1A==" algorithmName="SHA-512" password="CC35"/>
  <autoFilter ref="C90:K18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611325421"/>
    <hyperlink ref="F103" r:id="rId2" display="https://podminky.urs.cz/item/CS_URS_2022_01/619995001"/>
    <hyperlink ref="F114" r:id="rId3" display="https://podminky.urs.cz/item/CS_URS_2022_01/941211112"/>
    <hyperlink ref="F117" r:id="rId4" display="https://podminky.urs.cz/item/CS_URS_2022_01/941211211"/>
    <hyperlink ref="F120" r:id="rId5" display="https://podminky.urs.cz/item/CS_URS_2022_01/941211812"/>
    <hyperlink ref="F123" r:id="rId6" display="https://podminky.urs.cz/item/CS_URS_2022_01/764002851"/>
    <hyperlink ref="F126" r:id="rId7" display="https://podminky.urs.cz/item/CS_URS_2022_01/968072641"/>
    <hyperlink ref="F134" r:id="rId8" display="https://podminky.urs.cz/item/CS_URS_2022_01/978013121"/>
    <hyperlink ref="F137" r:id="rId9" display="https://podminky.urs.cz/item/CS_URS_2022_01/997013217"/>
    <hyperlink ref="F139" r:id="rId10" display="https://podminky.urs.cz/item/CS_URS_2022_01/997013509"/>
    <hyperlink ref="F143" r:id="rId11" display="https://podminky.urs.cz/item/CS_URS_2022_01/997013511"/>
    <hyperlink ref="F146" r:id="rId12" display="https://podminky.urs.cz/item/CS_URS_2022_01/998018003"/>
    <hyperlink ref="F152" r:id="rId13" display="https://podminky.urs.cz/item/CS_URS_2022_01/751111273"/>
    <hyperlink ref="F159" r:id="rId14" display="https://podminky.urs.cz/item/CS_URS_2022_01/998751102"/>
    <hyperlink ref="F162" r:id="rId15" display="https://podminky.urs.cz/item/CS_URS_2022_01/764216604"/>
    <hyperlink ref="F167" r:id="rId16" display="https://podminky.urs.cz/item/CS_URS_2022_01/998764103"/>
    <hyperlink ref="F180" r:id="rId17" display="https://podminky.urs.cz/item/CS_URS_2022_01/784111011"/>
    <hyperlink ref="F183" r:id="rId18" display="https://podminky.urs.cz/item/CS_URS_2022_01/784181101"/>
    <hyperlink ref="F185" r:id="rId19" display="https://podminky.urs.cz/item/CS_URS_2022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318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319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320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321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322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323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324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325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326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327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328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82</v>
      </c>
      <c r="F18" s="267" t="s">
        <v>329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330</v>
      </c>
      <c r="F19" s="267" t="s">
        <v>331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332</v>
      </c>
      <c r="F20" s="267" t="s">
        <v>333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334</v>
      </c>
      <c r="F21" s="267" t="s">
        <v>335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336</v>
      </c>
      <c r="F22" s="267" t="s">
        <v>337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338</v>
      </c>
      <c r="F23" s="267" t="s">
        <v>339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340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341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342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343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344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345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346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347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348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105</v>
      </c>
      <c r="F36" s="267"/>
      <c r="G36" s="267" t="s">
        <v>349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350</v>
      </c>
      <c r="F37" s="267"/>
      <c r="G37" s="267" t="s">
        <v>351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56</v>
      </c>
      <c r="F38" s="267"/>
      <c r="G38" s="267" t="s">
        <v>352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57</v>
      </c>
      <c r="F39" s="267"/>
      <c r="G39" s="267" t="s">
        <v>353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106</v>
      </c>
      <c r="F40" s="267"/>
      <c r="G40" s="267" t="s">
        <v>354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107</v>
      </c>
      <c r="F41" s="267"/>
      <c r="G41" s="267" t="s">
        <v>355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356</v>
      </c>
      <c r="F42" s="267"/>
      <c r="G42" s="267" t="s">
        <v>357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358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359</v>
      </c>
      <c r="F44" s="267"/>
      <c r="G44" s="267" t="s">
        <v>360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109</v>
      </c>
      <c r="F45" s="267"/>
      <c r="G45" s="267" t="s">
        <v>361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362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363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364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365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366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367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368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369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370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371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372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373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374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375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376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377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378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379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380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381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382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383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384</v>
      </c>
      <c r="D76" s="285"/>
      <c r="E76" s="285"/>
      <c r="F76" s="285" t="s">
        <v>385</v>
      </c>
      <c r="G76" s="286"/>
      <c r="H76" s="285" t="s">
        <v>57</v>
      </c>
      <c r="I76" s="285" t="s">
        <v>60</v>
      </c>
      <c r="J76" s="285" t="s">
        <v>386</v>
      </c>
      <c r="K76" s="284"/>
    </row>
    <row r="77" s="1" customFormat="1" ht="17.25" customHeight="1">
      <c r="B77" s="282"/>
      <c r="C77" s="287" t="s">
        <v>387</v>
      </c>
      <c r="D77" s="287"/>
      <c r="E77" s="287"/>
      <c r="F77" s="288" t="s">
        <v>388</v>
      </c>
      <c r="G77" s="289"/>
      <c r="H77" s="287"/>
      <c r="I77" s="287"/>
      <c r="J77" s="287" t="s">
        <v>389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56</v>
      </c>
      <c r="D79" s="292"/>
      <c r="E79" s="292"/>
      <c r="F79" s="293" t="s">
        <v>390</v>
      </c>
      <c r="G79" s="294"/>
      <c r="H79" s="270" t="s">
        <v>391</v>
      </c>
      <c r="I79" s="270" t="s">
        <v>392</v>
      </c>
      <c r="J79" s="270">
        <v>20</v>
      </c>
      <c r="K79" s="284"/>
    </row>
    <row r="80" s="1" customFormat="1" ht="15" customHeight="1">
      <c r="B80" s="282"/>
      <c r="C80" s="270" t="s">
        <v>393</v>
      </c>
      <c r="D80" s="270"/>
      <c r="E80" s="270"/>
      <c r="F80" s="293" t="s">
        <v>390</v>
      </c>
      <c r="G80" s="294"/>
      <c r="H80" s="270" t="s">
        <v>394</v>
      </c>
      <c r="I80" s="270" t="s">
        <v>392</v>
      </c>
      <c r="J80" s="270">
        <v>120</v>
      </c>
      <c r="K80" s="284"/>
    </row>
    <row r="81" s="1" customFormat="1" ht="15" customHeight="1">
      <c r="B81" s="295"/>
      <c r="C81" s="270" t="s">
        <v>395</v>
      </c>
      <c r="D81" s="270"/>
      <c r="E81" s="270"/>
      <c r="F81" s="293" t="s">
        <v>396</v>
      </c>
      <c r="G81" s="294"/>
      <c r="H81" s="270" t="s">
        <v>397</v>
      </c>
      <c r="I81" s="270" t="s">
        <v>392</v>
      </c>
      <c r="J81" s="270">
        <v>50</v>
      </c>
      <c r="K81" s="284"/>
    </row>
    <row r="82" s="1" customFormat="1" ht="15" customHeight="1">
      <c r="B82" s="295"/>
      <c r="C82" s="270" t="s">
        <v>398</v>
      </c>
      <c r="D82" s="270"/>
      <c r="E82" s="270"/>
      <c r="F82" s="293" t="s">
        <v>390</v>
      </c>
      <c r="G82" s="294"/>
      <c r="H82" s="270" t="s">
        <v>399</v>
      </c>
      <c r="I82" s="270" t="s">
        <v>400</v>
      </c>
      <c r="J82" s="270"/>
      <c r="K82" s="284"/>
    </row>
    <row r="83" s="1" customFormat="1" ht="15" customHeight="1">
      <c r="B83" s="295"/>
      <c r="C83" s="296" t="s">
        <v>401</v>
      </c>
      <c r="D83" s="296"/>
      <c r="E83" s="296"/>
      <c r="F83" s="297" t="s">
        <v>396</v>
      </c>
      <c r="G83" s="296"/>
      <c r="H83" s="296" t="s">
        <v>402</v>
      </c>
      <c r="I83" s="296" t="s">
        <v>392</v>
      </c>
      <c r="J83" s="296">
        <v>15</v>
      </c>
      <c r="K83" s="284"/>
    </row>
    <row r="84" s="1" customFormat="1" ht="15" customHeight="1">
      <c r="B84" s="295"/>
      <c r="C84" s="296" t="s">
        <v>403</v>
      </c>
      <c r="D84" s="296"/>
      <c r="E84" s="296"/>
      <c r="F84" s="297" t="s">
        <v>396</v>
      </c>
      <c r="G84" s="296"/>
      <c r="H84" s="296" t="s">
        <v>404</v>
      </c>
      <c r="I84" s="296" t="s">
        <v>392</v>
      </c>
      <c r="J84" s="296">
        <v>15</v>
      </c>
      <c r="K84" s="284"/>
    </row>
    <row r="85" s="1" customFormat="1" ht="15" customHeight="1">
      <c r="B85" s="295"/>
      <c r="C85" s="296" t="s">
        <v>405</v>
      </c>
      <c r="D85" s="296"/>
      <c r="E85" s="296"/>
      <c r="F85" s="297" t="s">
        <v>396</v>
      </c>
      <c r="G85" s="296"/>
      <c r="H85" s="296" t="s">
        <v>406</v>
      </c>
      <c r="I85" s="296" t="s">
        <v>392</v>
      </c>
      <c r="J85" s="296">
        <v>20</v>
      </c>
      <c r="K85" s="284"/>
    </row>
    <row r="86" s="1" customFormat="1" ht="15" customHeight="1">
      <c r="B86" s="295"/>
      <c r="C86" s="296" t="s">
        <v>407</v>
      </c>
      <c r="D86" s="296"/>
      <c r="E86" s="296"/>
      <c r="F86" s="297" t="s">
        <v>396</v>
      </c>
      <c r="G86" s="296"/>
      <c r="H86" s="296" t="s">
        <v>408</v>
      </c>
      <c r="I86" s="296" t="s">
        <v>392</v>
      </c>
      <c r="J86" s="296">
        <v>20</v>
      </c>
      <c r="K86" s="284"/>
    </row>
    <row r="87" s="1" customFormat="1" ht="15" customHeight="1">
      <c r="B87" s="295"/>
      <c r="C87" s="270" t="s">
        <v>409</v>
      </c>
      <c r="D87" s="270"/>
      <c r="E87" s="270"/>
      <c r="F87" s="293" t="s">
        <v>396</v>
      </c>
      <c r="G87" s="294"/>
      <c r="H87" s="270" t="s">
        <v>410</v>
      </c>
      <c r="I87" s="270" t="s">
        <v>392</v>
      </c>
      <c r="J87" s="270">
        <v>50</v>
      </c>
      <c r="K87" s="284"/>
    </row>
    <row r="88" s="1" customFormat="1" ht="15" customHeight="1">
      <c r="B88" s="295"/>
      <c r="C88" s="270" t="s">
        <v>411</v>
      </c>
      <c r="D88" s="270"/>
      <c r="E88" s="270"/>
      <c r="F88" s="293" t="s">
        <v>396</v>
      </c>
      <c r="G88" s="294"/>
      <c r="H88" s="270" t="s">
        <v>412</v>
      </c>
      <c r="I88" s="270" t="s">
        <v>392</v>
      </c>
      <c r="J88" s="270">
        <v>20</v>
      </c>
      <c r="K88" s="284"/>
    </row>
    <row r="89" s="1" customFormat="1" ht="15" customHeight="1">
      <c r="B89" s="295"/>
      <c r="C89" s="270" t="s">
        <v>413</v>
      </c>
      <c r="D89" s="270"/>
      <c r="E89" s="270"/>
      <c r="F89" s="293" t="s">
        <v>396</v>
      </c>
      <c r="G89" s="294"/>
      <c r="H89" s="270" t="s">
        <v>414</v>
      </c>
      <c r="I89" s="270" t="s">
        <v>392</v>
      </c>
      <c r="J89" s="270">
        <v>20</v>
      </c>
      <c r="K89" s="284"/>
    </row>
    <row r="90" s="1" customFormat="1" ht="15" customHeight="1">
      <c r="B90" s="295"/>
      <c r="C90" s="270" t="s">
        <v>415</v>
      </c>
      <c r="D90" s="270"/>
      <c r="E90" s="270"/>
      <c r="F90" s="293" t="s">
        <v>396</v>
      </c>
      <c r="G90" s="294"/>
      <c r="H90" s="270" t="s">
        <v>416</v>
      </c>
      <c r="I90" s="270" t="s">
        <v>392</v>
      </c>
      <c r="J90" s="270">
        <v>50</v>
      </c>
      <c r="K90" s="284"/>
    </row>
    <row r="91" s="1" customFormat="1" ht="15" customHeight="1">
      <c r="B91" s="295"/>
      <c r="C91" s="270" t="s">
        <v>417</v>
      </c>
      <c r="D91" s="270"/>
      <c r="E91" s="270"/>
      <c r="F91" s="293" t="s">
        <v>396</v>
      </c>
      <c r="G91" s="294"/>
      <c r="H91" s="270" t="s">
        <v>417</v>
      </c>
      <c r="I91" s="270" t="s">
        <v>392</v>
      </c>
      <c r="J91" s="270">
        <v>50</v>
      </c>
      <c r="K91" s="284"/>
    </row>
    <row r="92" s="1" customFormat="1" ht="15" customHeight="1">
      <c r="B92" s="295"/>
      <c r="C92" s="270" t="s">
        <v>418</v>
      </c>
      <c r="D92" s="270"/>
      <c r="E92" s="270"/>
      <c r="F92" s="293" t="s">
        <v>396</v>
      </c>
      <c r="G92" s="294"/>
      <c r="H92" s="270" t="s">
        <v>419</v>
      </c>
      <c r="I92" s="270" t="s">
        <v>392</v>
      </c>
      <c r="J92" s="270">
        <v>255</v>
      </c>
      <c r="K92" s="284"/>
    </row>
    <row r="93" s="1" customFormat="1" ht="15" customHeight="1">
      <c r="B93" s="295"/>
      <c r="C93" s="270" t="s">
        <v>420</v>
      </c>
      <c r="D93" s="270"/>
      <c r="E93" s="270"/>
      <c r="F93" s="293" t="s">
        <v>390</v>
      </c>
      <c r="G93" s="294"/>
      <c r="H93" s="270" t="s">
        <v>421</v>
      </c>
      <c r="I93" s="270" t="s">
        <v>422</v>
      </c>
      <c r="J93" s="270"/>
      <c r="K93" s="284"/>
    </row>
    <row r="94" s="1" customFormat="1" ht="15" customHeight="1">
      <c r="B94" s="295"/>
      <c r="C94" s="270" t="s">
        <v>423</v>
      </c>
      <c r="D94" s="270"/>
      <c r="E94" s="270"/>
      <c r="F94" s="293" t="s">
        <v>390</v>
      </c>
      <c r="G94" s="294"/>
      <c r="H94" s="270" t="s">
        <v>424</v>
      </c>
      <c r="I94" s="270" t="s">
        <v>425</v>
      </c>
      <c r="J94" s="270"/>
      <c r="K94" s="284"/>
    </row>
    <row r="95" s="1" customFormat="1" ht="15" customHeight="1">
      <c r="B95" s="295"/>
      <c r="C95" s="270" t="s">
        <v>426</v>
      </c>
      <c r="D95" s="270"/>
      <c r="E95" s="270"/>
      <c r="F95" s="293" t="s">
        <v>390</v>
      </c>
      <c r="G95" s="294"/>
      <c r="H95" s="270" t="s">
        <v>426</v>
      </c>
      <c r="I95" s="270" t="s">
        <v>425</v>
      </c>
      <c r="J95" s="270"/>
      <c r="K95" s="284"/>
    </row>
    <row r="96" s="1" customFormat="1" ht="15" customHeight="1">
      <c r="B96" s="295"/>
      <c r="C96" s="270" t="s">
        <v>41</v>
      </c>
      <c r="D96" s="270"/>
      <c r="E96" s="270"/>
      <c r="F96" s="293" t="s">
        <v>390</v>
      </c>
      <c r="G96" s="294"/>
      <c r="H96" s="270" t="s">
        <v>427</v>
      </c>
      <c r="I96" s="270" t="s">
        <v>425</v>
      </c>
      <c r="J96" s="270"/>
      <c r="K96" s="284"/>
    </row>
    <row r="97" s="1" customFormat="1" ht="15" customHeight="1">
      <c r="B97" s="295"/>
      <c r="C97" s="270" t="s">
        <v>51</v>
      </c>
      <c r="D97" s="270"/>
      <c r="E97" s="270"/>
      <c r="F97" s="293" t="s">
        <v>390</v>
      </c>
      <c r="G97" s="294"/>
      <c r="H97" s="270" t="s">
        <v>428</v>
      </c>
      <c r="I97" s="270" t="s">
        <v>425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429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384</v>
      </c>
      <c r="D103" s="285"/>
      <c r="E103" s="285"/>
      <c r="F103" s="285" t="s">
        <v>385</v>
      </c>
      <c r="G103" s="286"/>
      <c r="H103" s="285" t="s">
        <v>57</v>
      </c>
      <c r="I103" s="285" t="s">
        <v>60</v>
      </c>
      <c r="J103" s="285" t="s">
        <v>386</v>
      </c>
      <c r="K103" s="284"/>
    </row>
    <row r="104" s="1" customFormat="1" ht="17.25" customHeight="1">
      <c r="B104" s="282"/>
      <c r="C104" s="287" t="s">
        <v>387</v>
      </c>
      <c r="D104" s="287"/>
      <c r="E104" s="287"/>
      <c r="F104" s="288" t="s">
        <v>388</v>
      </c>
      <c r="G104" s="289"/>
      <c r="H104" s="287"/>
      <c r="I104" s="287"/>
      <c r="J104" s="287" t="s">
        <v>389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56</v>
      </c>
      <c r="D106" s="292"/>
      <c r="E106" s="292"/>
      <c r="F106" s="293" t="s">
        <v>390</v>
      </c>
      <c r="G106" s="270"/>
      <c r="H106" s="270" t="s">
        <v>430</v>
      </c>
      <c r="I106" s="270" t="s">
        <v>392</v>
      </c>
      <c r="J106" s="270">
        <v>20</v>
      </c>
      <c r="K106" s="284"/>
    </row>
    <row r="107" s="1" customFormat="1" ht="15" customHeight="1">
      <c r="B107" s="282"/>
      <c r="C107" s="270" t="s">
        <v>393</v>
      </c>
      <c r="D107" s="270"/>
      <c r="E107" s="270"/>
      <c r="F107" s="293" t="s">
        <v>390</v>
      </c>
      <c r="G107" s="270"/>
      <c r="H107" s="270" t="s">
        <v>430</v>
      </c>
      <c r="I107" s="270" t="s">
        <v>392</v>
      </c>
      <c r="J107" s="270">
        <v>120</v>
      </c>
      <c r="K107" s="284"/>
    </row>
    <row r="108" s="1" customFormat="1" ht="15" customHeight="1">
      <c r="B108" s="295"/>
      <c r="C108" s="270" t="s">
        <v>395</v>
      </c>
      <c r="D108" s="270"/>
      <c r="E108" s="270"/>
      <c r="F108" s="293" t="s">
        <v>396</v>
      </c>
      <c r="G108" s="270"/>
      <c r="H108" s="270" t="s">
        <v>430</v>
      </c>
      <c r="I108" s="270" t="s">
        <v>392</v>
      </c>
      <c r="J108" s="270">
        <v>50</v>
      </c>
      <c r="K108" s="284"/>
    </row>
    <row r="109" s="1" customFormat="1" ht="15" customHeight="1">
      <c r="B109" s="295"/>
      <c r="C109" s="270" t="s">
        <v>398</v>
      </c>
      <c r="D109" s="270"/>
      <c r="E109" s="270"/>
      <c r="F109" s="293" t="s">
        <v>390</v>
      </c>
      <c r="G109" s="270"/>
      <c r="H109" s="270" t="s">
        <v>430</v>
      </c>
      <c r="I109" s="270" t="s">
        <v>400</v>
      </c>
      <c r="J109" s="270"/>
      <c r="K109" s="284"/>
    </row>
    <row r="110" s="1" customFormat="1" ht="15" customHeight="1">
      <c r="B110" s="295"/>
      <c r="C110" s="270" t="s">
        <v>409</v>
      </c>
      <c r="D110" s="270"/>
      <c r="E110" s="270"/>
      <c r="F110" s="293" t="s">
        <v>396</v>
      </c>
      <c r="G110" s="270"/>
      <c r="H110" s="270" t="s">
        <v>430</v>
      </c>
      <c r="I110" s="270" t="s">
        <v>392</v>
      </c>
      <c r="J110" s="270">
        <v>50</v>
      </c>
      <c r="K110" s="284"/>
    </row>
    <row r="111" s="1" customFormat="1" ht="15" customHeight="1">
      <c r="B111" s="295"/>
      <c r="C111" s="270" t="s">
        <v>417</v>
      </c>
      <c r="D111" s="270"/>
      <c r="E111" s="270"/>
      <c r="F111" s="293" t="s">
        <v>396</v>
      </c>
      <c r="G111" s="270"/>
      <c r="H111" s="270" t="s">
        <v>430</v>
      </c>
      <c r="I111" s="270" t="s">
        <v>392</v>
      </c>
      <c r="J111" s="270">
        <v>50</v>
      </c>
      <c r="K111" s="284"/>
    </row>
    <row r="112" s="1" customFormat="1" ht="15" customHeight="1">
      <c r="B112" s="295"/>
      <c r="C112" s="270" t="s">
        <v>415</v>
      </c>
      <c r="D112" s="270"/>
      <c r="E112" s="270"/>
      <c r="F112" s="293" t="s">
        <v>396</v>
      </c>
      <c r="G112" s="270"/>
      <c r="H112" s="270" t="s">
        <v>430</v>
      </c>
      <c r="I112" s="270" t="s">
        <v>392</v>
      </c>
      <c r="J112" s="270">
        <v>50</v>
      </c>
      <c r="K112" s="284"/>
    </row>
    <row r="113" s="1" customFormat="1" ht="15" customHeight="1">
      <c r="B113" s="295"/>
      <c r="C113" s="270" t="s">
        <v>56</v>
      </c>
      <c r="D113" s="270"/>
      <c r="E113" s="270"/>
      <c r="F113" s="293" t="s">
        <v>390</v>
      </c>
      <c r="G113" s="270"/>
      <c r="H113" s="270" t="s">
        <v>431</v>
      </c>
      <c r="I113" s="270" t="s">
        <v>392</v>
      </c>
      <c r="J113" s="270">
        <v>20</v>
      </c>
      <c r="K113" s="284"/>
    </row>
    <row r="114" s="1" customFormat="1" ht="15" customHeight="1">
      <c r="B114" s="295"/>
      <c r="C114" s="270" t="s">
        <v>432</v>
      </c>
      <c r="D114" s="270"/>
      <c r="E114" s="270"/>
      <c r="F114" s="293" t="s">
        <v>390</v>
      </c>
      <c r="G114" s="270"/>
      <c r="H114" s="270" t="s">
        <v>433</v>
      </c>
      <c r="I114" s="270" t="s">
        <v>392</v>
      </c>
      <c r="J114" s="270">
        <v>120</v>
      </c>
      <c r="K114" s="284"/>
    </row>
    <row r="115" s="1" customFormat="1" ht="15" customHeight="1">
      <c r="B115" s="295"/>
      <c r="C115" s="270" t="s">
        <v>41</v>
      </c>
      <c r="D115" s="270"/>
      <c r="E115" s="270"/>
      <c r="F115" s="293" t="s">
        <v>390</v>
      </c>
      <c r="G115" s="270"/>
      <c r="H115" s="270" t="s">
        <v>434</v>
      </c>
      <c r="I115" s="270" t="s">
        <v>425</v>
      </c>
      <c r="J115" s="270"/>
      <c r="K115" s="284"/>
    </row>
    <row r="116" s="1" customFormat="1" ht="15" customHeight="1">
      <c r="B116" s="295"/>
      <c r="C116" s="270" t="s">
        <v>51</v>
      </c>
      <c r="D116" s="270"/>
      <c r="E116" s="270"/>
      <c r="F116" s="293" t="s">
        <v>390</v>
      </c>
      <c r="G116" s="270"/>
      <c r="H116" s="270" t="s">
        <v>435</v>
      </c>
      <c r="I116" s="270" t="s">
        <v>425</v>
      </c>
      <c r="J116" s="270"/>
      <c r="K116" s="284"/>
    </row>
    <row r="117" s="1" customFormat="1" ht="15" customHeight="1">
      <c r="B117" s="295"/>
      <c r="C117" s="270" t="s">
        <v>60</v>
      </c>
      <c r="D117" s="270"/>
      <c r="E117" s="270"/>
      <c r="F117" s="293" t="s">
        <v>390</v>
      </c>
      <c r="G117" s="270"/>
      <c r="H117" s="270" t="s">
        <v>436</v>
      </c>
      <c r="I117" s="270" t="s">
        <v>437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438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384</v>
      </c>
      <c r="D123" s="285"/>
      <c r="E123" s="285"/>
      <c r="F123" s="285" t="s">
        <v>385</v>
      </c>
      <c r="G123" s="286"/>
      <c r="H123" s="285" t="s">
        <v>57</v>
      </c>
      <c r="I123" s="285" t="s">
        <v>60</v>
      </c>
      <c r="J123" s="285" t="s">
        <v>386</v>
      </c>
      <c r="K123" s="314"/>
    </row>
    <row r="124" s="1" customFormat="1" ht="17.25" customHeight="1">
      <c r="B124" s="313"/>
      <c r="C124" s="287" t="s">
        <v>387</v>
      </c>
      <c r="D124" s="287"/>
      <c r="E124" s="287"/>
      <c r="F124" s="288" t="s">
        <v>388</v>
      </c>
      <c r="G124" s="289"/>
      <c r="H124" s="287"/>
      <c r="I124" s="287"/>
      <c r="J124" s="287" t="s">
        <v>389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393</v>
      </c>
      <c r="D126" s="292"/>
      <c r="E126" s="292"/>
      <c r="F126" s="293" t="s">
        <v>390</v>
      </c>
      <c r="G126" s="270"/>
      <c r="H126" s="270" t="s">
        <v>430</v>
      </c>
      <c r="I126" s="270" t="s">
        <v>392</v>
      </c>
      <c r="J126" s="270">
        <v>120</v>
      </c>
      <c r="K126" s="318"/>
    </row>
    <row r="127" s="1" customFormat="1" ht="15" customHeight="1">
      <c r="B127" s="315"/>
      <c r="C127" s="270" t="s">
        <v>439</v>
      </c>
      <c r="D127" s="270"/>
      <c r="E127" s="270"/>
      <c r="F127" s="293" t="s">
        <v>390</v>
      </c>
      <c r="G127" s="270"/>
      <c r="H127" s="270" t="s">
        <v>440</v>
      </c>
      <c r="I127" s="270" t="s">
        <v>392</v>
      </c>
      <c r="J127" s="270" t="s">
        <v>441</v>
      </c>
      <c r="K127" s="318"/>
    </row>
    <row r="128" s="1" customFormat="1" ht="15" customHeight="1">
      <c r="B128" s="315"/>
      <c r="C128" s="270" t="s">
        <v>338</v>
      </c>
      <c r="D128" s="270"/>
      <c r="E128" s="270"/>
      <c r="F128" s="293" t="s">
        <v>390</v>
      </c>
      <c r="G128" s="270"/>
      <c r="H128" s="270" t="s">
        <v>442</v>
      </c>
      <c r="I128" s="270" t="s">
        <v>392</v>
      </c>
      <c r="J128" s="270" t="s">
        <v>441</v>
      </c>
      <c r="K128" s="318"/>
    </row>
    <row r="129" s="1" customFormat="1" ht="15" customHeight="1">
      <c r="B129" s="315"/>
      <c r="C129" s="270" t="s">
        <v>401</v>
      </c>
      <c r="D129" s="270"/>
      <c r="E129" s="270"/>
      <c r="F129" s="293" t="s">
        <v>396</v>
      </c>
      <c r="G129" s="270"/>
      <c r="H129" s="270" t="s">
        <v>402</v>
      </c>
      <c r="I129" s="270" t="s">
        <v>392</v>
      </c>
      <c r="J129" s="270">
        <v>15</v>
      </c>
      <c r="K129" s="318"/>
    </row>
    <row r="130" s="1" customFormat="1" ht="15" customHeight="1">
      <c r="B130" s="315"/>
      <c r="C130" s="296" t="s">
        <v>403</v>
      </c>
      <c r="D130" s="296"/>
      <c r="E130" s="296"/>
      <c r="F130" s="297" t="s">
        <v>396</v>
      </c>
      <c r="G130" s="296"/>
      <c r="H130" s="296" t="s">
        <v>404</v>
      </c>
      <c r="I130" s="296" t="s">
        <v>392</v>
      </c>
      <c r="J130" s="296">
        <v>15</v>
      </c>
      <c r="K130" s="318"/>
    </row>
    <row r="131" s="1" customFormat="1" ht="15" customHeight="1">
      <c r="B131" s="315"/>
      <c r="C131" s="296" t="s">
        <v>405</v>
      </c>
      <c r="D131" s="296"/>
      <c r="E131" s="296"/>
      <c r="F131" s="297" t="s">
        <v>396</v>
      </c>
      <c r="G131" s="296"/>
      <c r="H131" s="296" t="s">
        <v>406</v>
      </c>
      <c r="I131" s="296" t="s">
        <v>392</v>
      </c>
      <c r="J131" s="296">
        <v>20</v>
      </c>
      <c r="K131" s="318"/>
    </row>
    <row r="132" s="1" customFormat="1" ht="15" customHeight="1">
      <c r="B132" s="315"/>
      <c r="C132" s="296" t="s">
        <v>407</v>
      </c>
      <c r="D132" s="296"/>
      <c r="E132" s="296"/>
      <c r="F132" s="297" t="s">
        <v>396</v>
      </c>
      <c r="G132" s="296"/>
      <c r="H132" s="296" t="s">
        <v>408</v>
      </c>
      <c r="I132" s="296" t="s">
        <v>392</v>
      </c>
      <c r="J132" s="296">
        <v>20</v>
      </c>
      <c r="K132" s="318"/>
    </row>
    <row r="133" s="1" customFormat="1" ht="15" customHeight="1">
      <c r="B133" s="315"/>
      <c r="C133" s="270" t="s">
        <v>395</v>
      </c>
      <c r="D133" s="270"/>
      <c r="E133" s="270"/>
      <c r="F133" s="293" t="s">
        <v>396</v>
      </c>
      <c r="G133" s="270"/>
      <c r="H133" s="270" t="s">
        <v>430</v>
      </c>
      <c r="I133" s="270" t="s">
        <v>392</v>
      </c>
      <c r="J133" s="270">
        <v>50</v>
      </c>
      <c r="K133" s="318"/>
    </row>
    <row r="134" s="1" customFormat="1" ht="15" customHeight="1">
      <c r="B134" s="315"/>
      <c r="C134" s="270" t="s">
        <v>409</v>
      </c>
      <c r="D134" s="270"/>
      <c r="E134" s="270"/>
      <c r="F134" s="293" t="s">
        <v>396</v>
      </c>
      <c r="G134" s="270"/>
      <c r="H134" s="270" t="s">
        <v>430</v>
      </c>
      <c r="I134" s="270" t="s">
        <v>392</v>
      </c>
      <c r="J134" s="270">
        <v>50</v>
      </c>
      <c r="K134" s="318"/>
    </row>
    <row r="135" s="1" customFormat="1" ht="15" customHeight="1">
      <c r="B135" s="315"/>
      <c r="C135" s="270" t="s">
        <v>415</v>
      </c>
      <c r="D135" s="270"/>
      <c r="E135" s="270"/>
      <c r="F135" s="293" t="s">
        <v>396</v>
      </c>
      <c r="G135" s="270"/>
      <c r="H135" s="270" t="s">
        <v>430</v>
      </c>
      <c r="I135" s="270" t="s">
        <v>392</v>
      </c>
      <c r="J135" s="270">
        <v>50</v>
      </c>
      <c r="K135" s="318"/>
    </row>
    <row r="136" s="1" customFormat="1" ht="15" customHeight="1">
      <c r="B136" s="315"/>
      <c r="C136" s="270" t="s">
        <v>417</v>
      </c>
      <c r="D136" s="270"/>
      <c r="E136" s="270"/>
      <c r="F136" s="293" t="s">
        <v>396</v>
      </c>
      <c r="G136" s="270"/>
      <c r="H136" s="270" t="s">
        <v>430</v>
      </c>
      <c r="I136" s="270" t="s">
        <v>392</v>
      </c>
      <c r="J136" s="270">
        <v>50</v>
      </c>
      <c r="K136" s="318"/>
    </row>
    <row r="137" s="1" customFormat="1" ht="15" customHeight="1">
      <c r="B137" s="315"/>
      <c r="C137" s="270" t="s">
        <v>418</v>
      </c>
      <c r="D137" s="270"/>
      <c r="E137" s="270"/>
      <c r="F137" s="293" t="s">
        <v>396</v>
      </c>
      <c r="G137" s="270"/>
      <c r="H137" s="270" t="s">
        <v>443</v>
      </c>
      <c r="I137" s="270" t="s">
        <v>392</v>
      </c>
      <c r="J137" s="270">
        <v>255</v>
      </c>
      <c r="K137" s="318"/>
    </row>
    <row r="138" s="1" customFormat="1" ht="15" customHeight="1">
      <c r="B138" s="315"/>
      <c r="C138" s="270" t="s">
        <v>420</v>
      </c>
      <c r="D138" s="270"/>
      <c r="E138" s="270"/>
      <c r="F138" s="293" t="s">
        <v>390</v>
      </c>
      <c r="G138" s="270"/>
      <c r="H138" s="270" t="s">
        <v>444</v>
      </c>
      <c r="I138" s="270" t="s">
        <v>422</v>
      </c>
      <c r="J138" s="270"/>
      <c r="K138" s="318"/>
    </row>
    <row r="139" s="1" customFormat="1" ht="15" customHeight="1">
      <c r="B139" s="315"/>
      <c r="C139" s="270" t="s">
        <v>423</v>
      </c>
      <c r="D139" s="270"/>
      <c r="E139" s="270"/>
      <c r="F139" s="293" t="s">
        <v>390</v>
      </c>
      <c r="G139" s="270"/>
      <c r="H139" s="270" t="s">
        <v>445</v>
      </c>
      <c r="I139" s="270" t="s">
        <v>425</v>
      </c>
      <c r="J139" s="270"/>
      <c r="K139" s="318"/>
    </row>
    <row r="140" s="1" customFormat="1" ht="15" customHeight="1">
      <c r="B140" s="315"/>
      <c r="C140" s="270" t="s">
        <v>426</v>
      </c>
      <c r="D140" s="270"/>
      <c r="E140" s="270"/>
      <c r="F140" s="293" t="s">
        <v>390</v>
      </c>
      <c r="G140" s="270"/>
      <c r="H140" s="270" t="s">
        <v>426</v>
      </c>
      <c r="I140" s="270" t="s">
        <v>425</v>
      </c>
      <c r="J140" s="270"/>
      <c r="K140" s="318"/>
    </row>
    <row r="141" s="1" customFormat="1" ht="15" customHeight="1">
      <c r="B141" s="315"/>
      <c r="C141" s="270" t="s">
        <v>41</v>
      </c>
      <c r="D141" s="270"/>
      <c r="E141" s="270"/>
      <c r="F141" s="293" t="s">
        <v>390</v>
      </c>
      <c r="G141" s="270"/>
      <c r="H141" s="270" t="s">
        <v>446</v>
      </c>
      <c r="I141" s="270" t="s">
        <v>425</v>
      </c>
      <c r="J141" s="270"/>
      <c r="K141" s="318"/>
    </row>
    <row r="142" s="1" customFormat="1" ht="15" customHeight="1">
      <c r="B142" s="315"/>
      <c r="C142" s="270" t="s">
        <v>447</v>
      </c>
      <c r="D142" s="270"/>
      <c r="E142" s="270"/>
      <c r="F142" s="293" t="s">
        <v>390</v>
      </c>
      <c r="G142" s="270"/>
      <c r="H142" s="270" t="s">
        <v>448</v>
      </c>
      <c r="I142" s="270" t="s">
        <v>425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449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384</v>
      </c>
      <c r="D148" s="285"/>
      <c r="E148" s="285"/>
      <c r="F148" s="285" t="s">
        <v>385</v>
      </c>
      <c r="G148" s="286"/>
      <c r="H148" s="285" t="s">
        <v>57</v>
      </c>
      <c r="I148" s="285" t="s">
        <v>60</v>
      </c>
      <c r="J148" s="285" t="s">
        <v>386</v>
      </c>
      <c r="K148" s="284"/>
    </row>
    <row r="149" s="1" customFormat="1" ht="17.25" customHeight="1">
      <c r="B149" s="282"/>
      <c r="C149" s="287" t="s">
        <v>387</v>
      </c>
      <c r="D149" s="287"/>
      <c r="E149" s="287"/>
      <c r="F149" s="288" t="s">
        <v>388</v>
      </c>
      <c r="G149" s="289"/>
      <c r="H149" s="287"/>
      <c r="I149" s="287"/>
      <c r="J149" s="287" t="s">
        <v>389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393</v>
      </c>
      <c r="D151" s="270"/>
      <c r="E151" s="270"/>
      <c r="F151" s="323" t="s">
        <v>390</v>
      </c>
      <c r="G151" s="270"/>
      <c r="H151" s="322" t="s">
        <v>430</v>
      </c>
      <c r="I151" s="322" t="s">
        <v>392</v>
      </c>
      <c r="J151" s="322">
        <v>120</v>
      </c>
      <c r="K151" s="318"/>
    </row>
    <row r="152" s="1" customFormat="1" ht="15" customHeight="1">
      <c r="B152" s="295"/>
      <c r="C152" s="322" t="s">
        <v>439</v>
      </c>
      <c r="D152" s="270"/>
      <c r="E152" s="270"/>
      <c r="F152" s="323" t="s">
        <v>390</v>
      </c>
      <c r="G152" s="270"/>
      <c r="H152" s="322" t="s">
        <v>450</v>
      </c>
      <c r="I152" s="322" t="s">
        <v>392</v>
      </c>
      <c r="J152" s="322" t="s">
        <v>441</v>
      </c>
      <c r="K152" s="318"/>
    </row>
    <row r="153" s="1" customFormat="1" ht="15" customHeight="1">
      <c r="B153" s="295"/>
      <c r="C153" s="322" t="s">
        <v>338</v>
      </c>
      <c r="D153" s="270"/>
      <c r="E153" s="270"/>
      <c r="F153" s="323" t="s">
        <v>390</v>
      </c>
      <c r="G153" s="270"/>
      <c r="H153" s="322" t="s">
        <v>451</v>
      </c>
      <c r="I153" s="322" t="s">
        <v>392</v>
      </c>
      <c r="J153" s="322" t="s">
        <v>441</v>
      </c>
      <c r="K153" s="318"/>
    </row>
    <row r="154" s="1" customFormat="1" ht="15" customHeight="1">
      <c r="B154" s="295"/>
      <c r="C154" s="322" t="s">
        <v>395</v>
      </c>
      <c r="D154" s="270"/>
      <c r="E154" s="270"/>
      <c r="F154" s="323" t="s">
        <v>396</v>
      </c>
      <c r="G154" s="270"/>
      <c r="H154" s="322" t="s">
        <v>430</v>
      </c>
      <c r="I154" s="322" t="s">
        <v>392</v>
      </c>
      <c r="J154" s="322">
        <v>50</v>
      </c>
      <c r="K154" s="318"/>
    </row>
    <row r="155" s="1" customFormat="1" ht="15" customHeight="1">
      <c r="B155" s="295"/>
      <c r="C155" s="322" t="s">
        <v>398</v>
      </c>
      <c r="D155" s="270"/>
      <c r="E155" s="270"/>
      <c r="F155" s="323" t="s">
        <v>390</v>
      </c>
      <c r="G155" s="270"/>
      <c r="H155" s="322" t="s">
        <v>430</v>
      </c>
      <c r="I155" s="322" t="s">
        <v>400</v>
      </c>
      <c r="J155" s="322"/>
      <c r="K155" s="318"/>
    </row>
    <row r="156" s="1" customFormat="1" ht="15" customHeight="1">
      <c r="B156" s="295"/>
      <c r="C156" s="322" t="s">
        <v>409</v>
      </c>
      <c r="D156" s="270"/>
      <c r="E156" s="270"/>
      <c r="F156" s="323" t="s">
        <v>396</v>
      </c>
      <c r="G156" s="270"/>
      <c r="H156" s="322" t="s">
        <v>430</v>
      </c>
      <c r="I156" s="322" t="s">
        <v>392</v>
      </c>
      <c r="J156" s="322">
        <v>50</v>
      </c>
      <c r="K156" s="318"/>
    </row>
    <row r="157" s="1" customFormat="1" ht="15" customHeight="1">
      <c r="B157" s="295"/>
      <c r="C157" s="322" t="s">
        <v>417</v>
      </c>
      <c r="D157" s="270"/>
      <c r="E157" s="270"/>
      <c r="F157" s="323" t="s">
        <v>396</v>
      </c>
      <c r="G157" s="270"/>
      <c r="H157" s="322" t="s">
        <v>430</v>
      </c>
      <c r="I157" s="322" t="s">
        <v>392</v>
      </c>
      <c r="J157" s="322">
        <v>50</v>
      </c>
      <c r="K157" s="318"/>
    </row>
    <row r="158" s="1" customFormat="1" ht="15" customHeight="1">
      <c r="B158" s="295"/>
      <c r="C158" s="322" t="s">
        <v>415</v>
      </c>
      <c r="D158" s="270"/>
      <c r="E158" s="270"/>
      <c r="F158" s="323" t="s">
        <v>396</v>
      </c>
      <c r="G158" s="270"/>
      <c r="H158" s="322" t="s">
        <v>430</v>
      </c>
      <c r="I158" s="322" t="s">
        <v>392</v>
      </c>
      <c r="J158" s="322">
        <v>50</v>
      </c>
      <c r="K158" s="318"/>
    </row>
    <row r="159" s="1" customFormat="1" ht="15" customHeight="1">
      <c r="B159" s="295"/>
      <c r="C159" s="322" t="s">
        <v>89</v>
      </c>
      <c r="D159" s="270"/>
      <c r="E159" s="270"/>
      <c r="F159" s="323" t="s">
        <v>390</v>
      </c>
      <c r="G159" s="270"/>
      <c r="H159" s="322" t="s">
        <v>452</v>
      </c>
      <c r="I159" s="322" t="s">
        <v>392</v>
      </c>
      <c r="J159" s="322" t="s">
        <v>453</v>
      </c>
      <c r="K159" s="318"/>
    </row>
    <row r="160" s="1" customFormat="1" ht="15" customHeight="1">
      <c r="B160" s="295"/>
      <c r="C160" s="322" t="s">
        <v>454</v>
      </c>
      <c r="D160" s="270"/>
      <c r="E160" s="270"/>
      <c r="F160" s="323" t="s">
        <v>390</v>
      </c>
      <c r="G160" s="270"/>
      <c r="H160" s="322" t="s">
        <v>455</v>
      </c>
      <c r="I160" s="322" t="s">
        <v>425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456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384</v>
      </c>
      <c r="D166" s="285"/>
      <c r="E166" s="285"/>
      <c r="F166" s="285" t="s">
        <v>385</v>
      </c>
      <c r="G166" s="327"/>
      <c r="H166" s="328" t="s">
        <v>57</v>
      </c>
      <c r="I166" s="328" t="s">
        <v>60</v>
      </c>
      <c r="J166" s="285" t="s">
        <v>386</v>
      </c>
      <c r="K166" s="262"/>
    </row>
    <row r="167" s="1" customFormat="1" ht="17.25" customHeight="1">
      <c r="B167" s="263"/>
      <c r="C167" s="287" t="s">
        <v>387</v>
      </c>
      <c r="D167" s="287"/>
      <c r="E167" s="287"/>
      <c r="F167" s="288" t="s">
        <v>388</v>
      </c>
      <c r="G167" s="329"/>
      <c r="H167" s="330"/>
      <c r="I167" s="330"/>
      <c r="J167" s="287" t="s">
        <v>389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393</v>
      </c>
      <c r="D169" s="270"/>
      <c r="E169" s="270"/>
      <c r="F169" s="293" t="s">
        <v>390</v>
      </c>
      <c r="G169" s="270"/>
      <c r="H169" s="270" t="s">
        <v>430</v>
      </c>
      <c r="I169" s="270" t="s">
        <v>392</v>
      </c>
      <c r="J169" s="270">
        <v>120</v>
      </c>
      <c r="K169" s="318"/>
    </row>
    <row r="170" s="1" customFormat="1" ht="15" customHeight="1">
      <c r="B170" s="295"/>
      <c r="C170" s="270" t="s">
        <v>439</v>
      </c>
      <c r="D170" s="270"/>
      <c r="E170" s="270"/>
      <c r="F170" s="293" t="s">
        <v>390</v>
      </c>
      <c r="G170" s="270"/>
      <c r="H170" s="270" t="s">
        <v>440</v>
      </c>
      <c r="I170" s="270" t="s">
        <v>392</v>
      </c>
      <c r="J170" s="270" t="s">
        <v>441</v>
      </c>
      <c r="K170" s="318"/>
    </row>
    <row r="171" s="1" customFormat="1" ht="15" customHeight="1">
      <c r="B171" s="295"/>
      <c r="C171" s="270" t="s">
        <v>338</v>
      </c>
      <c r="D171" s="270"/>
      <c r="E171" s="270"/>
      <c r="F171" s="293" t="s">
        <v>390</v>
      </c>
      <c r="G171" s="270"/>
      <c r="H171" s="270" t="s">
        <v>457</v>
      </c>
      <c r="I171" s="270" t="s">
        <v>392</v>
      </c>
      <c r="J171" s="270" t="s">
        <v>441</v>
      </c>
      <c r="K171" s="318"/>
    </row>
    <row r="172" s="1" customFormat="1" ht="15" customHeight="1">
      <c r="B172" s="295"/>
      <c r="C172" s="270" t="s">
        <v>395</v>
      </c>
      <c r="D172" s="270"/>
      <c r="E172" s="270"/>
      <c r="F172" s="293" t="s">
        <v>396</v>
      </c>
      <c r="G172" s="270"/>
      <c r="H172" s="270" t="s">
        <v>457</v>
      </c>
      <c r="I172" s="270" t="s">
        <v>392</v>
      </c>
      <c r="J172" s="270">
        <v>50</v>
      </c>
      <c r="K172" s="318"/>
    </row>
    <row r="173" s="1" customFormat="1" ht="15" customHeight="1">
      <c r="B173" s="295"/>
      <c r="C173" s="270" t="s">
        <v>398</v>
      </c>
      <c r="D173" s="270"/>
      <c r="E173" s="270"/>
      <c r="F173" s="293" t="s">
        <v>390</v>
      </c>
      <c r="G173" s="270"/>
      <c r="H173" s="270" t="s">
        <v>457</v>
      </c>
      <c r="I173" s="270" t="s">
        <v>400</v>
      </c>
      <c r="J173" s="270"/>
      <c r="K173" s="318"/>
    </row>
    <row r="174" s="1" customFormat="1" ht="15" customHeight="1">
      <c r="B174" s="295"/>
      <c r="C174" s="270" t="s">
        <v>409</v>
      </c>
      <c r="D174" s="270"/>
      <c r="E174" s="270"/>
      <c r="F174" s="293" t="s">
        <v>396</v>
      </c>
      <c r="G174" s="270"/>
      <c r="H174" s="270" t="s">
        <v>457</v>
      </c>
      <c r="I174" s="270" t="s">
        <v>392</v>
      </c>
      <c r="J174" s="270">
        <v>50</v>
      </c>
      <c r="K174" s="318"/>
    </row>
    <row r="175" s="1" customFormat="1" ht="15" customHeight="1">
      <c r="B175" s="295"/>
      <c r="C175" s="270" t="s">
        <v>417</v>
      </c>
      <c r="D175" s="270"/>
      <c r="E175" s="270"/>
      <c r="F175" s="293" t="s">
        <v>396</v>
      </c>
      <c r="G175" s="270"/>
      <c r="H175" s="270" t="s">
        <v>457</v>
      </c>
      <c r="I175" s="270" t="s">
        <v>392</v>
      </c>
      <c r="J175" s="270">
        <v>50</v>
      </c>
      <c r="K175" s="318"/>
    </row>
    <row r="176" s="1" customFormat="1" ht="15" customHeight="1">
      <c r="B176" s="295"/>
      <c r="C176" s="270" t="s">
        <v>415</v>
      </c>
      <c r="D176" s="270"/>
      <c r="E176" s="270"/>
      <c r="F176" s="293" t="s">
        <v>396</v>
      </c>
      <c r="G176" s="270"/>
      <c r="H176" s="270" t="s">
        <v>457</v>
      </c>
      <c r="I176" s="270" t="s">
        <v>392</v>
      </c>
      <c r="J176" s="270">
        <v>50</v>
      </c>
      <c r="K176" s="318"/>
    </row>
    <row r="177" s="1" customFormat="1" ht="15" customHeight="1">
      <c r="B177" s="295"/>
      <c r="C177" s="270" t="s">
        <v>105</v>
      </c>
      <c r="D177" s="270"/>
      <c r="E177" s="270"/>
      <c r="F177" s="293" t="s">
        <v>390</v>
      </c>
      <c r="G177" s="270"/>
      <c r="H177" s="270" t="s">
        <v>458</v>
      </c>
      <c r="I177" s="270" t="s">
        <v>459</v>
      </c>
      <c r="J177" s="270"/>
      <c r="K177" s="318"/>
    </row>
    <row r="178" s="1" customFormat="1" ht="15" customHeight="1">
      <c r="B178" s="295"/>
      <c r="C178" s="270" t="s">
        <v>60</v>
      </c>
      <c r="D178" s="270"/>
      <c r="E178" s="270"/>
      <c r="F178" s="293" t="s">
        <v>390</v>
      </c>
      <c r="G178" s="270"/>
      <c r="H178" s="270" t="s">
        <v>460</v>
      </c>
      <c r="I178" s="270" t="s">
        <v>461</v>
      </c>
      <c r="J178" s="270">
        <v>1</v>
      </c>
      <c r="K178" s="318"/>
    </row>
    <row r="179" s="1" customFormat="1" ht="15" customHeight="1">
      <c r="B179" s="295"/>
      <c r="C179" s="270" t="s">
        <v>56</v>
      </c>
      <c r="D179" s="270"/>
      <c r="E179" s="270"/>
      <c r="F179" s="293" t="s">
        <v>390</v>
      </c>
      <c r="G179" s="270"/>
      <c r="H179" s="270" t="s">
        <v>462</v>
      </c>
      <c r="I179" s="270" t="s">
        <v>392</v>
      </c>
      <c r="J179" s="270">
        <v>20</v>
      </c>
      <c r="K179" s="318"/>
    </row>
    <row r="180" s="1" customFormat="1" ht="15" customHeight="1">
      <c r="B180" s="295"/>
      <c r="C180" s="270" t="s">
        <v>57</v>
      </c>
      <c r="D180" s="270"/>
      <c r="E180" s="270"/>
      <c r="F180" s="293" t="s">
        <v>390</v>
      </c>
      <c r="G180" s="270"/>
      <c r="H180" s="270" t="s">
        <v>463</v>
      </c>
      <c r="I180" s="270" t="s">
        <v>392</v>
      </c>
      <c r="J180" s="270">
        <v>255</v>
      </c>
      <c r="K180" s="318"/>
    </row>
    <row r="181" s="1" customFormat="1" ht="15" customHeight="1">
      <c r="B181" s="295"/>
      <c r="C181" s="270" t="s">
        <v>106</v>
      </c>
      <c r="D181" s="270"/>
      <c r="E181" s="270"/>
      <c r="F181" s="293" t="s">
        <v>390</v>
      </c>
      <c r="G181" s="270"/>
      <c r="H181" s="270" t="s">
        <v>354</v>
      </c>
      <c r="I181" s="270" t="s">
        <v>392</v>
      </c>
      <c r="J181" s="270">
        <v>10</v>
      </c>
      <c r="K181" s="318"/>
    </row>
    <row r="182" s="1" customFormat="1" ht="15" customHeight="1">
      <c r="B182" s="295"/>
      <c r="C182" s="270" t="s">
        <v>107</v>
      </c>
      <c r="D182" s="270"/>
      <c r="E182" s="270"/>
      <c r="F182" s="293" t="s">
        <v>390</v>
      </c>
      <c r="G182" s="270"/>
      <c r="H182" s="270" t="s">
        <v>464</v>
      </c>
      <c r="I182" s="270" t="s">
        <v>425</v>
      </c>
      <c r="J182" s="270"/>
      <c r="K182" s="318"/>
    </row>
    <row r="183" s="1" customFormat="1" ht="15" customHeight="1">
      <c r="B183" s="295"/>
      <c r="C183" s="270" t="s">
        <v>465</v>
      </c>
      <c r="D183" s="270"/>
      <c r="E183" s="270"/>
      <c r="F183" s="293" t="s">
        <v>390</v>
      </c>
      <c r="G183" s="270"/>
      <c r="H183" s="270" t="s">
        <v>466</v>
      </c>
      <c r="I183" s="270" t="s">
        <v>425</v>
      </c>
      <c r="J183" s="270"/>
      <c r="K183" s="318"/>
    </row>
    <row r="184" s="1" customFormat="1" ht="15" customHeight="1">
      <c r="B184" s="295"/>
      <c r="C184" s="270" t="s">
        <v>454</v>
      </c>
      <c r="D184" s="270"/>
      <c r="E184" s="270"/>
      <c r="F184" s="293" t="s">
        <v>390</v>
      </c>
      <c r="G184" s="270"/>
      <c r="H184" s="270" t="s">
        <v>467</v>
      </c>
      <c r="I184" s="270" t="s">
        <v>425</v>
      </c>
      <c r="J184" s="270"/>
      <c r="K184" s="318"/>
    </row>
    <row r="185" s="1" customFormat="1" ht="15" customHeight="1">
      <c r="B185" s="295"/>
      <c r="C185" s="270" t="s">
        <v>109</v>
      </c>
      <c r="D185" s="270"/>
      <c r="E185" s="270"/>
      <c r="F185" s="293" t="s">
        <v>396</v>
      </c>
      <c r="G185" s="270"/>
      <c r="H185" s="270" t="s">
        <v>468</v>
      </c>
      <c r="I185" s="270" t="s">
        <v>392</v>
      </c>
      <c r="J185" s="270">
        <v>50</v>
      </c>
      <c r="K185" s="318"/>
    </row>
    <row r="186" s="1" customFormat="1" ht="15" customHeight="1">
      <c r="B186" s="295"/>
      <c r="C186" s="270" t="s">
        <v>469</v>
      </c>
      <c r="D186" s="270"/>
      <c r="E186" s="270"/>
      <c r="F186" s="293" t="s">
        <v>396</v>
      </c>
      <c r="G186" s="270"/>
      <c r="H186" s="270" t="s">
        <v>470</v>
      </c>
      <c r="I186" s="270" t="s">
        <v>471</v>
      </c>
      <c r="J186" s="270"/>
      <c r="K186" s="318"/>
    </row>
    <row r="187" s="1" customFormat="1" ht="15" customHeight="1">
      <c r="B187" s="295"/>
      <c r="C187" s="270" t="s">
        <v>472</v>
      </c>
      <c r="D187" s="270"/>
      <c r="E187" s="270"/>
      <c r="F187" s="293" t="s">
        <v>396</v>
      </c>
      <c r="G187" s="270"/>
      <c r="H187" s="270" t="s">
        <v>473</v>
      </c>
      <c r="I187" s="270" t="s">
        <v>471</v>
      </c>
      <c r="J187" s="270"/>
      <c r="K187" s="318"/>
    </row>
    <row r="188" s="1" customFormat="1" ht="15" customHeight="1">
      <c r="B188" s="295"/>
      <c r="C188" s="270" t="s">
        <v>474</v>
      </c>
      <c r="D188" s="270"/>
      <c r="E188" s="270"/>
      <c r="F188" s="293" t="s">
        <v>396</v>
      </c>
      <c r="G188" s="270"/>
      <c r="H188" s="270" t="s">
        <v>475</v>
      </c>
      <c r="I188" s="270" t="s">
        <v>471</v>
      </c>
      <c r="J188" s="270"/>
      <c r="K188" s="318"/>
    </row>
    <row r="189" s="1" customFormat="1" ht="15" customHeight="1">
      <c r="B189" s="295"/>
      <c r="C189" s="331" t="s">
        <v>476</v>
      </c>
      <c r="D189" s="270"/>
      <c r="E189" s="270"/>
      <c r="F189" s="293" t="s">
        <v>396</v>
      </c>
      <c r="G189" s="270"/>
      <c r="H189" s="270" t="s">
        <v>477</v>
      </c>
      <c r="I189" s="270" t="s">
        <v>478</v>
      </c>
      <c r="J189" s="332" t="s">
        <v>479</v>
      </c>
      <c r="K189" s="318"/>
    </row>
    <row r="190" s="1" customFormat="1" ht="15" customHeight="1">
      <c r="B190" s="295"/>
      <c r="C190" s="331" t="s">
        <v>45</v>
      </c>
      <c r="D190" s="270"/>
      <c r="E190" s="270"/>
      <c r="F190" s="293" t="s">
        <v>390</v>
      </c>
      <c r="G190" s="270"/>
      <c r="H190" s="267" t="s">
        <v>480</v>
      </c>
      <c r="I190" s="270" t="s">
        <v>481</v>
      </c>
      <c r="J190" s="270"/>
      <c r="K190" s="318"/>
    </row>
    <row r="191" s="1" customFormat="1" ht="15" customHeight="1">
      <c r="B191" s="295"/>
      <c r="C191" s="331" t="s">
        <v>482</v>
      </c>
      <c r="D191" s="270"/>
      <c r="E191" s="270"/>
      <c r="F191" s="293" t="s">
        <v>390</v>
      </c>
      <c r="G191" s="270"/>
      <c r="H191" s="270" t="s">
        <v>483</v>
      </c>
      <c r="I191" s="270" t="s">
        <v>425</v>
      </c>
      <c r="J191" s="270"/>
      <c r="K191" s="318"/>
    </row>
    <row r="192" s="1" customFormat="1" ht="15" customHeight="1">
      <c r="B192" s="295"/>
      <c r="C192" s="331" t="s">
        <v>484</v>
      </c>
      <c r="D192" s="270"/>
      <c r="E192" s="270"/>
      <c r="F192" s="293" t="s">
        <v>390</v>
      </c>
      <c r="G192" s="270"/>
      <c r="H192" s="270" t="s">
        <v>485</v>
      </c>
      <c r="I192" s="270" t="s">
        <v>425</v>
      </c>
      <c r="J192" s="270"/>
      <c r="K192" s="318"/>
    </row>
    <row r="193" s="1" customFormat="1" ht="15" customHeight="1">
      <c r="B193" s="295"/>
      <c r="C193" s="331" t="s">
        <v>486</v>
      </c>
      <c r="D193" s="270"/>
      <c r="E193" s="270"/>
      <c r="F193" s="293" t="s">
        <v>396</v>
      </c>
      <c r="G193" s="270"/>
      <c r="H193" s="270" t="s">
        <v>487</v>
      </c>
      <c r="I193" s="270" t="s">
        <v>425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488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489</v>
      </c>
      <c r="D200" s="334"/>
      <c r="E200" s="334"/>
      <c r="F200" s="334" t="s">
        <v>490</v>
      </c>
      <c r="G200" s="335"/>
      <c r="H200" s="334" t="s">
        <v>491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481</v>
      </c>
      <c r="D202" s="270"/>
      <c r="E202" s="270"/>
      <c r="F202" s="293" t="s">
        <v>46</v>
      </c>
      <c r="G202" s="270"/>
      <c r="H202" s="270" t="s">
        <v>492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47</v>
      </c>
      <c r="G203" s="270"/>
      <c r="H203" s="270" t="s">
        <v>493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50</v>
      </c>
      <c r="G204" s="270"/>
      <c r="H204" s="270" t="s">
        <v>494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48</v>
      </c>
      <c r="G205" s="270"/>
      <c r="H205" s="270" t="s">
        <v>495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49</v>
      </c>
      <c r="G206" s="270"/>
      <c r="H206" s="270" t="s">
        <v>496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437</v>
      </c>
      <c r="D208" s="270"/>
      <c r="E208" s="270"/>
      <c r="F208" s="293" t="s">
        <v>82</v>
      </c>
      <c r="G208" s="270"/>
      <c r="H208" s="270" t="s">
        <v>497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332</v>
      </c>
      <c r="G209" s="270"/>
      <c r="H209" s="270" t="s">
        <v>333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330</v>
      </c>
      <c r="G210" s="270"/>
      <c r="H210" s="270" t="s">
        <v>498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334</v>
      </c>
      <c r="G211" s="331"/>
      <c r="H211" s="322" t="s">
        <v>335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336</v>
      </c>
      <c r="G212" s="331"/>
      <c r="H212" s="322" t="s">
        <v>499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461</v>
      </c>
      <c r="D214" s="270"/>
      <c r="E214" s="270"/>
      <c r="F214" s="293">
        <v>1</v>
      </c>
      <c r="G214" s="331"/>
      <c r="H214" s="322" t="s">
        <v>500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501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502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503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2022-02-13T08:42:46Z</dcterms:created>
  <dcterms:modified xsi:type="dcterms:W3CDTF">2022-02-13T08:42:52Z</dcterms:modified>
</cp:coreProperties>
</file>