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Pol'!$A$1:$X$617</definedName>
    <definedName name="_xlnm.Print_Area" localSheetId="4">'SO 02 1 Pol'!$A$1:$X$338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F43"/>
  <c r="G42"/>
  <c r="F42"/>
  <c r="G41"/>
  <c r="F41"/>
  <c r="G39"/>
  <c r="G45" s="1"/>
  <c r="G25" s="1"/>
  <c r="A25" s="1"/>
  <c r="F39"/>
  <c r="F45" s="1"/>
  <c r="G337" i="13"/>
  <c r="BA291"/>
  <c r="BA217"/>
  <c r="BA160"/>
  <c r="BA149"/>
  <c r="BA138"/>
  <c r="BA96"/>
  <c r="BA28"/>
  <c r="G9"/>
  <c r="I9"/>
  <c r="I8" s="1"/>
  <c r="K9"/>
  <c r="M9"/>
  <c r="O9"/>
  <c r="Q9"/>
  <c r="Q8" s="1"/>
  <c r="V9"/>
  <c r="G27"/>
  <c r="G8" s="1"/>
  <c r="I27"/>
  <c r="K27"/>
  <c r="K8" s="1"/>
  <c r="O27"/>
  <c r="O8" s="1"/>
  <c r="Q27"/>
  <c r="V27"/>
  <c r="V8" s="1"/>
  <c r="G45"/>
  <c r="I45"/>
  <c r="K45"/>
  <c r="M45"/>
  <c r="O45"/>
  <c r="Q45"/>
  <c r="V45"/>
  <c r="G51"/>
  <c r="I51"/>
  <c r="K51"/>
  <c r="M51"/>
  <c r="O51"/>
  <c r="Q51"/>
  <c r="V51"/>
  <c r="G72"/>
  <c r="M72" s="1"/>
  <c r="I72"/>
  <c r="K72"/>
  <c r="O72"/>
  <c r="Q72"/>
  <c r="V72"/>
  <c r="G76"/>
  <c r="I76"/>
  <c r="K76"/>
  <c r="M76"/>
  <c r="O76"/>
  <c r="Q76"/>
  <c r="V76"/>
  <c r="G85"/>
  <c r="M85" s="1"/>
  <c r="I85"/>
  <c r="K85"/>
  <c r="O85"/>
  <c r="Q85"/>
  <c r="V85"/>
  <c r="G90"/>
  <c r="I90"/>
  <c r="K90"/>
  <c r="M90"/>
  <c r="O90"/>
  <c r="Q90"/>
  <c r="V90"/>
  <c r="G95"/>
  <c r="I95"/>
  <c r="I94" s="1"/>
  <c r="K95"/>
  <c r="M95"/>
  <c r="O95"/>
  <c r="Q95"/>
  <c r="Q94" s="1"/>
  <c r="V95"/>
  <c r="G101"/>
  <c r="M101" s="1"/>
  <c r="I101"/>
  <c r="K101"/>
  <c r="K94" s="1"/>
  <c r="O101"/>
  <c r="O94" s="1"/>
  <c r="Q101"/>
  <c r="V101"/>
  <c r="V94" s="1"/>
  <c r="G112"/>
  <c r="G111" s="1"/>
  <c r="I112"/>
  <c r="K112"/>
  <c r="K111" s="1"/>
  <c r="O112"/>
  <c r="O111" s="1"/>
  <c r="Q112"/>
  <c r="V112"/>
  <c r="V111" s="1"/>
  <c r="G117"/>
  <c r="I117"/>
  <c r="I111" s="1"/>
  <c r="K117"/>
  <c r="M117"/>
  <c r="O117"/>
  <c r="Q117"/>
  <c r="Q111" s="1"/>
  <c r="V117"/>
  <c r="G127"/>
  <c r="M127" s="1"/>
  <c r="I127"/>
  <c r="K127"/>
  <c r="O127"/>
  <c r="Q127"/>
  <c r="V127"/>
  <c r="G137"/>
  <c r="I137"/>
  <c r="K137"/>
  <c r="M137"/>
  <c r="O137"/>
  <c r="Q137"/>
  <c r="V137"/>
  <c r="G148"/>
  <c r="M148" s="1"/>
  <c r="I148"/>
  <c r="K148"/>
  <c r="O148"/>
  <c r="Q148"/>
  <c r="V148"/>
  <c r="G159"/>
  <c r="I159"/>
  <c r="K159"/>
  <c r="M159"/>
  <c r="O159"/>
  <c r="Q159"/>
  <c r="V159"/>
  <c r="G165"/>
  <c r="M165" s="1"/>
  <c r="I165"/>
  <c r="K165"/>
  <c r="O165"/>
  <c r="Q165"/>
  <c r="V165"/>
  <c r="G169"/>
  <c r="I169"/>
  <c r="K169"/>
  <c r="M169"/>
  <c r="O169"/>
  <c r="Q169"/>
  <c r="V169"/>
  <c r="G173"/>
  <c r="M173" s="1"/>
  <c r="I173"/>
  <c r="K173"/>
  <c r="O173"/>
  <c r="Q173"/>
  <c r="V173"/>
  <c r="G182"/>
  <c r="I182"/>
  <c r="K182"/>
  <c r="M182"/>
  <c r="O182"/>
  <c r="Q182"/>
  <c r="V182"/>
  <c r="G186"/>
  <c r="M186" s="1"/>
  <c r="I186"/>
  <c r="K186"/>
  <c r="O186"/>
  <c r="Q186"/>
  <c r="V186"/>
  <c r="G197"/>
  <c r="I197"/>
  <c r="K197"/>
  <c r="M197"/>
  <c r="O197"/>
  <c r="Q197"/>
  <c r="V197"/>
  <c r="G205"/>
  <c r="I205"/>
  <c r="I204" s="1"/>
  <c r="K205"/>
  <c r="M205"/>
  <c r="O205"/>
  <c r="Q205"/>
  <c r="Q204" s="1"/>
  <c r="V205"/>
  <c r="G216"/>
  <c r="M216" s="1"/>
  <c r="I216"/>
  <c r="K216"/>
  <c r="K204" s="1"/>
  <c r="O216"/>
  <c r="O204" s="1"/>
  <c r="Q216"/>
  <c r="V216"/>
  <c r="V204" s="1"/>
  <c r="G221"/>
  <c r="I221"/>
  <c r="K221"/>
  <c r="M221"/>
  <c r="O221"/>
  <c r="Q221"/>
  <c r="V221"/>
  <c r="G233"/>
  <c r="I233"/>
  <c r="I232" s="1"/>
  <c r="K233"/>
  <c r="M233"/>
  <c r="O233"/>
  <c r="Q233"/>
  <c r="Q232" s="1"/>
  <c r="V233"/>
  <c r="G238"/>
  <c r="M238" s="1"/>
  <c r="I238"/>
  <c r="K238"/>
  <c r="K232" s="1"/>
  <c r="O238"/>
  <c r="O232" s="1"/>
  <c r="Q238"/>
  <c r="V238"/>
  <c r="V232" s="1"/>
  <c r="G243"/>
  <c r="I243"/>
  <c r="K243"/>
  <c r="M243"/>
  <c r="O243"/>
  <c r="Q243"/>
  <c r="V243"/>
  <c r="G249"/>
  <c r="I249"/>
  <c r="I248" s="1"/>
  <c r="K249"/>
  <c r="M249"/>
  <c r="O249"/>
  <c r="Q249"/>
  <c r="Q248" s="1"/>
  <c r="V249"/>
  <c r="G253"/>
  <c r="M253" s="1"/>
  <c r="I253"/>
  <c r="K253"/>
  <c r="K248" s="1"/>
  <c r="O253"/>
  <c r="O248" s="1"/>
  <c r="Q253"/>
  <c r="V253"/>
  <c r="V248" s="1"/>
  <c r="G258"/>
  <c r="G257" s="1"/>
  <c r="I258"/>
  <c r="K258"/>
  <c r="K257" s="1"/>
  <c r="O258"/>
  <c r="O257" s="1"/>
  <c r="Q258"/>
  <c r="V258"/>
  <c r="V257" s="1"/>
  <c r="G269"/>
  <c r="I269"/>
  <c r="I257" s="1"/>
  <c r="K269"/>
  <c r="M269"/>
  <c r="O269"/>
  <c r="Q269"/>
  <c r="Q257" s="1"/>
  <c r="V269"/>
  <c r="G274"/>
  <c r="I274"/>
  <c r="I273" s="1"/>
  <c r="K274"/>
  <c r="M274"/>
  <c r="O274"/>
  <c r="Q274"/>
  <c r="Q273" s="1"/>
  <c r="V274"/>
  <c r="G278"/>
  <c r="M278" s="1"/>
  <c r="I278"/>
  <c r="K278"/>
  <c r="K273" s="1"/>
  <c r="O278"/>
  <c r="O273" s="1"/>
  <c r="Q278"/>
  <c r="V278"/>
  <c r="V273" s="1"/>
  <c r="G282"/>
  <c r="I282"/>
  <c r="K282"/>
  <c r="M282"/>
  <c r="O282"/>
  <c r="Q282"/>
  <c r="V282"/>
  <c r="G287"/>
  <c r="I287"/>
  <c r="I286" s="1"/>
  <c r="K287"/>
  <c r="M287"/>
  <c r="O287"/>
  <c r="Q287"/>
  <c r="Q286" s="1"/>
  <c r="V287"/>
  <c r="G312"/>
  <c r="M312" s="1"/>
  <c r="I312"/>
  <c r="K312"/>
  <c r="K286" s="1"/>
  <c r="O312"/>
  <c r="O286" s="1"/>
  <c r="Q312"/>
  <c r="V312"/>
  <c r="V286" s="1"/>
  <c r="G318"/>
  <c r="I318"/>
  <c r="K318"/>
  <c r="M318"/>
  <c r="O318"/>
  <c r="Q318"/>
  <c r="V318"/>
  <c r="G323"/>
  <c r="M323" s="1"/>
  <c r="I323"/>
  <c r="K323"/>
  <c r="O323"/>
  <c r="Q323"/>
  <c r="V323"/>
  <c r="G329"/>
  <c r="G328" s="1"/>
  <c r="I329"/>
  <c r="K329"/>
  <c r="K328" s="1"/>
  <c r="O329"/>
  <c r="O328" s="1"/>
  <c r="Q329"/>
  <c r="V329"/>
  <c r="V328" s="1"/>
  <c r="G333"/>
  <c r="I333"/>
  <c r="I328" s="1"/>
  <c r="K333"/>
  <c r="M333"/>
  <c r="O333"/>
  <c r="Q333"/>
  <c r="Q328" s="1"/>
  <c r="V333"/>
  <c r="AE337"/>
  <c r="G616" i="12"/>
  <c r="BA590"/>
  <c r="BA576"/>
  <c r="BA363"/>
  <c r="BA336"/>
  <c r="BA268"/>
  <c r="BA16"/>
  <c r="BA10"/>
  <c r="G9"/>
  <c r="G8" s="1"/>
  <c r="I9"/>
  <c r="I8" s="1"/>
  <c r="K9"/>
  <c r="K8" s="1"/>
  <c r="O9"/>
  <c r="O8" s="1"/>
  <c r="Q9"/>
  <c r="Q8" s="1"/>
  <c r="V9"/>
  <c r="V8" s="1"/>
  <c r="G15"/>
  <c r="G14" s="1"/>
  <c r="I15"/>
  <c r="I14" s="1"/>
  <c r="K15"/>
  <c r="K14" s="1"/>
  <c r="M15"/>
  <c r="M14" s="1"/>
  <c r="O15"/>
  <c r="O14" s="1"/>
  <c r="Q15"/>
  <c r="Q14" s="1"/>
  <c r="V15"/>
  <c r="V14" s="1"/>
  <c r="G33"/>
  <c r="I33"/>
  <c r="I32" s="1"/>
  <c r="K33"/>
  <c r="M33"/>
  <c r="O33"/>
  <c r="Q33"/>
  <c r="Q32" s="1"/>
  <c r="V33"/>
  <c r="G39"/>
  <c r="G32" s="1"/>
  <c r="I39"/>
  <c r="K39"/>
  <c r="K32" s="1"/>
  <c r="O39"/>
  <c r="O32" s="1"/>
  <c r="Q39"/>
  <c r="V39"/>
  <c r="V32" s="1"/>
  <c r="G72"/>
  <c r="I72"/>
  <c r="K72"/>
  <c r="M72"/>
  <c r="O72"/>
  <c r="Q72"/>
  <c r="V72"/>
  <c r="G108"/>
  <c r="M108" s="1"/>
  <c r="I108"/>
  <c r="K108"/>
  <c r="O108"/>
  <c r="Q108"/>
  <c r="V108"/>
  <c r="G143"/>
  <c r="I143"/>
  <c r="K143"/>
  <c r="M143"/>
  <c r="O143"/>
  <c r="Q143"/>
  <c r="V143"/>
  <c r="G149"/>
  <c r="M149" s="1"/>
  <c r="I149"/>
  <c r="K149"/>
  <c r="O149"/>
  <c r="Q149"/>
  <c r="V149"/>
  <c r="G180"/>
  <c r="I180"/>
  <c r="K180"/>
  <c r="M180"/>
  <c r="O180"/>
  <c r="Q180"/>
  <c r="V180"/>
  <c r="G211"/>
  <c r="M211" s="1"/>
  <c r="I211"/>
  <c r="K211"/>
  <c r="O211"/>
  <c r="Q211"/>
  <c r="V211"/>
  <c r="G223"/>
  <c r="I223"/>
  <c r="K223"/>
  <c r="M223"/>
  <c r="O223"/>
  <c r="Q223"/>
  <c r="V223"/>
  <c r="G238"/>
  <c r="M238" s="1"/>
  <c r="I238"/>
  <c r="K238"/>
  <c r="O238"/>
  <c r="Q238"/>
  <c r="V238"/>
  <c r="G267"/>
  <c r="I267"/>
  <c r="K267"/>
  <c r="M267"/>
  <c r="O267"/>
  <c r="Q267"/>
  <c r="V267"/>
  <c r="G276"/>
  <c r="M276" s="1"/>
  <c r="I276"/>
  <c r="K276"/>
  <c r="O276"/>
  <c r="Q276"/>
  <c r="V276"/>
  <c r="G317"/>
  <c r="I317"/>
  <c r="I316" s="1"/>
  <c r="K317"/>
  <c r="M317"/>
  <c r="O317"/>
  <c r="Q317"/>
  <c r="Q316" s="1"/>
  <c r="V317"/>
  <c r="G327"/>
  <c r="M327" s="1"/>
  <c r="I327"/>
  <c r="K327"/>
  <c r="K316" s="1"/>
  <c r="O327"/>
  <c r="O316" s="1"/>
  <c r="Q327"/>
  <c r="V327"/>
  <c r="V316" s="1"/>
  <c r="G331"/>
  <c r="I331"/>
  <c r="K331"/>
  <c r="M331"/>
  <c r="O331"/>
  <c r="Q331"/>
  <c r="V331"/>
  <c r="G335"/>
  <c r="I335"/>
  <c r="I334" s="1"/>
  <c r="K335"/>
  <c r="M335"/>
  <c r="O335"/>
  <c r="Q335"/>
  <c r="Q334" s="1"/>
  <c r="V335"/>
  <c r="G340"/>
  <c r="M340" s="1"/>
  <c r="I340"/>
  <c r="K340"/>
  <c r="K334" s="1"/>
  <c r="O340"/>
  <c r="O334" s="1"/>
  <c r="Q340"/>
  <c r="V340"/>
  <c r="V334" s="1"/>
  <c r="G344"/>
  <c r="I344"/>
  <c r="K344"/>
  <c r="M344"/>
  <c r="O344"/>
  <c r="Q344"/>
  <c r="V344"/>
  <c r="G349"/>
  <c r="M349" s="1"/>
  <c r="I349"/>
  <c r="K349"/>
  <c r="O349"/>
  <c r="Q349"/>
  <c r="V349"/>
  <c r="G358"/>
  <c r="G357" s="1"/>
  <c r="I358"/>
  <c r="K358"/>
  <c r="K357" s="1"/>
  <c r="O358"/>
  <c r="O357" s="1"/>
  <c r="Q358"/>
  <c r="V358"/>
  <c r="V357" s="1"/>
  <c r="G362"/>
  <c r="I362"/>
  <c r="I357" s="1"/>
  <c r="K362"/>
  <c r="M362"/>
  <c r="O362"/>
  <c r="Q362"/>
  <c r="Q357" s="1"/>
  <c r="V362"/>
  <c r="G367"/>
  <c r="I367"/>
  <c r="I366" s="1"/>
  <c r="K367"/>
  <c r="M367"/>
  <c r="O367"/>
  <c r="Q367"/>
  <c r="Q366" s="1"/>
  <c r="V367"/>
  <c r="G394"/>
  <c r="M394" s="1"/>
  <c r="I394"/>
  <c r="K394"/>
  <c r="K366" s="1"/>
  <c r="O394"/>
  <c r="O366" s="1"/>
  <c r="Q394"/>
  <c r="V394"/>
  <c r="V366" s="1"/>
  <c r="G420"/>
  <c r="I420"/>
  <c r="K420"/>
  <c r="M420"/>
  <c r="O420"/>
  <c r="Q420"/>
  <c r="V420"/>
  <c r="G446"/>
  <c r="M446" s="1"/>
  <c r="I446"/>
  <c r="K446"/>
  <c r="O446"/>
  <c r="Q446"/>
  <c r="V446"/>
  <c r="G451"/>
  <c r="G450" s="1"/>
  <c r="I451"/>
  <c r="K451"/>
  <c r="K450" s="1"/>
  <c r="O451"/>
  <c r="O450" s="1"/>
  <c r="Q451"/>
  <c r="V451"/>
  <c r="V450" s="1"/>
  <c r="G457"/>
  <c r="I457"/>
  <c r="I450" s="1"/>
  <c r="K457"/>
  <c r="M457"/>
  <c r="O457"/>
  <c r="Q457"/>
  <c r="Q450" s="1"/>
  <c r="V457"/>
  <c r="G473"/>
  <c r="M473" s="1"/>
  <c r="I473"/>
  <c r="K473"/>
  <c r="O473"/>
  <c r="Q473"/>
  <c r="V473"/>
  <c r="G478"/>
  <c r="I478"/>
  <c r="K478"/>
  <c r="M478"/>
  <c r="O478"/>
  <c r="Q478"/>
  <c r="V478"/>
  <c r="G482"/>
  <c r="M482" s="1"/>
  <c r="I482"/>
  <c r="K482"/>
  <c r="O482"/>
  <c r="Q482"/>
  <c r="V482"/>
  <c r="G486"/>
  <c r="I486"/>
  <c r="K486"/>
  <c r="M486"/>
  <c r="O486"/>
  <c r="Q486"/>
  <c r="V486"/>
  <c r="G490"/>
  <c r="M490" s="1"/>
  <c r="I490"/>
  <c r="K490"/>
  <c r="O490"/>
  <c r="Q490"/>
  <c r="V490"/>
  <c r="G505"/>
  <c r="I505"/>
  <c r="K505"/>
  <c r="M505"/>
  <c r="O505"/>
  <c r="Q505"/>
  <c r="V505"/>
  <c r="G511"/>
  <c r="M511" s="1"/>
  <c r="I511"/>
  <c r="K511"/>
  <c r="O511"/>
  <c r="Q511"/>
  <c r="V511"/>
  <c r="G516"/>
  <c r="I516"/>
  <c r="K516"/>
  <c r="M516"/>
  <c r="O516"/>
  <c r="Q516"/>
  <c r="V516"/>
  <c r="G521"/>
  <c r="M521" s="1"/>
  <c r="I521"/>
  <c r="K521"/>
  <c r="O521"/>
  <c r="Q521"/>
  <c r="V521"/>
  <c r="G526"/>
  <c r="G525" s="1"/>
  <c r="I526"/>
  <c r="K526"/>
  <c r="K525" s="1"/>
  <c r="O526"/>
  <c r="O525" s="1"/>
  <c r="Q526"/>
  <c r="V526"/>
  <c r="V525" s="1"/>
  <c r="G532"/>
  <c r="I532"/>
  <c r="I525" s="1"/>
  <c r="K532"/>
  <c r="M532"/>
  <c r="O532"/>
  <c r="Q532"/>
  <c r="Q525" s="1"/>
  <c r="V532"/>
  <c r="G572"/>
  <c r="I572"/>
  <c r="I571" s="1"/>
  <c r="K572"/>
  <c r="M572"/>
  <c r="O572"/>
  <c r="Q572"/>
  <c r="Q571" s="1"/>
  <c r="V572"/>
  <c r="G581"/>
  <c r="M581" s="1"/>
  <c r="I581"/>
  <c r="K581"/>
  <c r="K571" s="1"/>
  <c r="O581"/>
  <c r="O571" s="1"/>
  <c r="Q581"/>
  <c r="V581"/>
  <c r="V571" s="1"/>
  <c r="G586"/>
  <c r="I586"/>
  <c r="K586"/>
  <c r="M586"/>
  <c r="O586"/>
  <c r="Q586"/>
  <c r="V586"/>
  <c r="G595"/>
  <c r="M595" s="1"/>
  <c r="I595"/>
  <c r="K595"/>
  <c r="O595"/>
  <c r="Q595"/>
  <c r="V595"/>
  <c r="G599"/>
  <c r="I599"/>
  <c r="K599"/>
  <c r="M599"/>
  <c r="O599"/>
  <c r="Q599"/>
  <c r="V599"/>
  <c r="G603"/>
  <c r="M603" s="1"/>
  <c r="I603"/>
  <c r="K603"/>
  <c r="O603"/>
  <c r="Q603"/>
  <c r="V603"/>
  <c r="G608"/>
  <c r="G607" s="1"/>
  <c r="I608"/>
  <c r="K608"/>
  <c r="K607" s="1"/>
  <c r="O608"/>
  <c r="O607" s="1"/>
  <c r="Q608"/>
  <c r="V608"/>
  <c r="V607" s="1"/>
  <c r="G612"/>
  <c r="I612"/>
  <c r="I607" s="1"/>
  <c r="K612"/>
  <c r="M612"/>
  <c r="O612"/>
  <c r="Q612"/>
  <c r="Q607" s="1"/>
  <c r="V612"/>
  <c r="AE616"/>
  <c r="AF616"/>
  <c r="I20" i="1"/>
  <c r="I19"/>
  <c r="I18"/>
  <c r="H44"/>
  <c r="H43"/>
  <c r="H42"/>
  <c r="H41"/>
  <c r="H40"/>
  <c r="I17" l="1"/>
  <c r="I69"/>
  <c r="J68" s="1"/>
  <c r="I16"/>
  <c r="I21" s="1"/>
  <c r="J52"/>
  <c r="J53"/>
  <c r="J54"/>
  <c r="J55"/>
  <c r="J56"/>
  <c r="J57"/>
  <c r="J58"/>
  <c r="J59"/>
  <c r="J60"/>
  <c r="J61"/>
  <c r="J62"/>
  <c r="J63"/>
  <c r="J64"/>
  <c r="J65"/>
  <c r="J66"/>
  <c r="J67"/>
  <c r="I44"/>
  <c r="I43"/>
  <c r="I42"/>
  <c r="I41"/>
  <c r="A26"/>
  <c r="G26"/>
  <c r="H39"/>
  <c r="I39" s="1"/>
  <c r="I45" s="1"/>
  <c r="J42" s="1"/>
  <c r="G28"/>
  <c r="G23"/>
  <c r="M286" i="13"/>
  <c r="M273"/>
  <c r="M248"/>
  <c r="M232"/>
  <c r="M204"/>
  <c r="M94"/>
  <c r="M27"/>
  <c r="M8" s="1"/>
  <c r="G286"/>
  <c r="G273"/>
  <c r="G248"/>
  <c r="G232"/>
  <c r="G204"/>
  <c r="G94"/>
  <c r="AF337"/>
  <c r="M329"/>
  <c r="M328" s="1"/>
  <c r="M258"/>
  <c r="M257" s="1"/>
  <c r="M112"/>
  <c r="M111" s="1"/>
  <c r="M334" i="12"/>
  <c r="M316"/>
  <c r="M571"/>
  <c r="M366"/>
  <c r="G571"/>
  <c r="G366"/>
  <c r="G334"/>
  <c r="G316"/>
  <c r="M39"/>
  <c r="M32" s="1"/>
  <c r="M608"/>
  <c r="M607" s="1"/>
  <c r="M526"/>
  <c r="M525" s="1"/>
  <c r="M451"/>
  <c r="M450" s="1"/>
  <c r="M358"/>
  <c r="M357" s="1"/>
  <c r="M9"/>
  <c r="M8" s="1"/>
  <c r="H45" i="1"/>
  <c r="J28"/>
  <c r="J26"/>
  <c r="G38"/>
  <c r="F38"/>
  <c r="J23"/>
  <c r="J24"/>
  <c r="J25"/>
  <c r="J27"/>
  <c r="E24"/>
  <c r="E26"/>
  <c r="J69" l="1"/>
  <c r="J39"/>
  <c r="J45" s="1"/>
  <c r="J43"/>
  <c r="J44"/>
  <c r="J41"/>
  <c r="A23"/>
  <c r="A24" l="1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<sst xmlns="http://schemas.openxmlformats.org/spreadsheetml/2006/main" count="2567" uniqueCount="739">
  <si>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</si>
  <si>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</si>
  <si>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</si>
  <si>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</si>
  <si>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</si>
  <si>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</si>
  <si>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</si>
  <si>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</si>
  <si>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</si>
  <si>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</si>
  <si>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</si>
  <si>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</si>
  <si>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</si>
  <si>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</si>
  <si>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</si>
  <si>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</si>
  <si>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</si>
  <si>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</si>
  <si>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</si>
  <si>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</si>
  <si>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</si>
  <si>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</si>
  <si>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</si>
  <si>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</si>
  <si>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</si>
  <si>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</si>
  <si>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</si>
  <si>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</si>
  <si>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</si>
  <si>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</si>
  <si>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</si>
  <si>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</si>
  <si>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</si>
  <si>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</si>
  <si>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</si>
  <si>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</si>
  <si>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</si>
  <si>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</si>
  <si>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</si>
  <si>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</si>
  <si>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</si>
  <si>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</si>
  <si>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</si>
  <si>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Jiří Marek</t>
  </si>
  <si>
    <t>003</t>
  </si>
  <si>
    <t>Oprava fasády aizolace soklu objektu Mírové náměstí 242/4 Vila Tereza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</si>
  <si>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</si>
  <si>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</si>
  <si>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</si>
  <si>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</si>
  <si>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</si>
  <si>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</si>
  <si>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</si>
  <si>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</si>
  <si>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</si>
  <si>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SO 01</t>
  </si>
  <si>
    <t>Oprava fasády a izolace soklu objektu Mírové náměstí 242/4 Vila Tereza, schodiště</t>
  </si>
  <si>
    <t>1</t>
  </si>
  <si>
    <t>SO 02</t>
  </si>
  <si>
    <t>Oprava zpevněných ploch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</si>
  <si>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</si>
  <si>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</si>
  <si>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</si>
  <si>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</si>
  <si>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</si>
  <si>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</si>
  <si>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</si>
  <si>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</si>
  <si>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</si>
  <si>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</si>
  <si>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</si>
  <si>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</si>
  <si>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</si>
  <si>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</si>
  <si>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</si>
  <si>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</si>
  <si>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</si>
  <si>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</si>
  <si>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</si>
  <si>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</si>
  <si>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</si>
  <si>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</si>
  <si>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</si>
  <si>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</si>
  <si>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</si>
  <si>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</si>
  <si>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</si>
  <si>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</si>
  <si>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</si>
  <si>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</si>
  <si>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</si>
  <si>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</si>
  <si>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</si>
  <si>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</si>
  <si>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</si>
  <si>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</si>
  <si>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</si>
  <si>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</si>
  <si>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</si>
  <si>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</si>
  <si>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</si>
  <si>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</si>
  <si>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</si>
  <si>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</si>
  <si>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</si>
  <si>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</si>
  <si>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</si>
  <si>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</si>
  <si>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</si>
  <si>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</si>
  <si>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</si>
  <si>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</si>
  <si>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</si>
  <si>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</si>
  <si>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</si>
  <si>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</si>
  <si>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</si>
  <si>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</si>
  <si>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</si>
  <si>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</si>
  <si>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</si>
  <si>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</si>
  <si>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</si>
  <si>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</si>
  <si>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</si>
  <si>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</si>
  <si>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346481111R00</t>
  </si>
  <si>
    <t>Plentování rýh, nosníků apod. pletivem ve stěnách nebo před stěnami, pletivem rabicovým</t>
  </si>
  <si>
    <t>m2</t>
  </si>
  <si>
    <t>801-1</t>
  </si>
  <si>
    <t>RTS 21/ I</t>
  </si>
  <si>
    <t>Práce</t>
  </si>
  <si>
    <t>POL1_</t>
  </si>
  <si>
    <t>plentování potrubí, válcovaných nosníků, výklenků nebo nik, jakéhokoliv tvaru, na jakoukoliv maltu, s potřebným vypnutím pletiva, přetažením a zakotvením drátů a provedení postřiku maltou,</t>
  </si>
  <si>
    <t>SPI</t>
  </si>
  <si>
    <t xml:space="preserve">začištění kapes po osazení schodiště-zednické dokončení(omítka + povrch) : </t>
  </si>
  <si>
    <t>VV</t>
  </si>
  <si>
    <t>2*0,2*0,2</t>
  </si>
  <si>
    <t>SPU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</si>
  <si>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</si>
  <si>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</si>
  <si>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</si>
  <si>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1.PP : </t>
  </si>
  <si>
    <t>(0,9*0,77+0,9*0,68+0,9*0,54+0,9*0,49+0,9*0,39+0,9*0,25)</t>
  </si>
  <si>
    <t>2*0,9*0,33</t>
  </si>
  <si>
    <t>(0,9*0,62+0,9*0,86+0,9*1+0,9*1,2)</t>
  </si>
  <si>
    <t>(1,5*0,98+3*0,5*1,1+0,25*1,1+1,3*2,6)</t>
  </si>
  <si>
    <t>(0,7*2+1,25*2+4*0,5*1,1)</t>
  </si>
  <si>
    <t xml:space="preserve">parapety-cca 3m2 : </t>
  </si>
  <si>
    <t xml:space="preserve">1.NP : </t>
  </si>
  <si>
    <t>(1,1*2,15+2*1,4*2,15+2*1*2,15+1,5*2,15)</t>
  </si>
  <si>
    <t>(2*0,95*2,15+2*1,5*2,15+1,35*3)</t>
  </si>
  <si>
    <t>(1,4*2,15+4*1,15*2,15)</t>
  </si>
  <si>
    <t xml:space="preserve">parapety-cca 4m2 : </t>
  </si>
  <si>
    <t>4</t>
  </si>
  <si>
    <t>216904212R00</t>
  </si>
  <si>
    <t xml:space="preserve">Očištění ploch tlak. vodou nebo stlač. vzduchem očištění stlačeným vzduchem, zdiva stěn a rubu kleneb,  </t>
  </si>
  <si>
    <t>800-2</t>
  </si>
  <si>
    <t xml:space="preserve">očištění horkým vzduchem-viz pozice 1 : </t>
  </si>
  <si>
    <t xml:space="preserve">pod odstraněným vrchním nátěrem parteru budou další vrstvy, které se odstraní : </t>
  </si>
  <si>
    <t xml:space="preserve">výměra-viz odstranění nátěrů rozpouštědly : </t>
  </si>
  <si>
    <t>352,89666</t>
  </si>
  <si>
    <t>602015103R00</t>
  </si>
  <si>
    <t xml:space="preserve">Omítka stěn z hotových směsí postřik, báze, z trassového vápna,  , tloušťka vrstvy 10 mm,  </t>
  </si>
  <si>
    <t>po jednotlivých vrstvách</t>
  </si>
  <si>
    <t xml:space="preserve">plochy nad spodní římsou běžně  poškozené : </t>
  </si>
  <si>
    <t/>
  </si>
  <si>
    <t xml:space="preserve">skladba  dle posice 6-viz TZ - část(lokálně) parteru nad soklem, předpoklad cca 20 % plochy : </t>
  </si>
  <si>
    <t xml:space="preserve">rozsah bude upřesněn z lešení : </t>
  </si>
  <si>
    <t xml:space="preserve">SEVEROVÝCHOD : </t>
  </si>
  <si>
    <t>(2*3,55-0,95*2,15+2*2,15*0,15+0,95*0,15)*1,1*0,2</t>
  </si>
  <si>
    <t>(2,2*3,55-0,95*2,15+2*2,15*0,15+0,95*0,15)*1,1*0,2</t>
  </si>
  <si>
    <t>(12*3,55-2*1,5*2,15-1,35*3+2*2*2,15*0,15+2*1,5*0,15+2*3*0,15+1,35*0,15)*1,1*0,2</t>
  </si>
  <si>
    <t xml:space="preserve">JIHOVÝCHOD : </t>
  </si>
  <si>
    <t>(22,655*3,55-2*1,5*2,15-2*1,1*2,15-1,2*2,15-1,6*2,15)*1,1*0,2</t>
  </si>
  <si>
    <t>(6*2*2,15*0,15+2*1,5*0,15+2*1,1*0,15+1,2*0,15+1,6*0,15)*1,1*0,2</t>
  </si>
  <si>
    <t xml:space="preserve">SEVEROZÁPAD : </t>
  </si>
  <si>
    <t>(18,83*3,55-4*1,15*2,15-1,4*2,15+5*2*2,15*0,15+4*1,15*0,15+1,4*0,15)*1,1*0,2</t>
  </si>
  <si>
    <t xml:space="preserve">skladba  dle posice 9-viz TZ - část(lokálně) parteru nad soklem dvorní části, předpoklad cca 20 % plochy : </t>
  </si>
  <si>
    <t xml:space="preserve">POHLED NA SCHODIŠTĚ ZE DVORA : </t>
  </si>
  <si>
    <t>(0,25*2,45)*1,1*0,2</t>
  </si>
  <si>
    <t>(1,83*2,45-0,9*1,7+2*1,7*0,2+0,9*0,2)*1,1*0,2</t>
  </si>
  <si>
    <t>(1,62*2,45)*1,1*0,2</t>
  </si>
  <si>
    <t>(0,3*2,45)*1,1*0,2</t>
  </si>
  <si>
    <t>(1,1*2,45-0,7*1,4)*1,1*0,2</t>
  </si>
  <si>
    <t xml:space="preserve">POHLED JIHOZÁPADNÍ ZE DVORA : </t>
  </si>
  <si>
    <t>(10*(2,33+1,08)/2-1,5*0,98+2*0,98*0,15+1,5*0,15)*1,1*0,2</t>
  </si>
  <si>
    <t xml:space="preserve">POHLED JIHOVÝCHODNÍ ZE DVORA : </t>
  </si>
  <si>
    <t>(12,25*(2,2+2,45)/2-1*1,6-4*0,5*1,1-0,9*1,1)*1,1*0,2</t>
  </si>
  <si>
    <t>(6*2*1,1*0,15+4*0,5*0,15+2*1,6*0,6+1*0,6+0,9*0,15)*1,1*0,2</t>
  </si>
  <si>
    <t xml:space="preserve">POHLED SEVEROZÁPADNÍ ZE DVORA : </t>
  </si>
  <si>
    <t>(10,55*(2,52+2,33)/2-1,33*1,76-0,25*1,1-3*0,5*1,1)*1,1*0,2</t>
  </si>
  <si>
    <t>(2*1,76*0,6+1,33*0,6+4*2*1,1*0,15+0,25*0,15+3*0,5*0,15)*1,1*0,2</t>
  </si>
  <si>
    <t>602015122RT5</t>
  </si>
  <si>
    <t xml:space="preserve">Omítka stěn z hotových směsí vrstva jádrová, z trassového vápna,  , tloušťka vrstvy 20 mm,  </t>
  </si>
  <si>
    <t xml:space="preserve">jádrová  vápenná omítka  s metakaolinitem -bez cementu-viz TZ posice 6 : </t>
  </si>
  <si>
    <t xml:space="preserve">jádrová  vápenná omítka  s metakaolinitem -bez cementu-viz TZ posice 9 : </t>
  </si>
  <si>
    <t>602015133RT1</t>
  </si>
  <si>
    <t xml:space="preserve">Omítka stěn z hotových směsí jednovrstvá, vápenocementová, hlazená, tloušťka vrstvy 10 mm,  </t>
  </si>
  <si>
    <t>Nanesení omítky, srovnání H-latí, zatočení hladítkem.</t>
  </si>
  <si>
    <t>POP</t>
  </si>
  <si>
    <t xml:space="preserve">celoplošná omítka  -viz TZ posice 6 : </t>
  </si>
  <si>
    <t xml:space="preserve">skladba  dle posice 6-viz TZ - část parteru nad soklem-celoplošně : </t>
  </si>
  <si>
    <t>(2*3,55-0,95*2,15+2*2,15*0,15+0,95*0,15)*1,1</t>
  </si>
  <si>
    <t>(2,2*3,55-0,95*2,15+2*2,15*0,15+0,95*0,15)*1,1</t>
  </si>
  <si>
    <t>(12*3,55-2*1,5*2,15-1,35*3+2*2*2,15*0,15+2*1,5*0,15+2*3*0,15+1,35*0,15)*1,1</t>
  </si>
  <si>
    <t>(22,655*3,55-2*1,5*2,15-2*1,1*2,15-1,2*2,15-1,6*2,15)*1,1</t>
  </si>
  <si>
    <t>(6*2*2,15*0,15+2*1,5*0,15+2*1,1*0,15+1,2*0,15+1,6*0,15)*1,1</t>
  </si>
  <si>
    <t>(18,83*3,55-4*1,15*2,15-1,4*2,15+5*2*2,15*0,15+4*1,15*0,15+1,4*0,15)*1,1</t>
  </si>
  <si>
    <t xml:space="preserve">celoplošná omítka  -viz TZ posice 9 : </t>
  </si>
  <si>
    <t xml:space="preserve">skladba  dle posice 9-viz TZ - část  parteru nad soklem dvorní části-celoplošně : </t>
  </si>
  <si>
    <t>(0,25*2,45)*1,1</t>
  </si>
  <si>
    <t>(1,83*2,45-0,9*1,7+2*1,7*0,2+0,9*0,2)*1,1</t>
  </si>
  <si>
    <t>(1,62*2,45)*1,1</t>
  </si>
  <si>
    <t>(0,3*2,45)*1,1</t>
  </si>
  <si>
    <t>(1,1*2,45-0,7*1,4)*1,1</t>
  </si>
  <si>
    <t>(10*(2,33+1,08)/2-1,5*0,98+2*0,98*0,15+1,5*0,15)*1,1</t>
  </si>
  <si>
    <t>(12,25*(2,2+2,45)/2-1*1,6-4*0,5*1,1-0,9*1,1)*1,1</t>
  </si>
  <si>
    <t>(6*2*1,1*0,15+4*0,5*0,15+2*1,6*0,6+1*0,6+0,9*0,15)*1,1</t>
  </si>
  <si>
    <t>(10,55*(2,52+2,33)/2-1,33*1,76-0,25*1,1-3*0,5*1,1)*1,1</t>
  </si>
  <si>
    <t>(2*1,76*0,6+1,33*0,6+4*2*1,1*0,15+0,25*0,15+3*0,5*0,15)*1,1</t>
  </si>
  <si>
    <t>620401161R00</t>
  </si>
  <si>
    <t>Zpevňující a ochranné nátěry vnějších omítek nátěr pro hydrofobizaci minerálních stavebních materiálů, 1 vrstva nátěru</t>
  </si>
  <si>
    <t xml:space="preserve">úprava povrchu fasády po kompletní sanaci-posice 1 : </t>
  </si>
  <si>
    <t xml:space="preserve">prodyšný nátěr s ochrannou funkcí proti vodě : </t>
  </si>
  <si>
    <t>622412323R00</t>
  </si>
  <si>
    <t xml:space="preserve">Nátěr vnějsích omítek stěn silikonový, složitost 3-4,  </t>
  </si>
  <si>
    <t>Penetrace + 2 x krycí nátěr.</t>
  </si>
  <si>
    <t>včetně penetrace podkladu</t>
  </si>
  <si>
    <t xml:space="preserve">barevný krycí nátě soklu- od nivelety po první římsu : </t>
  </si>
  <si>
    <t xml:space="preserve">plocha dle pozice 10 : </t>
  </si>
  <si>
    <t xml:space="preserve">plocha počítána v rovinném průmětu : </t>
  </si>
  <si>
    <t xml:space="preserve">vzhledem k velké členitosti a složitosti fasády je plocha vynásobena indexem 1,1 : </t>
  </si>
  <si>
    <t>2*0,44*1,1</t>
  </si>
  <si>
    <t>2,2*0,75*1,1</t>
  </si>
  <si>
    <t>(5,3*(0,4+0,15)/2+5,4*0,25+3,5*(0,2+0,35)/2-2*0,9*0,3)*1,1</t>
  </si>
  <si>
    <t>(22,685*(1,14+0,44)/2-0,9*0,77-0,9*0,68-0,9*0,54-0,9*0,49-0,9*0,39-0,9*0,25)*1,1</t>
  </si>
  <si>
    <t>(18,85*(0,9+1,92)/2-0,9*0,62-0,9*0,86-0,9*1-0,9*1,2)*1,1</t>
  </si>
  <si>
    <t>(0,25*0,3)*1,1</t>
  </si>
  <si>
    <t>(1,83*0,3)*1,1</t>
  </si>
  <si>
    <t>(1,62*0,3)*1,1</t>
  </si>
  <si>
    <t>(0,3*0,3)*1,1</t>
  </si>
  <si>
    <t>(1,1*0,3-0,7*0,3)*1,1</t>
  </si>
  <si>
    <t>(10,15*0,3)*1,1</t>
  </si>
  <si>
    <t>12,25*0,3-1*0,3+2*0,3*0,6</t>
  </si>
  <si>
    <t>(10,55*0,3-1,33*0,3)*1,1</t>
  </si>
  <si>
    <t>(2*0,3*0,6)*1,1</t>
  </si>
  <si>
    <t>622412326RT1</t>
  </si>
  <si>
    <t>Nátěr vnějších omítek stěn vápenný, složitost 3-4, 2x nátěr, bez penetrace podkladu</t>
  </si>
  <si>
    <t>bez penetrace podkladu</t>
  </si>
  <si>
    <t xml:space="preserve">barevný krycí nátěr nad  soklem - od první římsy po římsu nad 1.NP : </t>
  </si>
  <si>
    <t>6*2*2,15*0,15+2*1,5*0,15+2*1,1*0,15+1,2*0,15+1,6*0,15</t>
  </si>
  <si>
    <t>(0,25*2,75)*1,1</t>
  </si>
  <si>
    <t>(1,83*2,75-0,9*1,7+2*1,7*0,2+0,9*0,2)*1,1</t>
  </si>
  <si>
    <t>(1,62*2,75)*1,1</t>
  </si>
  <si>
    <t>(0,3*2,75)*1,1</t>
  </si>
  <si>
    <t>(1,1*2,75-0,7*1,7)*1,1</t>
  </si>
  <si>
    <t>(10*(2,63+1,38)/2-1,5*0,98+2*0,98*0,15+1,5*0,15)*1,1</t>
  </si>
  <si>
    <t>(12,25*(2,5+2,75)/2-1*1,6-4*0,5*1,1-0,9*1,1)*1,1</t>
  </si>
  <si>
    <t>(10,55*(2,82+2,63)/2-1,33*2,06-0,25*1,1-3*0,5*1,1)*1,1</t>
  </si>
  <si>
    <t>(2*2,06*0,6+1,33*0,6+4*2*1,1*0,15+0,25*0,15+3*0,5*0,15)*1,1</t>
  </si>
  <si>
    <t>622413126R00</t>
  </si>
  <si>
    <t xml:space="preserve">nátěr kašovitým vápenným hydrátem bez příměsí-posice 4 : </t>
  </si>
  <si>
    <t>2*0,3*1,1</t>
  </si>
  <si>
    <t>2,2*0,3*1,1</t>
  </si>
  <si>
    <t>(5,3*0,3+5,4*0,3+1,5*0,3)*1,1</t>
  </si>
  <si>
    <t>(22,685*0,3)*1,1</t>
  </si>
  <si>
    <t>(18,85*0,3)*1,1</t>
  </si>
  <si>
    <t>622434113RT1</t>
  </si>
  <si>
    <t xml:space="preserve">Omítkový sanační systém pro vnější zdivo sanační podhoz tl. 4 mm, jednovrstvá sanační omítka tl. 20 mm, štuková sanační omítka tl. 2,5 mm,  </t>
  </si>
  <si>
    <t>801-4</t>
  </si>
  <si>
    <t xml:space="preserve">plochy nad spodní římsou poškozené solemi(vzlínáním) : </t>
  </si>
  <si>
    <t xml:space="preserve">skladba  dle posice 5-viz TZ - část(lokálně) parteru nad soklem, předpoklad cca 10 % plochy : </t>
  </si>
  <si>
    <t>(2*3,55-0,95*2,15+2*2,15*0,15+0,95*0,15)*1,1*0,1</t>
  </si>
  <si>
    <t>(2,2*3,55-0,95*2,15+2*2,15*0,15+0,95*0,15)*1,1*0,1</t>
  </si>
  <si>
    <t>(12*3,55-2*1,5*2,15-1,35*3+2*2*2,15*0,15+2*1,5*0,15+2*3*0,15+1,35*0,15)*1,1*0,1</t>
  </si>
  <si>
    <t>(22,655*3,55-2*1,5*2,15-2*1,1*2,15-1,2*2,15-1,6*2,15)*1,1*0,1</t>
  </si>
  <si>
    <t>(6*2*2,15*0,15+2*1,5*0,15+2*1,1*0,15+1,2*0,15+1,6*0,15)*1,1*0,1</t>
  </si>
  <si>
    <t>(18,83*3,55-4*1,15*2,15-1,4*2,15+5*2*2,15*0,15+4*1,15*0,15+1,4*0,15)*1,1*0,1</t>
  </si>
  <si>
    <t>622434113RT2</t>
  </si>
  <si>
    <t xml:space="preserve">Omítkový sanační systém pro vnější zdivo sanační podhoz tl. 4 mm, sanační soklová omítka tl. 20 mm, štuková sanační omítka tl. 2,5 mm,  </t>
  </si>
  <si>
    <t xml:space="preserve">skladba  dle posice 3-viz TZ - celý sokl : </t>
  </si>
  <si>
    <t>2*0,74*1,1</t>
  </si>
  <si>
    <t>2,2*(1,02+1,2)/2*1,1</t>
  </si>
  <si>
    <t>(5,3*(0,74+0,5)/2+5,4*(0,5+1,02)/2)*1,1</t>
  </si>
  <si>
    <t>(22,685*(1,44+0,74)/2)*1,1</t>
  </si>
  <si>
    <t>-0,9*0,77-0,9*0,68-0,9*0,54-0,9*0,49-0,9*0,39-0,9*0,25</t>
  </si>
  <si>
    <t>(18,85*(1,2+2,22)/2)*1,1</t>
  </si>
  <si>
    <t>-0,9*0,62-0,9*0,86-0,9*1-0,9*1,2</t>
  </si>
  <si>
    <t xml:space="preserve">skladba dle posice 7-viz TZ-vysprávky  soklu 300 mm nad projekt. niveletu : </t>
  </si>
  <si>
    <t xml:space="preserve">předpoklad vysprávek cca 20 % : </t>
  </si>
  <si>
    <t>(0,25*0,7)*1,1*0,2</t>
  </si>
  <si>
    <t>(1,83*0,7)*1,1*0,2</t>
  </si>
  <si>
    <t>(1,62*0,7)*1,1*0,2</t>
  </si>
  <si>
    <t>(0,3*0,7)*1,1*0,2</t>
  </si>
  <si>
    <t>(1,1*0,7-0,7*0,3)*1,1*0,2</t>
  </si>
  <si>
    <t>(10,15*0,7)*1,1*0,2</t>
  </si>
  <si>
    <t>(12,25*0,7-1*0,3+2*0,3*0,6)*0,2</t>
  </si>
  <si>
    <t>(10,55*0,7-1,33*0,3)*1,1*0,2</t>
  </si>
  <si>
    <t>2*0,3*0,6*1,1*0,2</t>
  </si>
  <si>
    <t>622471115R00</t>
  </si>
  <si>
    <t>Tenkovrstvá úprava stěn aktivovaným štukem malta vápenocementová</t>
  </si>
  <si>
    <t>vnějších pilířů, svislých panelových konstrukcí, s nejnutnějším obroušením podkladu (pemzou apod.) a oprášením,</t>
  </si>
  <si>
    <t xml:space="preserve">štuková vrstva na poškozených plochách-pozice 2 : </t>
  </si>
  <si>
    <t xml:space="preserve">a) na soklu- složení viz TZ : </t>
  </si>
  <si>
    <t xml:space="preserve">b) nad soklem- složení viz TZ : </t>
  </si>
  <si>
    <t xml:space="preserve">předpoklad cca 30 % plochy : </t>
  </si>
  <si>
    <t xml:space="preserve">výměra-viz odstranění nátěrů rozpouštědly x 30 % : </t>
  </si>
  <si>
    <t>352,89666*0,3</t>
  </si>
  <si>
    <t>622904115R00</t>
  </si>
  <si>
    <t>Očištění fasád tlakovou vodou, složitost fasády 3 - 5</t>
  </si>
  <si>
    <t xml:space="preserve">1.ve spolupůsobení s odstraňovačem nátěrů- mírným tlakem sejmout nátěr parteru-pozice 1 : </t>
  </si>
  <si>
    <t xml:space="preserve">výměra-viz odstranění nátěrů : </t>
  </si>
  <si>
    <t xml:space="preserve">je předpoklad lokálních potřeb postup opakovat, cca na 1/4 plochy : </t>
  </si>
  <si>
    <t>352,89666/4</t>
  </si>
  <si>
    <t xml:space="preserve">2. očištění vodou BEZTLAKOVOU po odstranění poškozeného štuku-pozice 2 : </t>
  </si>
  <si>
    <t xml:space="preserve">3. očištění mírně tlakovou vodou(3 bar) soklu -pozice 3 : </t>
  </si>
  <si>
    <t xml:space="preserve">plocha soklu po odebrání vrstev chodíků, v síle cca 30 cm : </t>
  </si>
  <si>
    <t xml:space="preserve">4. očištění mírně tlakovou vodou (3bar)-dvorní část v pozici 7 : </t>
  </si>
  <si>
    <t>(0,25*0,7)*1,1</t>
  </si>
  <si>
    <t>(1,83*0,7)*1,1</t>
  </si>
  <si>
    <t>(1,62*0,7)*1,1</t>
  </si>
  <si>
    <t>(0,3*0,7)*1,1</t>
  </si>
  <si>
    <t>(1,1*0,7-0,7*0,3)*1,1</t>
  </si>
  <si>
    <t>(10,15*0,7)*1,1</t>
  </si>
  <si>
    <t>12,25*0,7-1*0,3+2*0,3*0,6</t>
  </si>
  <si>
    <t>(10,55*0,7-1,33*0,3)*1,1</t>
  </si>
  <si>
    <t>2*0,3*0,6*1,1</t>
  </si>
  <si>
    <t xml:space="preserve">je předpoklad lokálních potřeb postup opakovat, cca na 1/4 plochy odrážek 1. až 3. : </t>
  </si>
  <si>
    <t>941941031R00</t>
  </si>
  <si>
    <t>Montáž lešení lehkého pracovního řadového s podlahami šířky od 0,80 do 1,00 m, výšky do 10 m</t>
  </si>
  <si>
    <t>800-3</t>
  </si>
  <si>
    <t>POL1_1</t>
  </si>
  <si>
    <t>11*4</t>
  </si>
  <si>
    <t>23*4</t>
  </si>
  <si>
    <t>2*2,2*4</t>
  </si>
  <si>
    <t>12*4</t>
  </si>
  <si>
    <t>19*4</t>
  </si>
  <si>
    <t>12,25*4</t>
  </si>
  <si>
    <t>10,55*4</t>
  </si>
  <si>
    <t>4,5*4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</si>
  <si>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</si>
  <si>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</si>
  <si>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předpoklad použití cca 4 měsíce : </t>
  </si>
  <si>
    <t>4*386,8</t>
  </si>
  <si>
    <t>941941831R00</t>
  </si>
  <si>
    <t>Demontáž lešení lehkého řadového s podlahami šířky od 0,8 do 1 m, výšky do 10 m</t>
  </si>
  <si>
    <t>386,8</t>
  </si>
  <si>
    <t>962032241R00</t>
  </si>
  <si>
    <t>Bourání zdiva nadzákladového z cihel pálených nebo vápenopískových, na maltu 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</si>
  <si>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</si>
  <si>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</si>
  <si>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</si>
  <si>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 xml:space="preserve">bourání venkovní části cihelného schodiště : </t>
  </si>
  <si>
    <t>2*0,9/2*1,6</t>
  </si>
  <si>
    <t>963042819R00</t>
  </si>
  <si>
    <t>Bourání jakýchkoliv betonových schodišťových stupňů zhotovených na místě</t>
  </si>
  <si>
    <t>m</t>
  </si>
  <si>
    <t xml:space="preserve">šest betonových stupňů v cihelném schoišti, šíře 1,24m : </t>
  </si>
  <si>
    <t>6*1,24</t>
  </si>
  <si>
    <t>973031325R00</t>
  </si>
  <si>
    <t>Vysekání v cihelném zdivu výklenků a kapes kapes na jakoukoliv maltu vápennou nebo vápenocementovou, plochy do 0,1 m2, hloubky do 300 mm</t>
  </si>
  <si>
    <t>kus</t>
  </si>
  <si>
    <t>Včetně pomocného lešení o výšce podlahy do 1900 mm a pro zatížení do 1,5 kPa  (150 kg/m2).</t>
  </si>
  <si>
    <t xml:space="preserve">kapsy pro osazení schodnic U180-2ks : </t>
  </si>
  <si>
    <t>978013211R00</t>
  </si>
  <si>
    <t>Odstranění štukové vrstvy z omítek vnitřních stěn</t>
  </si>
  <si>
    <t xml:space="preserve">položka i pro odstranění štukové vrstvy vnějších omítek : </t>
  </si>
  <si>
    <t xml:space="preserve">pozice 2 : </t>
  </si>
  <si>
    <t xml:space="preserve">odstranění poškozené štukové vrstvy oškrábáním špachtlemi  a broušením kamenem : </t>
  </si>
  <si>
    <t>900      R02</t>
  </si>
  <si>
    <t>Hodinové zúčtovací sazby stavební dělník, tarifní třída 5</t>
  </si>
  <si>
    <t>h</t>
  </si>
  <si>
    <t xml:space="preserve">přípomoce, pasování, složitiost fasády ap. : </t>
  </si>
  <si>
    <t>35</t>
  </si>
  <si>
    <t>998011001R00</t>
  </si>
  <si>
    <t>Přesun hmot pro budovy s nosnou konstrukcí zděnou výšky do 6 m</t>
  </si>
  <si>
    <t>t</t>
  </si>
  <si>
    <t>přesun hmot pro budovy občanské výstavby (JKSO 801), budovy pro bydlení (JKSO 803) budovy pro výrobu a služby (JKSO 812) s nosnou svislou konstrukcí zděnou z cihel nebo tvárnic nebo kovovou</t>
  </si>
  <si>
    <t>19,556</t>
  </si>
  <si>
    <t>711212002RT5</t>
  </si>
  <si>
    <t>Izolace proti vodě stěrka hydroizolační  proti vlhkosti</t>
  </si>
  <si>
    <t>800-711</t>
  </si>
  <si>
    <t>jednovrstvá</t>
  </si>
  <si>
    <t xml:space="preserve">svislá izolace části pod terénem-posice 4 : </t>
  </si>
  <si>
    <t xml:space="preserve">svislá izolace části dvorní -do výše 400mmn nad úroveň nivelety-posice 4 : </t>
  </si>
  <si>
    <t>711823121RT2</t>
  </si>
  <si>
    <t>Ochrana konstrukcí nopovou fólií svisle, výška nopu 4 mm, včetně dodávky fólie</t>
  </si>
  <si>
    <t xml:space="preserve">ochrana svislé izolace části pod terénem, nopovou folií-posice 4 : </t>
  </si>
  <si>
    <t xml:space="preserve">ochrana svislé izolace části dvorní, nopovou folií-posice 7 : </t>
  </si>
  <si>
    <t>711823129RT2</t>
  </si>
  <si>
    <t>Ochrana konstrukcí nopovou fólií ukončovací lišta,  , včetně dodávky lišty</t>
  </si>
  <si>
    <t xml:space="preserve">ochrana svislé izolace části pod terénem, lišta  nopové folie-posice 4 : </t>
  </si>
  <si>
    <t>2,2</t>
  </si>
  <si>
    <t>5,3+5,4+1,5</t>
  </si>
  <si>
    <t>22,685</t>
  </si>
  <si>
    <t>18,85</t>
  </si>
  <si>
    <t xml:space="preserve">ochrana svislé izolace části dvorní, lišta  nopové folie-posice 7 : </t>
  </si>
  <si>
    <t>0,25</t>
  </si>
  <si>
    <t>1,83</t>
  </si>
  <si>
    <t>1,62</t>
  </si>
  <si>
    <t>0,3</t>
  </si>
  <si>
    <t>1,1</t>
  </si>
  <si>
    <t>10,15</t>
  </si>
  <si>
    <t>12,25+2*0,6</t>
  </si>
  <si>
    <t>10,55-1,3</t>
  </si>
  <si>
    <t>2*0,6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</si>
  <si>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</si>
  <si>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</si>
  <si>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</si>
  <si>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0,258</t>
  </si>
  <si>
    <t>767162230R00</t>
  </si>
  <si>
    <t>Montáž zábradlí rovného z profilové oceli na ocelovou konstrukci, o hmotnosti 1 m zábradlí přes 30 do 45 kg</t>
  </si>
  <si>
    <t>800-767</t>
  </si>
  <si>
    <t xml:space="preserve">zábradlí schodiště a podesty-viz výkres  č.11 : </t>
  </si>
  <si>
    <t xml:space="preserve">žárově zinkováno : </t>
  </si>
  <si>
    <t>2*(2*1+2*1,375)</t>
  </si>
  <si>
    <t>2*(1,05+1,2+1,25)</t>
  </si>
  <si>
    <t>767211112R00</t>
  </si>
  <si>
    <t>Montáž schodů ocelových rovných a podest_x000D_
 osazených na ocelovou konstrukci svařováním</t>
  </si>
  <si>
    <t>kg</t>
  </si>
  <si>
    <t xml:space="preserve">množství-viz pororošt podesty a stupňů, U180(schodnice),úhelník , plotna : </t>
  </si>
  <si>
    <t xml:space="preserve">včetně případných potřebného spojovacího materiálu : </t>
  </si>
  <si>
    <t xml:space="preserve">U180 : </t>
  </si>
  <si>
    <t>133,1</t>
  </si>
  <si>
    <t xml:space="preserve">plech : </t>
  </si>
  <si>
    <t>12,6</t>
  </si>
  <si>
    <t xml:space="preserve">jackel 40 x 40 x4 : </t>
  </si>
  <si>
    <t>79,7</t>
  </si>
  <si>
    <t xml:space="preserve">úhelník 50 x 30 x 4 : </t>
  </si>
  <si>
    <t>9</t>
  </si>
  <si>
    <t xml:space="preserve">podesta pororošt : </t>
  </si>
  <si>
    <t>23,2</t>
  </si>
  <si>
    <t xml:space="preserve">stupně pororošt : </t>
  </si>
  <si>
    <t>55,5</t>
  </si>
  <si>
    <t>767996801R00</t>
  </si>
  <si>
    <t>Demontáž ostatních doplňků staveb atypických konstrukcí_x000D_
 o hmotnosti přes 20 do 50 kg</t>
  </si>
  <si>
    <t xml:space="preserve">odstranění zábradlí z dvorního schodiště,včetně likvidace : </t>
  </si>
  <si>
    <t xml:space="preserve">cca 2 x 10 kg : </t>
  </si>
  <si>
    <t>2*10</t>
  </si>
  <si>
    <t>998767102R00</t>
  </si>
  <si>
    <t>Přesun hmot pro kovové stavební doplňk. konstrukce v objektech výšky do 12 m</t>
  </si>
  <si>
    <t>50 m vodorovně</t>
  </si>
  <si>
    <t>0,131</t>
  </si>
  <si>
    <t>13483310R</t>
  </si>
  <si>
    <t>tyč ocelová profilová válcovaná za tepla S235 (11375); průřez U; výška 180 mm</t>
  </si>
  <si>
    <t>SPCM</t>
  </si>
  <si>
    <t>Specifikace</t>
  </si>
  <si>
    <t>POL3_</t>
  </si>
  <si>
    <t xml:space="preserve">schodnice kotvené do zdi a na roznášecí plotnu : </t>
  </si>
  <si>
    <t>2*(1+1,75)*0,022*1,1</t>
  </si>
  <si>
    <t>13611224R</t>
  </si>
  <si>
    <t>plech ocelový válcovaný za tepla S235 (11375); povrch hladký; tl.  8,00 mm</t>
  </si>
  <si>
    <t xml:space="preserve">2 ks roznášecí plotny  300 x 300 mm : </t>
  </si>
  <si>
    <t>2*0,3*0,3*0,064*1,1</t>
  </si>
  <si>
    <t>13890203R</t>
  </si>
  <si>
    <t>příplatek pozinkování drobných dílů, zámečnických prvků nebo konstrukcí od 50 kg do 100 kg</t>
  </si>
  <si>
    <t xml:space="preserve">pozinkování schodiště-po svaření : </t>
  </si>
  <si>
    <t>14587255R</t>
  </si>
  <si>
    <t>profil ocelový tenkostěnný uzavřený svařovaný jak. S235; čtvercový; tl = 4,00 mm; a = 40,0 mm; b = 40,0 mm</t>
  </si>
  <si>
    <t>2*(2*1+2*1,375)*0,00439*1,1</t>
  </si>
  <si>
    <t>2*(1,05+1,2+1,25)*0,00439*1,1</t>
  </si>
  <si>
    <t>15416975R</t>
  </si>
  <si>
    <t>profil ocelový tenkostěnný otevřený válcovaný za studena tvar L; jakost S235 (11375); tl = 3,00 mm; a = 50,0 mm; b = 30,0 mm</t>
  </si>
  <si>
    <t xml:space="preserve">úhelník pro uchycení pororoštů(50 x 3  x 4 mm) : </t>
  </si>
  <si>
    <t>2*0,75*0,00182*1,1</t>
  </si>
  <si>
    <t>2*5*0,3*0,00182*1,1</t>
  </si>
  <si>
    <t>55347136R</t>
  </si>
  <si>
    <t>rošt podlahový svařovaný; š = 1 100 mm; l = 1 000 mm; nosný prut 30/2; oko 30/30; povrch žárové zinkování</t>
  </si>
  <si>
    <t xml:space="preserve">ocelová podesta-žárově zinkovaný pororošt : </t>
  </si>
  <si>
    <t xml:space="preserve">před vstup do Vily : </t>
  </si>
  <si>
    <t>55347328R</t>
  </si>
  <si>
    <t>stupeň schodišťový  ocelový; rošt svařovaný, oko 30/30, nosný prut 30/3; l = 100,0 cm; š = 30,5 cm; povrch žárové zinkování</t>
  </si>
  <si>
    <t xml:space="preserve">stupně pororošt- prvek žárově zinkován : </t>
  </si>
  <si>
    <t>783801812R00</t>
  </si>
  <si>
    <t xml:space="preserve">Odstranění starých nátěrů z omítek stěn, oškrabáním </t>
  </si>
  <si>
    <t>800-783</t>
  </si>
  <si>
    <t xml:space="preserve">očištění škrábáním špachtlí, broušení -pozice 1 : </t>
  </si>
  <si>
    <t>783902811R00</t>
  </si>
  <si>
    <t>Ostatní práce odstranění starých nátěrů odstraňovačem nátěrů s umytím</t>
  </si>
  <si>
    <t xml:space="preserve">sejmutí nátěru spolupůsobením odstraňovače a vodní páry : </t>
  </si>
  <si>
    <t xml:space="preserve">plocha dle pozice 1 : </t>
  </si>
  <si>
    <t>(0,25*0,3+0,25*2,75)*1,1</t>
  </si>
  <si>
    <t>(1,83*0,3+1,83*2,75-0,9*1,7+2*1,7*0,2+0,9*0,2)*1,1</t>
  </si>
  <si>
    <t>(1,62*0,3+1,62*2,75)*1,1</t>
  </si>
  <si>
    <t>(0,3*0,3+0,3*2,75)*1,1</t>
  </si>
  <si>
    <t>(1,1*0,3-0,7*0,3+1,1*2,75-0,7*1,7)*1,1</t>
  </si>
  <si>
    <t>(10,15*0,3+10*(2,63+1,38)/2-1,5*0,98+2*0,98*0,15+1,5*0,15)*1,1</t>
  </si>
  <si>
    <t>(10,55*0,3+10,55*(2,82+2,63)/2-1,33*2,06-0,25*1,1-3*0,5*1,1)*1,1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</si>
  <si>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</si>
  <si>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</si>
  <si>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</si>
  <si>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</si>
  <si>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</si>
  <si>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</si>
  <si>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</si>
  <si>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</si>
  <si>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: </t>
  </si>
  <si>
    <t>6,353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</si>
  <si>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</si>
  <si>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</si>
  <si>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 xml:space="preserve">skládka vzdálená 10 km od stavby, 10-6 km= 4 x množství : </t>
  </si>
  <si>
    <t>4*6,353</t>
  </si>
  <si>
    <t>979086112R00</t>
  </si>
  <si>
    <t xml:space="preserve">Vodorovná doprava suti a vybouraných hmot nakládání nebo překládání suti a vybouraných hmot na dopravní prostředek při vodorovné dopravě,  ,  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</si>
  <si>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</si>
  <si>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</si>
  <si>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</si>
  <si>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</si>
  <si>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 xml:space="preserve">předpoklad vnitropřepravy do cca 20m= 20-10=10, tzn 2 x množství : </t>
  </si>
  <si>
    <t>2*6,353</t>
  </si>
  <si>
    <t>979990101R00</t>
  </si>
  <si>
    <t>Poplatek za skládku směsi betonu a cihel do 30x30 cm, skupina 17 01 01 a 17 01 02 z Katalogu odpadů</t>
  </si>
  <si>
    <t>005121 R</t>
  </si>
  <si>
    <t>Zařízení staveniště</t>
  </si>
  <si>
    <t>Soubor</t>
  </si>
  <si>
    <t>Indiv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</si>
  <si>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</si>
  <si>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</si>
  <si>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</si>
  <si>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</si>
  <si>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</si>
  <si>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</si>
  <si>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</si>
  <si>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END</t>
  </si>
  <si>
    <t>113106231R00</t>
  </si>
  <si>
    <t>Rozebrání vozovek a ploch s jakoukoliv výplní spár _x000D_
 v jakékoliv ploše, ze zámkové dlažky, kladených do lože z kameniva</t>
  </si>
  <si>
    <t>822-1</t>
  </si>
  <si>
    <t>s přemístěním hmot na skládku na vzdálenost do 3 m nebo s naložením na dopravní prostředek</t>
  </si>
  <si>
    <t xml:space="preserve">předpoklad  navrácení 80 % dlařby zpět, 20% dlažby na skládku a doplnění novou dlažbou : </t>
  </si>
  <si>
    <t xml:space="preserve">část s dlažbou BASE --u vchodu do Vily-cca 1/2-rozděleno čerchovanou liní ve výkrese č.4 : </t>
  </si>
  <si>
    <t>7,75*1,6</t>
  </si>
  <si>
    <t>0,9*1,6/2</t>
  </si>
  <si>
    <t>1,75*(4,75+3,2)/2</t>
  </si>
  <si>
    <t xml:space="preserve">část BASE-dvorní část : </t>
  </si>
  <si>
    <t>11*1</t>
  </si>
  <si>
    <t>10*1+0,6*1/2-1,2*0,7</t>
  </si>
  <si>
    <t>4,1*1+1,5*1/2+1,3*1</t>
  </si>
  <si>
    <t>10,2*1</t>
  </si>
  <si>
    <t>2,9*1</t>
  </si>
  <si>
    <t>2,5*1-0,5*0,5</t>
  </si>
  <si>
    <t xml:space="preserve">část KOST-Jungmanova ulice : </t>
  </si>
  <si>
    <t>18,83*1,75</t>
  </si>
  <si>
    <t>1,75*(2,9+2,1)/2</t>
  </si>
  <si>
    <t>114203201R00</t>
  </si>
  <si>
    <t>Očištění kamene nebo tvárnic od hlíny nebo písku</t>
  </si>
  <si>
    <t>800-1</t>
  </si>
  <si>
    <t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</si>
  <si>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 xml:space="preserve">očištění demontovné dlažby - na depo pro zpětné odsazení -cca 80 % : </t>
  </si>
  <si>
    <t>7,75*1,6*0,06*0,8</t>
  </si>
  <si>
    <t>0,9*1,6/2*0,06*0,8</t>
  </si>
  <si>
    <t>1,75*(4,75+3,2)/2*0,06*0,8</t>
  </si>
  <si>
    <t>11*1*0,08*0,8</t>
  </si>
  <si>
    <t>(10*1+0,6*1/2-1,2*0,7)*0,08*0,8</t>
  </si>
  <si>
    <t>(4,1*1+1,5*1/2+1,3*1)*0,08*0,8</t>
  </si>
  <si>
    <t>10,2*1*0,08*0,8</t>
  </si>
  <si>
    <t>2,9*1*0,08*0,8</t>
  </si>
  <si>
    <t>(2,5*1-0,5*0,5)*0,08*0,8</t>
  </si>
  <si>
    <t>18,83*1,75*0,06*0,8</t>
  </si>
  <si>
    <t>1,75*(2,9+2,1)/2*0,06*0,8</t>
  </si>
  <si>
    <t>114203401R00</t>
  </si>
  <si>
    <t>Srovnání kamene nebo tvárnic s přemístěním na vzdálenost do 10 m</t>
  </si>
  <si>
    <t>do měřitelných figur, s přemístěním,</t>
  </si>
  <si>
    <t xml:space="preserve">po očištění vyjmuté dlažby -urovnání  na depo pro zpětné osazení 80% : </t>
  </si>
  <si>
    <t xml:space="preserve">výměra-viz očištění dlažby : </t>
  </si>
  <si>
    <t>5,44082</t>
  </si>
  <si>
    <t>122201101R00</t>
  </si>
  <si>
    <t>Odkopávky a  prokopávky nezapažené v hornině 3_x000D_
 do 100 m3</t>
  </si>
  <si>
    <t>s přehozením výkopku na vzdálenost do 3 m nebo s naložením na dopravní prostředek,</t>
  </si>
  <si>
    <t xml:space="preserve">dle zprávy a ost. podkladů je potřeba docílit odebrání celkové vrstvy 30 cm chodník ( 40 cm dvůr) : </t>
  </si>
  <si>
    <t xml:space="preserve">dlažba =6(8) cm : </t>
  </si>
  <si>
    <t xml:space="preserve">štěrk =15(15) cm : </t>
  </si>
  <si>
    <t xml:space="preserve">celkem 21(23) cm, nutno odebrat cca 9(17) cm v celá ploše : </t>
  </si>
  <si>
    <t>7,75*1,6*0,09</t>
  </si>
  <si>
    <t>0,9*1,6/2*0,09</t>
  </si>
  <si>
    <t>1,75*(4,75+3,2)/2*0,09</t>
  </si>
  <si>
    <t>11*1*0,17</t>
  </si>
  <si>
    <t>(10*1+0,6*1/2-1,2*0,7)*0,17</t>
  </si>
  <si>
    <t>(4,1*1+1,5*1/2+1,3*1)*0,17</t>
  </si>
  <si>
    <t>10,2*1*0,17</t>
  </si>
  <si>
    <t>2,9*1*0,17</t>
  </si>
  <si>
    <t>(2,5*1-0,5*0,5)*0,17</t>
  </si>
  <si>
    <t>18,83*1,75*0,09</t>
  </si>
  <si>
    <t>1,75*(2,9+2,1)/2*0,09</t>
  </si>
  <si>
    <t>122201109R00</t>
  </si>
  <si>
    <t>Odkopávky a  prokopávky nezapažené v hornině 3_x000D_
 příplatek k cenám za lepivost horniny</t>
  </si>
  <si>
    <t>12,2995/3</t>
  </si>
  <si>
    <t>130901121RT1</t>
  </si>
  <si>
    <t>Bourání konstrukcí v hloubených vykopávkách z betonu, prostého, pneumatickým kladivem</t>
  </si>
  <si>
    <t>s přemístěním suti na hromady na vzdálenost do 20 m nebo s uložením na dopravní prostředek,</t>
  </si>
  <si>
    <t xml:space="preserve">odstranění předpokládané vrstvy betonového podkladu : </t>
  </si>
  <si>
    <t xml:space="preserve">předpoklad tlouštky  cca 15 cm : </t>
  </si>
  <si>
    <t xml:space="preserve">tato vrstva se předpokládá- nejsou provedeny sondy : </t>
  </si>
  <si>
    <t xml:space="preserve">v případě jiné skladby budou položky  upraveny dle skutečnosti : </t>
  </si>
  <si>
    <t xml:space="preserve">výměra-viz rozebrání dlažby : </t>
  </si>
  <si>
    <t>99,36375*0,15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</si>
  <si>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</si>
  <si>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</si>
  <si>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</si>
  <si>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odkopávky na skládku-skládka dle betonservru= cca 10 km od stavby : </t>
  </si>
  <si>
    <t>12,29954</t>
  </si>
  <si>
    <t>199000002R00</t>
  </si>
  <si>
    <t>Poplatky za skládku horniny 1- 4</t>
  </si>
  <si>
    <t xml:space="preserve">dodavatel použije ceníkovou cenu vybrané skládky : 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</si>
  <si>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</si>
  <si>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</si>
  <si>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</si>
  <si>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zhutněni na Edef2 = 45 MPa : </t>
  </si>
  <si>
    <t>99,36375</t>
  </si>
  <si>
    <t>289970111R00</t>
  </si>
  <si>
    <t>Geotextílie separační, filtrační, zpevňující polypropylén, 300 g/m2</t>
  </si>
  <si>
    <t xml:space="preserve">skladba-viz komunikace a dvůr(bez chodníku)-dlažba  base : </t>
  </si>
  <si>
    <t>564831111R00</t>
  </si>
  <si>
    <t>Podklad ze štěrkodrti s rozprostřením a zhutněním frakce 0-63 mm, tloušťka po zhutnění 100 mm</t>
  </si>
  <si>
    <t xml:space="preserve">skladba-viz chodníky a dvůr-štěrkodrť frakce 0-16mm : </t>
  </si>
  <si>
    <t>564831112RT2</t>
  </si>
  <si>
    <t>Podklad ze štěrkodrti s rozprostřením a zhutněním frakce 0-32 mm, tloušťka po zhutnění 110 mm</t>
  </si>
  <si>
    <t xml:space="preserve">skladba-viz chodníky(bez dvora) : </t>
  </si>
  <si>
    <t>564851114RT4</t>
  </si>
  <si>
    <t>Podklad ze štěrkodrti s rozprostřením a zhutněním frakce 0-63 mm, tloušťka po zhutnění 180 mm</t>
  </si>
  <si>
    <t xml:space="preserve">skladba-viz komunikace a dvůr(bez chodníku) : 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</si>
  <si>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</si>
  <si>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</si>
  <si>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</si>
  <si>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 xml:space="preserve">skladba-viz chodníky(bez dvora)-dlažba kost a base : </t>
  </si>
  <si>
    <t>596215040R00</t>
  </si>
  <si>
    <t>Kladení zámkové dlažby do drtě tloušťka dlažby 80 mm, tloušťka lože 40 mm</t>
  </si>
  <si>
    <t>596215028R00</t>
  </si>
  <si>
    <t>Kladení zámkové dlažby do drtě příplatek za více barev dlažby tloušťky 60 mm</t>
  </si>
  <si>
    <t xml:space="preserve">přírodní + červená : </t>
  </si>
  <si>
    <t xml:space="preserve">výměra-viz pokládka dl. 6 cm : </t>
  </si>
  <si>
    <t>57,40375</t>
  </si>
  <si>
    <t>596291111R00</t>
  </si>
  <si>
    <t>Řezání zámkové dlažby tloušťky 60 mm</t>
  </si>
  <si>
    <t xml:space="preserve">předpoklad cca 35 m : </t>
  </si>
  <si>
    <t>596291113R00</t>
  </si>
  <si>
    <t>Řezání zámkové dlažby tloušťky 80 mm</t>
  </si>
  <si>
    <t xml:space="preserve">předpoklad cca 45 m : </t>
  </si>
  <si>
    <t>45</t>
  </si>
  <si>
    <t>59245110R</t>
  </si>
  <si>
    <t>dlažba betonová dvouvrstvá, skladebná; obdélník; šedá; l = 200 mm; š = 100 mm; tl. 60,0 mm</t>
  </si>
  <si>
    <t xml:space="preserve">doplnění 20% z celkového množství : </t>
  </si>
  <si>
    <t>18,83*1,75*0,2*1,1</t>
  </si>
  <si>
    <t>1,75*(2,9+2,1)/2*0,2*1,1</t>
  </si>
  <si>
    <t xml:space="preserve">odpočet slepecké : </t>
  </si>
  <si>
    <t>-4*0,4</t>
  </si>
  <si>
    <t>592451151R</t>
  </si>
  <si>
    <t>dlažba betonová dvouvrstvá, skladebná; obdélník; dlaždice pro nevidomé; červená; l = 200 mm; š = 100 mm; tl. 60,0 mm</t>
  </si>
  <si>
    <t xml:space="preserve">slepecká červená dlažba : </t>
  </si>
  <si>
    <t>4*0,4*1,1</t>
  </si>
  <si>
    <t>59245292R</t>
  </si>
  <si>
    <t>dlažba betonová zámková, dvouvrstvá; vlnka ostrá; šedá; l = 225 mm; š = 112 mm; tl. 80,0 mm</t>
  </si>
  <si>
    <t>11*1*0,2*1,1</t>
  </si>
  <si>
    <t>(10*1+0,6*1/2-1,2*0,7)*0,2*1,1</t>
  </si>
  <si>
    <t>(4,1*1+1,5*1/2+1,3*1)*0,2*1,1</t>
  </si>
  <si>
    <t>10,2*1*0,2*1,1</t>
  </si>
  <si>
    <t>2,9*1*0,2*1,1</t>
  </si>
  <si>
    <t>(2,5*1-0,5*0,5)*0,2*1,1</t>
  </si>
  <si>
    <t>59245295R</t>
  </si>
  <si>
    <t>dlažba betonová zámková, dvouvrstvá; vlnka ostrá; šedá; l = 225 mm; š = 112 mm; tl. 60,0 mm</t>
  </si>
  <si>
    <t>7,75*1,6*0,2*1,1</t>
  </si>
  <si>
    <t>0,9*1,6/2*0,2*1,1</t>
  </si>
  <si>
    <t>1,75*(4,75+3,2)/2*0,2*1,1</t>
  </si>
  <si>
    <t>871318111R00</t>
  </si>
  <si>
    <t>Kladení drenážního potrubí z plastických hmot</t>
  </si>
  <si>
    <t xml:space="preserve">dle popisu na výkresu č.2- pozice 11 : </t>
  </si>
  <si>
    <t>11</t>
  </si>
  <si>
    <t>10+0,6</t>
  </si>
  <si>
    <t>4,1+1,5+1,2</t>
  </si>
  <si>
    <t>10,2</t>
  </si>
  <si>
    <t>2,9</t>
  </si>
  <si>
    <t>2,5</t>
  </si>
  <si>
    <t>899232111R00</t>
  </si>
  <si>
    <t>Výšková úprava uličního vstupu nebo vpustě do 20 cm snížením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</si>
  <si>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</si>
  <si>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 xml:space="preserve">cca  1 ks mříže ve dvoře- popřípadě zvýšení : </t>
  </si>
  <si>
    <t>28611223.AR</t>
  </si>
  <si>
    <t>trubka plastová drenážní PVC; ohebná; perforovaná po celém obvodu; DN 100,0 mm</t>
  </si>
  <si>
    <t>11*1,1</t>
  </si>
  <si>
    <t>(10+0,6)*1,1</t>
  </si>
  <si>
    <t>(4,1+1,5+1,2)*1,1</t>
  </si>
  <si>
    <t>10,2*1,1</t>
  </si>
  <si>
    <t>2,9*1,1</t>
  </si>
  <si>
    <t>2,5*1,1</t>
  </si>
  <si>
    <t>914991001R00</t>
  </si>
  <si>
    <t>montáž , dopravní značky včetně stojanu</t>
  </si>
  <si>
    <t>ks</t>
  </si>
  <si>
    <t xml:space="preserve">množství bude upřesněno v DIO : </t>
  </si>
  <si>
    <t xml:space="preserve">předpoklad cca 12 ks : </t>
  </si>
  <si>
    <t>12</t>
  </si>
  <si>
    <t>914992001R00</t>
  </si>
  <si>
    <t>vlastní nájem, dopravní značky včetně stojanu</t>
  </si>
  <si>
    <t xml:space="preserve">předpoklad cca 12 ks po dobu cca 45 dní : </t>
  </si>
  <si>
    <t>12*45</t>
  </si>
  <si>
    <t>914993001R00</t>
  </si>
  <si>
    <t>značky včetně stojanu</t>
  </si>
  <si>
    <t xml:space="preserve">vyměřování, pasování, přípomoce, cca 15 hodin : </t>
  </si>
  <si>
    <t>15</t>
  </si>
  <si>
    <t>998223011R00</t>
  </si>
  <si>
    <t>Přesun hmot pozemních komunikací, kryt dlážděný jakékoliv délky objektu</t>
  </si>
  <si>
    <t>vodorovně do 200 m</t>
  </si>
  <si>
    <t>73,391</t>
  </si>
  <si>
    <t>711823111RT2</t>
  </si>
  <si>
    <t>Ochrana konstrukcí nopovou fólií vodorovně, výška nopu 8 mm, včetně dodávky fólie</t>
  </si>
  <si>
    <t>včetně dodávky těsnicí pásky</t>
  </si>
  <si>
    <t>0,007</t>
  </si>
  <si>
    <t>Vytyčení inženýrských sítí</t>
  </si>
  <si>
    <t xml:space="preserve">vytyčení všech známých sítí -zajistí dodavatel : </t>
  </si>
  <si>
    <t>Ruční sondy</t>
  </si>
  <si>
    <t xml:space="preserve">provedení ručních sond - ověření sítí a jejich hl. uložení,cca 4 ks : </t>
  </si>
  <si>
    <t>DIO</t>
  </si>
  <si>
    <t>kpl</t>
  </si>
  <si>
    <t xml:space="preserve">vypracování DIO včetně odsouhlasení DI : </t>
  </si>
  <si>
    <t xml:space="preserve">viz položky : </t>
  </si>
  <si>
    <t xml:space="preserve">betonový podklad : </t>
  </si>
  <si>
    <t>29,81</t>
  </si>
  <si>
    <t xml:space="preserve">dlažba cca 20 % demontované na skládku : </t>
  </si>
  <si>
    <t>7,75*1,6*0,06*0,2*2</t>
  </si>
  <si>
    <t>0,9*1,6/2*0,06*0,2*2</t>
  </si>
  <si>
    <t>1,75*(4,75+3,2)/2*0,06*0,2*2</t>
  </si>
  <si>
    <t>11*1*0,08*0,2*2</t>
  </si>
  <si>
    <t>(10*1+0,6*1/2-1,2*0,7)*0,08*0,2*2</t>
  </si>
  <si>
    <t>(4,1*1+1,5*1/2+1,3*1)*0,08*0,2*2</t>
  </si>
  <si>
    <t>10,2*1*0,08*0,2*2</t>
  </si>
  <si>
    <t>2,9*1*0,08*0,2*2</t>
  </si>
  <si>
    <t>(2,5*1-0,5*0,5)*0,08*0,2*2</t>
  </si>
  <si>
    <t>18,83*1,75*0,06*0,2*2</t>
  </si>
  <si>
    <t>1,75*(2,9+2,1)/2*0,06*0,2*2</t>
  </si>
  <si>
    <t xml:space="preserve">odvoz  na skládku-skládka dle betonservru= cca 10 km od stavby : </t>
  </si>
  <si>
    <t xml:space="preserve">tzn 10-6 = 4 x množství : </t>
  </si>
  <si>
    <t>4*32,53041</t>
  </si>
  <si>
    <t>979087212R00</t>
  </si>
  <si>
    <t>Nakládání na dopravní prostředky suti</t>
  </si>
  <si>
    <t>pro vodorovnou dopravu</t>
  </si>
  <si>
    <t xml:space="preserve">viz položky k odvozu : </t>
  </si>
  <si>
    <t>32,53041</t>
  </si>
  <si>
    <t>979990103R00</t>
  </si>
  <si>
    <t>Poplatek za skládku beton do 30x30 cm, skupina 17 01 01 z Katalogu odpadů</t>
  </si>
  <si>
    <t xml:space="preserve">dodavatel použije ceníkovou cenu vybrané skládky(směs betonu a kamení) : 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</si>
</sst>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2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 t="s">
        <v>52</v>
      </c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SUMIF(F52:F68,A16,I52:I68)+SUMIF(F52:F68,"PSU",I52:I68)</f>
        <v>0</v>
      </c>
      <c r="J16" s="85"/>
    </row>
    <row r="17" spans="1:10" ht="23.25" customHeight="1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SUMIF(F52:F68,A17,I52:I68)</f>
        <v>0</v>
      </c>
      <c r="J17" s="85"/>
    </row>
    <row r="18" spans="1:10" ht="23.25" customHeight="1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SUMIF(F52:F68,A18,I52:I68)</f>
        <v>0</v>
      </c>
      <c r="J18" s="85"/>
    </row>
    <row r="19" spans="1:10" ht="23.25" customHeight="1">
      <c r="A19" s="196" t="s">
        <v>96</v>
      </c>
      <c r="B19" s="38" t="s">
        <v>27</v>
      </c>
      <c r="C19" s="62"/>
      <c r="D19" s="63"/>
      <c r="E19" s="83"/>
      <c r="F19" s="84"/>
      <c r="G19" s="83"/>
      <c r="H19" s="84"/>
      <c r="I19" s="83">
        <f>SUMIF(F52:F68,A19,I52:I68)</f>
        <v>0</v>
      </c>
      <c r="J19" s="85"/>
    </row>
    <row r="20" spans="1:10" ht="23.25" customHeight="1">
      <c r="A20" s="196" t="s">
        <v>97</v>
      </c>
      <c r="B20" s="38" t="s">
        <v>28</v>
      </c>
      <c r="C20" s="62"/>
      <c r="D20" s="63"/>
      <c r="E20" s="83"/>
      <c r="F20" s="84"/>
      <c r="G20" s="83"/>
      <c r="H20" s="84"/>
      <c r="I20" s="83">
        <f>SUMIF(F52:F68,A20,I52:I68)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Pol'!AE616+'SO 02 1 Pol'!AE337</f>
        <v>0</v>
      </c>
      <c r="G39" s="150">
        <f>'SO 01 1 Pol'!AF616+'SO 02 1 Pol'!AF337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/>
      <c r="C40" s="154" t="s">
        <v>54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>
      <c r="A41" s="137">
        <v>2</v>
      </c>
      <c r="B41" s="153" t="s">
        <v>55</v>
      </c>
      <c r="C41" s="154" t="s">
        <v>56</v>
      </c>
      <c r="D41" s="154"/>
      <c r="E41" s="154"/>
      <c r="F41" s="155">
        <f>'SO 01 1 Pol'!AE616</f>
        <v>0</v>
      </c>
      <c r="G41" s="156">
        <f>'SO 01 1 Pol'!AF616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>
      <c r="A42" s="137">
        <v>3</v>
      </c>
      <c r="B42" s="158" t="s">
        <v>57</v>
      </c>
      <c r="C42" s="148" t="s">
        <v>56</v>
      </c>
      <c r="D42" s="148"/>
      <c r="E42" s="148"/>
      <c r="F42" s="159">
        <f>'SO 01 1 Pol'!AE616</f>
        <v>0</v>
      </c>
      <c r="G42" s="151">
        <f>'SO 01 1 Pol'!AF616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>
      <c r="A43" s="137">
        <v>2</v>
      </c>
      <c r="B43" s="153" t="s">
        <v>58</v>
      </c>
      <c r="C43" s="154" t="s">
        <v>59</v>
      </c>
      <c r="D43" s="154"/>
      <c r="E43" s="154"/>
      <c r="F43" s="155">
        <f>'SO 02 1 Pol'!AE337</f>
        <v>0</v>
      </c>
      <c r="G43" s="156">
        <f>'SO 02 1 Pol'!AF337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>
      <c r="A44" s="137">
        <v>3</v>
      </c>
      <c r="B44" s="158" t="s">
        <v>57</v>
      </c>
      <c r="C44" s="148" t="s">
        <v>59</v>
      </c>
      <c r="D44" s="148"/>
      <c r="E44" s="148"/>
      <c r="F44" s="159">
        <f>'SO 02 1 Pol'!AE337</f>
        <v>0</v>
      </c>
      <c r="G44" s="151">
        <f>'SO 02 1 Pol'!AF337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>
      <c r="A45" s="137"/>
      <c r="B45" s="160" t="s">
        <v>60</v>
      </c>
      <c r="C45" s="161"/>
      <c r="D45" s="161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9" spans="1:10" ht="15.75">
      <c r="B49" s="176" t="s">
        <v>62</v>
      </c>
    </row>
    <row r="51" spans="1:10" ht="25.5" customHeight="1">
      <c r="A51" s="178"/>
      <c r="B51" s="181" t="s">
        <v>17</v>
      </c>
      <c r="C51" s="181" t="s">
        <v>5</v>
      </c>
      <c r="D51" s="182"/>
      <c r="E51" s="182"/>
      <c r="F51" s="183" t="s">
        <v>63</v>
      </c>
      <c r="G51" s="183"/>
      <c r="H51" s="183"/>
      <c r="I51" s="183" t="s">
        <v>29</v>
      </c>
      <c r="J51" s="183" t="s">
        <v>0</v>
      </c>
    </row>
    <row r="52" spans="1:10" ht="36.75" customHeight="1">
      <c r="A52" s="179"/>
      <c r="B52" s="184" t="s">
        <v>57</v>
      </c>
      <c r="C52" s="185" t="s">
        <v>64</v>
      </c>
      <c r="D52" s="186"/>
      <c r="E52" s="186"/>
      <c r="F52" s="192" t="s">
        <v>24</v>
      </c>
      <c r="G52" s="193"/>
      <c r="H52" s="193"/>
      <c r="I52" s="193">
        <f>'SO 02 1 Pol'!G8</f>
        <v>0</v>
      </c>
      <c r="J52" s="190" t="str">
        <f>IF(I69=0,"",I52/I69*100)</f>
        <v/>
      </c>
    </row>
    <row r="53" spans="1:10" ht="36.75" customHeight="1">
      <c r="A53" s="179"/>
      <c r="B53" s="184" t="s">
        <v>65</v>
      </c>
      <c r="C53" s="185" t="s">
        <v>66</v>
      </c>
      <c r="D53" s="186"/>
      <c r="E53" s="186"/>
      <c r="F53" s="192" t="s">
        <v>24</v>
      </c>
      <c r="G53" s="193"/>
      <c r="H53" s="193"/>
      <c r="I53" s="193">
        <f>'SO 02 1 Pol'!G94</f>
        <v>0</v>
      </c>
      <c r="J53" s="190" t="str">
        <f>IF(I69=0,"",I53/I69*100)</f>
        <v/>
      </c>
    </row>
    <row r="54" spans="1:10" ht="36.75" customHeight="1">
      <c r="A54" s="179"/>
      <c r="B54" s="184" t="s">
        <v>67</v>
      </c>
      <c r="C54" s="185" t="s">
        <v>68</v>
      </c>
      <c r="D54" s="186"/>
      <c r="E54" s="186"/>
      <c r="F54" s="192" t="s">
        <v>24</v>
      </c>
      <c r="G54" s="193"/>
      <c r="H54" s="193"/>
      <c r="I54" s="193">
        <f>'SO 01 1 Pol'!G8</f>
        <v>0</v>
      </c>
      <c r="J54" s="190" t="str">
        <f>IF(I69=0,"",I54/I69*100)</f>
        <v/>
      </c>
    </row>
    <row r="55" spans="1:10" ht="36.75" customHeight="1">
      <c r="A55" s="179"/>
      <c r="B55" s="184" t="s">
        <v>69</v>
      </c>
      <c r="C55" s="185" t="s">
        <v>70</v>
      </c>
      <c r="D55" s="186"/>
      <c r="E55" s="186"/>
      <c r="F55" s="192" t="s">
        <v>24</v>
      </c>
      <c r="G55" s="193"/>
      <c r="H55" s="193"/>
      <c r="I55" s="193">
        <f>'SO 02 1 Pol'!G111</f>
        <v>0</v>
      </c>
      <c r="J55" s="190" t="str">
        <f>IF(I69=0,"",I55/I69*100)</f>
        <v/>
      </c>
    </row>
    <row r="56" spans="1:10" ht="36.75" customHeight="1">
      <c r="A56" s="179"/>
      <c r="B56" s="184" t="s">
        <v>71</v>
      </c>
      <c r="C56" s="185" t="s">
        <v>72</v>
      </c>
      <c r="D56" s="186"/>
      <c r="E56" s="186"/>
      <c r="F56" s="192" t="s">
        <v>24</v>
      </c>
      <c r="G56" s="193"/>
      <c r="H56" s="193"/>
      <c r="I56" s="193">
        <f>'SO 01 1 Pol'!G14</f>
        <v>0</v>
      </c>
      <c r="J56" s="190" t="str">
        <f>IF(I69=0,"",I56/I69*100)</f>
        <v/>
      </c>
    </row>
    <row r="57" spans="1:10" ht="36.75" customHeight="1">
      <c r="A57" s="179"/>
      <c r="B57" s="184" t="s">
        <v>73</v>
      </c>
      <c r="C57" s="185" t="s">
        <v>74</v>
      </c>
      <c r="D57" s="186"/>
      <c r="E57" s="186"/>
      <c r="F57" s="192" t="s">
        <v>24</v>
      </c>
      <c r="G57" s="193"/>
      <c r="H57" s="193"/>
      <c r="I57" s="193">
        <f>'SO 01 1 Pol'!G32</f>
        <v>0</v>
      </c>
      <c r="J57" s="190" t="str">
        <f>IF(I69=0,"",I57/I69*100)</f>
        <v/>
      </c>
    </row>
    <row r="58" spans="1:10" ht="36.75" customHeight="1">
      <c r="A58" s="179"/>
      <c r="B58" s="184" t="s">
        <v>75</v>
      </c>
      <c r="C58" s="185" t="s">
        <v>76</v>
      </c>
      <c r="D58" s="186"/>
      <c r="E58" s="186"/>
      <c r="F58" s="192" t="s">
        <v>24</v>
      </c>
      <c r="G58" s="193"/>
      <c r="H58" s="193"/>
      <c r="I58" s="193">
        <f>'SO 02 1 Pol'!G204</f>
        <v>0</v>
      </c>
      <c r="J58" s="190" t="str">
        <f>IF(I69=0,"",I58/I69*100)</f>
        <v/>
      </c>
    </row>
    <row r="59" spans="1:10" ht="36.75" customHeight="1">
      <c r="A59" s="179"/>
      <c r="B59" s="184" t="s">
        <v>77</v>
      </c>
      <c r="C59" s="185" t="s">
        <v>78</v>
      </c>
      <c r="D59" s="186"/>
      <c r="E59" s="186"/>
      <c r="F59" s="192" t="s">
        <v>24</v>
      </c>
      <c r="G59" s="193"/>
      <c r="H59" s="193"/>
      <c r="I59" s="193">
        <f>'SO 02 1 Pol'!G232</f>
        <v>0</v>
      </c>
      <c r="J59" s="190" t="str">
        <f>IF(I69=0,"",I59/I69*100)</f>
        <v/>
      </c>
    </row>
    <row r="60" spans="1:10" ht="36.75" customHeight="1">
      <c r="A60" s="179"/>
      <c r="B60" s="184" t="s">
        <v>79</v>
      </c>
      <c r="C60" s="185" t="s">
        <v>80</v>
      </c>
      <c r="D60" s="186"/>
      <c r="E60" s="186"/>
      <c r="F60" s="192" t="s">
        <v>24</v>
      </c>
      <c r="G60" s="193"/>
      <c r="H60" s="193"/>
      <c r="I60" s="193">
        <f>'SO 01 1 Pol'!G316</f>
        <v>0</v>
      </c>
      <c r="J60" s="190" t="str">
        <f>IF(I69=0,"",I60/I69*100)</f>
        <v/>
      </c>
    </row>
    <row r="61" spans="1:10" ht="36.75" customHeight="1">
      <c r="A61" s="179"/>
      <c r="B61" s="184" t="s">
        <v>81</v>
      </c>
      <c r="C61" s="185" t="s">
        <v>82</v>
      </c>
      <c r="D61" s="186"/>
      <c r="E61" s="186"/>
      <c r="F61" s="192" t="s">
        <v>24</v>
      </c>
      <c r="G61" s="193"/>
      <c r="H61" s="193"/>
      <c r="I61" s="193">
        <f>'SO 01 1 Pol'!G334</f>
        <v>0</v>
      </c>
      <c r="J61" s="190" t="str">
        <f>IF(I69=0,"",I61/I69*100)</f>
        <v/>
      </c>
    </row>
    <row r="62" spans="1:10" ht="36.75" customHeight="1">
      <c r="A62" s="179"/>
      <c r="B62" s="184" t="s">
        <v>83</v>
      </c>
      <c r="C62" s="185" t="s">
        <v>84</v>
      </c>
      <c r="D62" s="186"/>
      <c r="E62" s="186"/>
      <c r="F62" s="192" t="s">
        <v>24</v>
      </c>
      <c r="G62" s="193"/>
      <c r="H62" s="193"/>
      <c r="I62" s="193">
        <f>'SO 01 1 Pol'!G357+'SO 02 1 Pol'!G248</f>
        <v>0</v>
      </c>
      <c r="J62" s="190" t="str">
        <f>IF(I69=0,"",I62/I69*100)</f>
        <v/>
      </c>
    </row>
    <row r="63" spans="1:10" ht="36.75" customHeight="1">
      <c r="A63" s="179"/>
      <c r="B63" s="184" t="s">
        <v>85</v>
      </c>
      <c r="C63" s="185" t="s">
        <v>86</v>
      </c>
      <c r="D63" s="186"/>
      <c r="E63" s="186"/>
      <c r="F63" s="192" t="s">
        <v>25</v>
      </c>
      <c r="G63" s="193"/>
      <c r="H63" s="193"/>
      <c r="I63" s="193">
        <f>'SO 01 1 Pol'!G366+'SO 02 1 Pol'!G257</f>
        <v>0</v>
      </c>
      <c r="J63" s="190" t="str">
        <f>IF(I69=0,"",I63/I69*100)</f>
        <v/>
      </c>
    </row>
    <row r="64" spans="1:10" ht="36.75" customHeight="1">
      <c r="A64" s="179"/>
      <c r="B64" s="184" t="s">
        <v>87</v>
      </c>
      <c r="C64" s="185" t="s">
        <v>88</v>
      </c>
      <c r="D64" s="186"/>
      <c r="E64" s="186"/>
      <c r="F64" s="192" t="s">
        <v>25</v>
      </c>
      <c r="G64" s="193"/>
      <c r="H64" s="193"/>
      <c r="I64" s="193">
        <f>'SO 01 1 Pol'!G450</f>
        <v>0</v>
      </c>
      <c r="J64" s="190" t="str">
        <f>IF(I69=0,"",I64/I69*100)</f>
        <v/>
      </c>
    </row>
    <row r="65" spans="1:10" ht="36.75" customHeight="1">
      <c r="A65" s="179"/>
      <c r="B65" s="184" t="s">
        <v>89</v>
      </c>
      <c r="C65" s="185" t="s">
        <v>90</v>
      </c>
      <c r="D65" s="186"/>
      <c r="E65" s="186"/>
      <c r="F65" s="192" t="s">
        <v>25</v>
      </c>
      <c r="G65" s="193"/>
      <c r="H65" s="193"/>
      <c r="I65" s="193">
        <f>'SO 01 1 Pol'!G525</f>
        <v>0</v>
      </c>
      <c r="J65" s="190" t="str">
        <f>IF(I69=0,"",I65/I69*100)</f>
        <v/>
      </c>
    </row>
    <row r="66" spans="1:10" ht="36.75" customHeight="1">
      <c r="A66" s="179"/>
      <c r="B66" s="184" t="s">
        <v>91</v>
      </c>
      <c r="C66" s="185" t="s">
        <v>92</v>
      </c>
      <c r="D66" s="186"/>
      <c r="E66" s="186"/>
      <c r="F66" s="192" t="s">
        <v>25</v>
      </c>
      <c r="G66" s="193"/>
      <c r="H66" s="193"/>
      <c r="I66" s="193">
        <f>'SO 02 1 Pol'!G273</f>
        <v>0</v>
      </c>
      <c r="J66" s="190" t="str">
        <f>IF(I69=0,"",I66/I69*100)</f>
        <v/>
      </c>
    </row>
    <row r="67" spans="1:10" ht="36.75" customHeight="1">
      <c r="A67" s="179"/>
      <c r="B67" s="184" t="s">
        <v>93</v>
      </c>
      <c r="C67" s="185" t="s">
        <v>94</v>
      </c>
      <c r="D67" s="186"/>
      <c r="E67" s="186"/>
      <c r="F67" s="192" t="s">
        <v>95</v>
      </c>
      <c r="G67" s="193"/>
      <c r="H67" s="193"/>
      <c r="I67" s="193">
        <f>'SO 01 1 Pol'!G571+'SO 02 1 Pol'!G286</f>
        <v>0</v>
      </c>
      <c r="J67" s="190" t="str">
        <f>IF(I69=0,"",I67/I69*100)</f>
        <v/>
      </c>
    </row>
    <row r="68" spans="1:10" ht="36.75" customHeight="1">
      <c r="A68" s="179"/>
      <c r="B68" s="184" t="s">
        <v>96</v>
      </c>
      <c r="C68" s="185" t="s">
        <v>27</v>
      </c>
      <c r="D68" s="186"/>
      <c r="E68" s="186"/>
      <c r="F68" s="192" t="s">
        <v>96</v>
      </c>
      <c r="G68" s="193"/>
      <c r="H68" s="193"/>
      <c r="I68" s="193">
        <f>'SO 01 1 Pol'!G607+'SO 02 1 Pol'!G328</f>
        <v>0</v>
      </c>
      <c r="J68" s="190" t="str">
        <f>IF(I69=0,"",I68/I69*100)</f>
        <v/>
      </c>
    </row>
    <row r="69" spans="1:10" ht="25.5" customHeight="1">
      <c r="A69" s="180"/>
      <c r="B69" s="187" t="s">
        <v>1</v>
      </c>
      <c r="C69" s="188"/>
      <c r="D69" s="189"/>
      <c r="E69" s="189"/>
      <c r="F69" s="194"/>
      <c r="G69" s="195"/>
      <c r="H69" s="195"/>
      <c r="I69" s="195">
        <f>SUM(I52:I68)</f>
        <v>0</v>
      </c>
      <c r="J69" s="191">
        <f>SUM(J52:J68)</f>
        <v>0</v>
      </c>
    </row>
    <row r="70" spans="1:10">
      <c r="F70" s="135"/>
      <c r="G70" s="135"/>
      <c r="H70" s="135"/>
      <c r="I70" s="135"/>
      <c r="J70" s="136"/>
    </row>
    <row r="71" spans="1:10">
      <c r="F71" s="135"/>
      <c r="G71" s="135"/>
      <c r="H71" s="135"/>
      <c r="I71" s="135"/>
      <c r="J71" s="136"/>
    </row>
    <row r="72" spans="1:10">
      <c r="F72" s="135"/>
      <c r="G72" s="135"/>
      <c r="H72" s="135"/>
      <c r="I72" s="135"/>
      <c r="J72" s="136"/>
    </row>
  </sheetData>
  <sheetProtection password="E25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98</v>
      </c>
      <c r="B1" s="197"/>
      <c r="C1" s="197"/>
      <c r="D1" s="197"/>
      <c r="E1" s="197"/>
      <c r="F1" s="197"/>
      <c r="G1" s="197"/>
      <c r="AG1" t="s">
        <v>99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100</v>
      </c>
    </row>
    <row r="3" spans="1:60" ht="24.95" customHeight="1">
      <c r="A3" s="198" t="s">
        <v>8</v>
      </c>
      <c r="B3" s="49" t="s">
        <v>55</v>
      </c>
      <c r="C3" s="201" t="s">
        <v>56</v>
      </c>
      <c r="D3" s="199"/>
      <c r="E3" s="199"/>
      <c r="F3" s="199"/>
      <c r="G3" s="200"/>
      <c r="AC3" s="177" t="s">
        <v>100</v>
      </c>
      <c r="AG3" t="s">
        <v>101</v>
      </c>
    </row>
    <row r="4" spans="1:60" ht="24.95" customHeight="1">
      <c r="A4" s="202" t="s">
        <v>9</v>
      </c>
      <c r="B4" s="203" t="s">
        <v>57</v>
      </c>
      <c r="C4" s="204" t="s">
        <v>56</v>
      </c>
      <c r="D4" s="205"/>
      <c r="E4" s="205"/>
      <c r="F4" s="205"/>
      <c r="G4" s="206"/>
      <c r="AG4" t="s">
        <v>102</v>
      </c>
    </row>
    <row r="5" spans="1:60">
      <c r="D5" s="10"/>
    </row>
    <row r="6" spans="1:60" ht="38.25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29</v>
      </c>
      <c r="H6" s="211" t="s">
        <v>30</v>
      </c>
      <c r="I6" s="211" t="s">
        <v>109</v>
      </c>
      <c r="J6" s="211" t="s">
        <v>31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5" t="s">
        <v>124</v>
      </c>
      <c r="B8" s="226" t="s">
        <v>67</v>
      </c>
      <c r="C8" s="244" t="s">
        <v>68</v>
      </c>
      <c r="D8" s="227"/>
      <c r="E8" s="228"/>
      <c r="F8" s="229"/>
      <c r="G8" s="229">
        <f>SUMIF(AG9:AG13,"&lt;&gt;NOR",G9:G13)</f>
        <v>0</v>
      </c>
      <c r="H8" s="229"/>
      <c r="I8" s="229">
        <f>SUM(I9:I13)</f>
        <v>0</v>
      </c>
      <c r="J8" s="229"/>
      <c r="K8" s="229">
        <f>SUM(K9:K13)</f>
        <v>0</v>
      </c>
      <c r="L8" s="229"/>
      <c r="M8" s="229">
        <f>SUM(M9:M13)</f>
        <v>0</v>
      </c>
      <c r="N8" s="229"/>
      <c r="O8" s="229">
        <f>SUM(O9:O13)</f>
        <v>0</v>
      </c>
      <c r="P8" s="229"/>
      <c r="Q8" s="229">
        <f>SUM(Q9:Q13)</f>
        <v>0</v>
      </c>
      <c r="R8" s="229"/>
      <c r="S8" s="229"/>
      <c r="T8" s="230"/>
      <c r="U8" s="224"/>
      <c r="V8" s="224">
        <f>SUM(V9:V13)</f>
        <v>7.0000000000000007E-2</v>
      </c>
      <c r="W8" s="224"/>
      <c r="X8" s="224"/>
      <c r="AG8" t="s">
        <v>125</v>
      </c>
    </row>
    <row r="9" spans="1:60" ht="22.5" outlineLevel="1">
      <c r="A9" s="231">
        <v>1</v>
      </c>
      <c r="B9" s="232" t="s">
        <v>126</v>
      </c>
      <c r="C9" s="245" t="s">
        <v>127</v>
      </c>
      <c r="D9" s="233" t="s">
        <v>128</v>
      </c>
      <c r="E9" s="234">
        <v>0.08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8.4600000000000005E-3</v>
      </c>
      <c r="O9" s="236">
        <f>ROUND(E9*N9,2)</f>
        <v>0</v>
      </c>
      <c r="P9" s="236">
        <v>0</v>
      </c>
      <c r="Q9" s="236">
        <f>ROUND(E9*P9,2)</f>
        <v>0</v>
      </c>
      <c r="R9" s="236" t="s">
        <v>129</v>
      </c>
      <c r="S9" s="236" t="s">
        <v>130</v>
      </c>
      <c r="T9" s="237" t="s">
        <v>130</v>
      </c>
      <c r="U9" s="221">
        <v>0.89</v>
      </c>
      <c r="V9" s="221">
        <f>ROUND(E9*U9,2)</f>
        <v>7.0000000000000007E-2</v>
      </c>
      <c r="W9" s="221"/>
      <c r="X9" s="221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19"/>
      <c r="B10" s="220"/>
      <c r="C10" s="246" t="s">
        <v>133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8" t="str">
        <f>C10</f>
        <v>plentování potrubí, válcovaných nosníků, výklenků nebo nik, jakéhokoliv tvaru, na jakoukoliv maltu, s potřebným vypnutím pletiva, přetažením a zakotvením drátů a provedení postřiku maltou,</v>
      </c>
      <c r="BB10" s="212"/>
      <c r="BC10" s="212"/>
      <c r="BD10" s="212"/>
      <c r="BE10" s="212"/>
      <c r="BF10" s="212"/>
      <c r="BG10" s="212"/>
      <c r="BH10" s="212"/>
    </row>
    <row r="11" spans="1:60" outlineLevel="1">
      <c r="A11" s="219"/>
      <c r="B11" s="220"/>
      <c r="C11" s="247" t="s">
        <v>135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136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9"/>
      <c r="B12" s="220"/>
      <c r="C12" s="247" t="s">
        <v>137</v>
      </c>
      <c r="D12" s="222"/>
      <c r="E12" s="223">
        <v>0.08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9"/>
      <c r="B13" s="220"/>
      <c r="C13" s="248"/>
      <c r="D13" s="240"/>
      <c r="E13" s="240"/>
      <c r="F13" s="240"/>
      <c r="G13" s="24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>
      <c r="A14" s="225" t="s">
        <v>124</v>
      </c>
      <c r="B14" s="226" t="s">
        <v>71</v>
      </c>
      <c r="C14" s="244" t="s">
        <v>72</v>
      </c>
      <c r="D14" s="227"/>
      <c r="E14" s="228"/>
      <c r="F14" s="229"/>
      <c r="G14" s="229">
        <f>SUMIF(AG15:AG31,"&lt;&gt;NOR",G15:G31)</f>
        <v>0</v>
      </c>
      <c r="H14" s="229"/>
      <c r="I14" s="229">
        <f>SUM(I15:I31)</f>
        <v>0</v>
      </c>
      <c r="J14" s="229"/>
      <c r="K14" s="229">
        <f>SUM(K15:K31)</f>
        <v>0</v>
      </c>
      <c r="L14" s="229"/>
      <c r="M14" s="229">
        <f>SUM(M15:M31)</f>
        <v>0</v>
      </c>
      <c r="N14" s="229"/>
      <c r="O14" s="229">
        <f>SUM(O15:O31)</f>
        <v>0</v>
      </c>
      <c r="P14" s="229"/>
      <c r="Q14" s="229">
        <f>SUM(Q15:Q31)</f>
        <v>0</v>
      </c>
      <c r="R14" s="229"/>
      <c r="S14" s="229"/>
      <c r="T14" s="230"/>
      <c r="U14" s="224"/>
      <c r="V14" s="224">
        <f>SUM(V15:V31)</f>
        <v>5.6</v>
      </c>
      <c r="W14" s="224"/>
      <c r="X14" s="224"/>
      <c r="AG14" t="s">
        <v>125</v>
      </c>
    </row>
    <row r="15" spans="1:60" outlineLevel="1">
      <c r="A15" s="231">
        <v>2</v>
      </c>
      <c r="B15" s="232" t="s">
        <v>139</v>
      </c>
      <c r="C15" s="245" t="s">
        <v>140</v>
      </c>
      <c r="D15" s="233" t="s">
        <v>128</v>
      </c>
      <c r="E15" s="234">
        <v>69.983999999999995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4.0000000000000003E-5</v>
      </c>
      <c r="O15" s="236">
        <f>ROUND(E15*N15,2)</f>
        <v>0</v>
      </c>
      <c r="P15" s="236">
        <v>0</v>
      </c>
      <c r="Q15" s="236">
        <f>ROUND(E15*P15,2)</f>
        <v>0</v>
      </c>
      <c r="R15" s="236" t="s">
        <v>129</v>
      </c>
      <c r="S15" s="236" t="s">
        <v>130</v>
      </c>
      <c r="T15" s="237" t="s">
        <v>130</v>
      </c>
      <c r="U15" s="221">
        <v>0.08</v>
      </c>
      <c r="V15" s="221">
        <f>ROUND(E15*U15,2)</f>
        <v>5.6</v>
      </c>
      <c r="W15" s="221"/>
      <c r="X15" s="221" t="s">
        <v>131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132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19"/>
      <c r="B16" s="220"/>
      <c r="C16" s="246" t="s">
        <v>141</v>
      </c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38" t="str">
        <f>C16</f>
        <v>které se zřizují před úpravami povrchu, a obalení osazených dveřních zárubní před znečištěním při úpravách povrchu nástřikem plastických maltovin včetně pozdějšího odkrytí,</v>
      </c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47" t="s">
        <v>142</v>
      </c>
      <c r="D17" s="222"/>
      <c r="E17" s="223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136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9"/>
      <c r="B18" s="220"/>
      <c r="C18" s="247" t="s">
        <v>143</v>
      </c>
      <c r="D18" s="222"/>
      <c r="E18" s="223">
        <v>2.8079999999999998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136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19"/>
      <c r="B19" s="220"/>
      <c r="C19" s="247" t="s">
        <v>144</v>
      </c>
      <c r="D19" s="222"/>
      <c r="E19" s="223">
        <v>0.59399999999999997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9"/>
      <c r="B20" s="220"/>
      <c r="C20" s="247" t="s">
        <v>145</v>
      </c>
      <c r="D20" s="222"/>
      <c r="E20" s="223">
        <v>3.3119999999999998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136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9"/>
      <c r="B21" s="220"/>
      <c r="C21" s="247" t="s">
        <v>146</v>
      </c>
      <c r="D21" s="222"/>
      <c r="E21" s="223">
        <v>6.7750000000000004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136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9"/>
      <c r="B22" s="220"/>
      <c r="C22" s="247" t="s">
        <v>147</v>
      </c>
      <c r="D22" s="222"/>
      <c r="E22" s="223">
        <v>6.1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9"/>
      <c r="B23" s="220"/>
      <c r="C23" s="247" t="s">
        <v>148</v>
      </c>
      <c r="D23" s="222"/>
      <c r="E23" s="223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136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9"/>
      <c r="B24" s="220"/>
      <c r="C24" s="247" t="s">
        <v>67</v>
      </c>
      <c r="D24" s="222"/>
      <c r="E24" s="223">
        <v>3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136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9"/>
      <c r="B25" s="220"/>
      <c r="C25" s="247" t="s">
        <v>149</v>
      </c>
      <c r="D25" s="222"/>
      <c r="E25" s="223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9"/>
      <c r="B26" s="220"/>
      <c r="C26" s="247" t="s">
        <v>150</v>
      </c>
      <c r="D26" s="222"/>
      <c r="E26" s="223">
        <v>15.91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136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9"/>
      <c r="B27" s="220"/>
      <c r="C27" s="247" t="s">
        <v>151</v>
      </c>
      <c r="D27" s="222"/>
      <c r="E27" s="223">
        <v>14.585000000000001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136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9"/>
      <c r="B28" s="220"/>
      <c r="C28" s="247" t="s">
        <v>152</v>
      </c>
      <c r="D28" s="222"/>
      <c r="E28" s="223">
        <v>12.9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136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9"/>
      <c r="B29" s="220"/>
      <c r="C29" s="247" t="s">
        <v>153</v>
      </c>
      <c r="D29" s="222"/>
      <c r="E29" s="223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136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9"/>
      <c r="B30" s="220"/>
      <c r="C30" s="247" t="s">
        <v>154</v>
      </c>
      <c r="D30" s="222"/>
      <c r="E30" s="223">
        <v>4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136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9"/>
      <c r="B31" s="220"/>
      <c r="C31" s="248"/>
      <c r="D31" s="240"/>
      <c r="E31" s="240"/>
      <c r="F31" s="240"/>
      <c r="G31" s="240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138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>
      <c r="A32" s="225" t="s">
        <v>124</v>
      </c>
      <c r="B32" s="226" t="s">
        <v>73</v>
      </c>
      <c r="C32" s="244" t="s">
        <v>74</v>
      </c>
      <c r="D32" s="227"/>
      <c r="E32" s="228"/>
      <c r="F32" s="229"/>
      <c r="G32" s="229">
        <f>SUMIF(AG33:AG315,"&lt;&gt;NOR",G33:G315)</f>
        <v>0</v>
      </c>
      <c r="H32" s="229"/>
      <c r="I32" s="229">
        <f>SUM(I33:I315)</f>
        <v>0</v>
      </c>
      <c r="J32" s="229"/>
      <c r="K32" s="229">
        <f>SUM(K33:K315)</f>
        <v>0</v>
      </c>
      <c r="L32" s="229"/>
      <c r="M32" s="229">
        <f>SUM(M33:M315)</f>
        <v>0</v>
      </c>
      <c r="N32" s="229"/>
      <c r="O32" s="229">
        <f>SUM(O33:O315)</f>
        <v>11.19</v>
      </c>
      <c r="P32" s="229"/>
      <c r="Q32" s="229">
        <f>SUM(Q33:Q315)</f>
        <v>0</v>
      </c>
      <c r="R32" s="229"/>
      <c r="S32" s="229"/>
      <c r="T32" s="230"/>
      <c r="U32" s="224"/>
      <c r="V32" s="224">
        <f>SUM(V33:V315)</f>
        <v>605.75999999999988</v>
      </c>
      <c r="W32" s="224"/>
      <c r="X32" s="224"/>
      <c r="AG32" t="s">
        <v>125</v>
      </c>
    </row>
    <row r="33" spans="1:60" ht="22.5" outlineLevel="1">
      <c r="A33" s="231">
        <v>3</v>
      </c>
      <c r="B33" s="232" t="s">
        <v>155</v>
      </c>
      <c r="C33" s="245" t="s">
        <v>156</v>
      </c>
      <c r="D33" s="233" t="s">
        <v>128</v>
      </c>
      <c r="E33" s="234">
        <v>352.89666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157</v>
      </c>
      <c r="S33" s="236" t="s">
        <v>130</v>
      </c>
      <c r="T33" s="237" t="s">
        <v>130</v>
      </c>
      <c r="U33" s="221">
        <v>0.35</v>
      </c>
      <c r="V33" s="221">
        <f>ROUND(E33*U33,2)</f>
        <v>123.51</v>
      </c>
      <c r="W33" s="221"/>
      <c r="X33" s="221" t="s">
        <v>131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132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9"/>
      <c r="B34" s="220"/>
      <c r="C34" s="247" t="s">
        <v>158</v>
      </c>
      <c r="D34" s="222"/>
      <c r="E34" s="223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136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9"/>
      <c r="B35" s="220"/>
      <c r="C35" s="247" t="s">
        <v>159</v>
      </c>
      <c r="D35" s="222"/>
      <c r="E35" s="223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136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9"/>
      <c r="B36" s="220"/>
      <c r="C36" s="247" t="s">
        <v>160</v>
      </c>
      <c r="D36" s="222"/>
      <c r="E36" s="223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136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9"/>
      <c r="B37" s="220"/>
      <c r="C37" s="247" t="s">
        <v>161</v>
      </c>
      <c r="D37" s="222"/>
      <c r="E37" s="223">
        <v>352.89666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48"/>
      <c r="D38" s="240"/>
      <c r="E38" s="240"/>
      <c r="F38" s="240"/>
      <c r="G38" s="240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138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>
      <c r="A39" s="231">
        <v>4</v>
      </c>
      <c r="B39" s="232" t="s">
        <v>162</v>
      </c>
      <c r="C39" s="245" t="s">
        <v>163</v>
      </c>
      <c r="D39" s="233" t="s">
        <v>128</v>
      </c>
      <c r="E39" s="234">
        <v>56.119790000000002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9.4500000000000001E-3</v>
      </c>
      <c r="O39" s="236">
        <f>ROUND(E39*N39,2)</f>
        <v>0.53</v>
      </c>
      <c r="P39" s="236">
        <v>0</v>
      </c>
      <c r="Q39" s="236">
        <f>ROUND(E39*P39,2)</f>
        <v>0</v>
      </c>
      <c r="R39" s="236" t="s">
        <v>129</v>
      </c>
      <c r="S39" s="236" t="s">
        <v>130</v>
      </c>
      <c r="T39" s="237" t="s">
        <v>130</v>
      </c>
      <c r="U39" s="221">
        <v>0.08</v>
      </c>
      <c r="V39" s="221">
        <f>ROUND(E39*U39,2)</f>
        <v>4.49</v>
      </c>
      <c r="W39" s="221"/>
      <c r="X39" s="221" t="s">
        <v>131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9"/>
      <c r="B40" s="220"/>
      <c r="C40" s="246" t="s">
        <v>164</v>
      </c>
      <c r="D40" s="239"/>
      <c r="E40" s="239"/>
      <c r="F40" s="239"/>
      <c r="G40" s="239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9"/>
      <c r="B41" s="220"/>
      <c r="C41" s="247" t="s">
        <v>165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136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9"/>
      <c r="B42" s="220"/>
      <c r="C42" s="247" t="s">
        <v>166</v>
      </c>
      <c r="D42" s="222"/>
      <c r="E42" s="223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136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>
      <c r="A43" s="219"/>
      <c r="B43" s="220"/>
      <c r="C43" s="247" t="s">
        <v>167</v>
      </c>
      <c r="D43" s="222"/>
      <c r="E43" s="223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136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9"/>
      <c r="B44" s="220"/>
      <c r="C44" s="247" t="s">
        <v>168</v>
      </c>
      <c r="D44" s="222"/>
      <c r="E44" s="223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136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9"/>
      <c r="B45" s="220"/>
      <c r="C45" s="247" t="s">
        <v>169</v>
      </c>
      <c r="D45" s="222"/>
      <c r="E45" s="223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136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9"/>
      <c r="B46" s="220"/>
      <c r="C46" s="247" t="s">
        <v>170</v>
      </c>
      <c r="D46" s="222"/>
      <c r="E46" s="223">
        <v>1.2859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136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9"/>
      <c r="B47" s="220"/>
      <c r="C47" s="247" t="s">
        <v>171</v>
      </c>
      <c r="D47" s="222"/>
      <c r="E47" s="223">
        <v>1.4420999999999999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136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9"/>
      <c r="B48" s="220"/>
      <c r="C48" s="247" t="s">
        <v>166</v>
      </c>
      <c r="D48" s="222"/>
      <c r="E48" s="223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136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9"/>
      <c r="B49" s="220"/>
      <c r="C49" s="247" t="s">
        <v>172</v>
      </c>
      <c r="D49" s="222"/>
      <c r="E49" s="223">
        <v>7.6873500000000003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136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9"/>
      <c r="B50" s="220"/>
      <c r="C50" s="247" t="s">
        <v>173</v>
      </c>
      <c r="D50" s="222"/>
      <c r="E50" s="223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136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9"/>
      <c r="B51" s="220"/>
      <c r="C51" s="247" t="s">
        <v>174</v>
      </c>
      <c r="D51" s="222"/>
      <c r="E51" s="223">
        <v>13.909560000000001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136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9"/>
      <c r="B52" s="220"/>
      <c r="C52" s="247" t="s">
        <v>175</v>
      </c>
      <c r="D52" s="222"/>
      <c r="E52" s="223">
        <v>1.1153999999999999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136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9"/>
      <c r="B53" s="220"/>
      <c r="C53" s="247" t="s">
        <v>176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136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9"/>
      <c r="B54" s="220"/>
      <c r="C54" s="247" t="s">
        <v>177</v>
      </c>
      <c r="D54" s="222"/>
      <c r="E54" s="223">
        <v>12.775729999999999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136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9"/>
      <c r="B55" s="220"/>
      <c r="C55" s="247" t="s">
        <v>166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136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19"/>
      <c r="B56" s="220"/>
      <c r="C56" s="247" t="s">
        <v>178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136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9"/>
      <c r="B57" s="220"/>
      <c r="C57" s="247" t="s">
        <v>179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136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9"/>
      <c r="B58" s="220"/>
      <c r="C58" s="247" t="s">
        <v>180</v>
      </c>
      <c r="D58" s="222"/>
      <c r="E58" s="223">
        <v>0.13475000000000001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136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9"/>
      <c r="B59" s="220"/>
      <c r="C59" s="247" t="s">
        <v>181</v>
      </c>
      <c r="D59" s="222"/>
      <c r="E59" s="223">
        <v>0.83896999999999999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136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9"/>
      <c r="B60" s="220"/>
      <c r="C60" s="247" t="s">
        <v>182</v>
      </c>
      <c r="D60" s="222"/>
      <c r="E60" s="223">
        <v>0.87317999999999996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136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9"/>
      <c r="B61" s="220"/>
      <c r="C61" s="247" t="s">
        <v>183</v>
      </c>
      <c r="D61" s="222"/>
      <c r="E61" s="223">
        <v>0.16170000000000001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136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9"/>
      <c r="B62" s="220"/>
      <c r="C62" s="247" t="s">
        <v>184</v>
      </c>
      <c r="D62" s="222"/>
      <c r="E62" s="223">
        <v>0.37730000000000002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136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9"/>
      <c r="B63" s="220"/>
      <c r="C63" s="247" t="s">
        <v>185</v>
      </c>
      <c r="D63" s="222"/>
      <c r="E63" s="223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136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9"/>
      <c r="B64" s="220"/>
      <c r="C64" s="247" t="s">
        <v>186</v>
      </c>
      <c r="D64" s="222"/>
      <c r="E64" s="223">
        <v>3.5417800000000002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136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9"/>
      <c r="B65" s="220"/>
      <c r="C65" s="247" t="s">
        <v>187</v>
      </c>
      <c r="D65" s="222"/>
      <c r="E65" s="223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136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9"/>
      <c r="B66" s="220"/>
      <c r="C66" s="247" t="s">
        <v>188</v>
      </c>
      <c r="D66" s="222"/>
      <c r="E66" s="223">
        <v>5.2120800000000003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136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9"/>
      <c r="B67" s="220"/>
      <c r="C67" s="247" t="s">
        <v>189</v>
      </c>
      <c r="D67" s="222"/>
      <c r="E67" s="223">
        <v>1.0857000000000001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136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9"/>
      <c r="B68" s="220"/>
      <c r="C68" s="247" t="s">
        <v>190</v>
      </c>
      <c r="D68" s="222"/>
      <c r="E68" s="223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136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9"/>
      <c r="B69" s="220"/>
      <c r="C69" s="247" t="s">
        <v>191</v>
      </c>
      <c r="D69" s="222"/>
      <c r="E69" s="223">
        <v>4.6899499999999996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136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9"/>
      <c r="B70" s="220"/>
      <c r="C70" s="247" t="s">
        <v>192</v>
      </c>
      <c r="D70" s="222"/>
      <c r="E70" s="223">
        <v>0.98834999999999995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136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9"/>
      <c r="B71" s="220"/>
      <c r="C71" s="248"/>
      <c r="D71" s="240"/>
      <c r="E71" s="240"/>
      <c r="F71" s="240"/>
      <c r="G71" s="240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138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>
      <c r="A72" s="231">
        <v>5</v>
      </c>
      <c r="B72" s="232" t="s">
        <v>193</v>
      </c>
      <c r="C72" s="245" t="s">
        <v>194</v>
      </c>
      <c r="D72" s="233" t="s">
        <v>128</v>
      </c>
      <c r="E72" s="234">
        <v>56.119790000000002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3.9690000000000003E-2</v>
      </c>
      <c r="O72" s="236">
        <f>ROUND(E72*N72,2)</f>
        <v>2.23</v>
      </c>
      <c r="P72" s="236">
        <v>0</v>
      </c>
      <c r="Q72" s="236">
        <f>ROUND(E72*P72,2)</f>
        <v>0</v>
      </c>
      <c r="R72" s="236" t="s">
        <v>129</v>
      </c>
      <c r="S72" s="236" t="s">
        <v>130</v>
      </c>
      <c r="T72" s="237" t="s">
        <v>130</v>
      </c>
      <c r="U72" s="221">
        <v>0.48</v>
      </c>
      <c r="V72" s="221">
        <f>ROUND(E72*U72,2)</f>
        <v>26.94</v>
      </c>
      <c r="W72" s="221"/>
      <c r="X72" s="221" t="s">
        <v>131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132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19"/>
      <c r="B73" s="220"/>
      <c r="C73" s="246" t="s">
        <v>164</v>
      </c>
      <c r="D73" s="239"/>
      <c r="E73" s="239"/>
      <c r="F73" s="239"/>
      <c r="G73" s="239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134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9"/>
      <c r="B74" s="220"/>
      <c r="C74" s="247" t="s">
        <v>195</v>
      </c>
      <c r="D74" s="222"/>
      <c r="E74" s="223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136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9"/>
      <c r="B75" s="220"/>
      <c r="C75" s="247" t="s">
        <v>165</v>
      </c>
      <c r="D75" s="222"/>
      <c r="E75" s="223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136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19"/>
      <c r="B76" s="220"/>
      <c r="C76" s="247" t="s">
        <v>167</v>
      </c>
      <c r="D76" s="222"/>
      <c r="E76" s="223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136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19"/>
      <c r="B77" s="220"/>
      <c r="C77" s="247" t="s">
        <v>168</v>
      </c>
      <c r="D77" s="222"/>
      <c r="E77" s="223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136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9"/>
      <c r="B78" s="220"/>
      <c r="C78" s="247" t="s">
        <v>169</v>
      </c>
      <c r="D78" s="222"/>
      <c r="E78" s="223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136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9"/>
      <c r="B79" s="220"/>
      <c r="C79" s="247" t="s">
        <v>170</v>
      </c>
      <c r="D79" s="222"/>
      <c r="E79" s="223">
        <v>1.2859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136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9"/>
      <c r="B80" s="220"/>
      <c r="C80" s="247" t="s">
        <v>171</v>
      </c>
      <c r="D80" s="222"/>
      <c r="E80" s="223">
        <v>1.4420999999999999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136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9"/>
      <c r="B81" s="220"/>
      <c r="C81" s="247" t="s">
        <v>166</v>
      </c>
      <c r="D81" s="222"/>
      <c r="E81" s="223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136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9"/>
      <c r="B82" s="220"/>
      <c r="C82" s="247" t="s">
        <v>172</v>
      </c>
      <c r="D82" s="222"/>
      <c r="E82" s="223">
        <v>7.6873500000000003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136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9"/>
      <c r="B83" s="220"/>
      <c r="C83" s="247" t="s">
        <v>173</v>
      </c>
      <c r="D83" s="222"/>
      <c r="E83" s="223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136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9"/>
      <c r="B84" s="220"/>
      <c r="C84" s="247" t="s">
        <v>174</v>
      </c>
      <c r="D84" s="222"/>
      <c r="E84" s="223">
        <v>13.909560000000001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136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19"/>
      <c r="B85" s="220"/>
      <c r="C85" s="247" t="s">
        <v>175</v>
      </c>
      <c r="D85" s="222"/>
      <c r="E85" s="223">
        <v>1.1153999999999999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136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9"/>
      <c r="B86" s="220"/>
      <c r="C86" s="247" t="s">
        <v>176</v>
      </c>
      <c r="D86" s="222"/>
      <c r="E86" s="223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136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9"/>
      <c r="B87" s="220"/>
      <c r="C87" s="247" t="s">
        <v>177</v>
      </c>
      <c r="D87" s="222"/>
      <c r="E87" s="223">
        <v>12.775729999999999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136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9"/>
      <c r="B88" s="220"/>
      <c r="C88" s="247" t="s">
        <v>166</v>
      </c>
      <c r="D88" s="222"/>
      <c r="E88" s="223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136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9"/>
      <c r="B89" s="220"/>
      <c r="C89" s="247" t="s">
        <v>196</v>
      </c>
      <c r="D89" s="222"/>
      <c r="E89" s="223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136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9"/>
      <c r="B90" s="220"/>
      <c r="C90" s="247" t="s">
        <v>165</v>
      </c>
      <c r="D90" s="222"/>
      <c r="E90" s="223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136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19"/>
      <c r="B91" s="220"/>
      <c r="C91" s="247" t="s">
        <v>178</v>
      </c>
      <c r="D91" s="222"/>
      <c r="E91" s="223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136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9"/>
      <c r="B92" s="220"/>
      <c r="C92" s="247" t="s">
        <v>168</v>
      </c>
      <c r="D92" s="222"/>
      <c r="E92" s="223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136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19"/>
      <c r="B93" s="220"/>
      <c r="C93" s="247" t="s">
        <v>179</v>
      </c>
      <c r="D93" s="222"/>
      <c r="E93" s="223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136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19"/>
      <c r="B94" s="220"/>
      <c r="C94" s="247" t="s">
        <v>180</v>
      </c>
      <c r="D94" s="222"/>
      <c r="E94" s="223">
        <v>0.13475000000000001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136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19"/>
      <c r="B95" s="220"/>
      <c r="C95" s="247" t="s">
        <v>181</v>
      </c>
      <c r="D95" s="222"/>
      <c r="E95" s="223">
        <v>0.83896999999999999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136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9"/>
      <c r="B96" s="220"/>
      <c r="C96" s="247" t="s">
        <v>182</v>
      </c>
      <c r="D96" s="222"/>
      <c r="E96" s="223">
        <v>0.87317999999999996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136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9"/>
      <c r="B97" s="220"/>
      <c r="C97" s="247" t="s">
        <v>183</v>
      </c>
      <c r="D97" s="222"/>
      <c r="E97" s="223">
        <v>0.16170000000000001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136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9"/>
      <c r="B98" s="220"/>
      <c r="C98" s="247" t="s">
        <v>184</v>
      </c>
      <c r="D98" s="222"/>
      <c r="E98" s="223">
        <v>0.37730000000000002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136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9"/>
      <c r="B99" s="220"/>
      <c r="C99" s="247" t="s">
        <v>185</v>
      </c>
      <c r="D99" s="222"/>
      <c r="E99" s="223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136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9"/>
      <c r="B100" s="220"/>
      <c r="C100" s="247" t="s">
        <v>186</v>
      </c>
      <c r="D100" s="222"/>
      <c r="E100" s="223">
        <v>3.5417800000000002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9"/>
      <c r="B101" s="220"/>
      <c r="C101" s="247" t="s">
        <v>187</v>
      </c>
      <c r="D101" s="222"/>
      <c r="E101" s="223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136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9"/>
      <c r="B102" s="220"/>
      <c r="C102" s="247" t="s">
        <v>188</v>
      </c>
      <c r="D102" s="222"/>
      <c r="E102" s="223">
        <v>5.2120800000000003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136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9"/>
      <c r="B103" s="220"/>
      <c r="C103" s="247" t="s">
        <v>189</v>
      </c>
      <c r="D103" s="222"/>
      <c r="E103" s="223">
        <v>1.0857000000000001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136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9"/>
      <c r="B104" s="220"/>
      <c r="C104" s="247" t="s">
        <v>190</v>
      </c>
      <c r="D104" s="222"/>
      <c r="E104" s="223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136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9"/>
      <c r="B105" s="220"/>
      <c r="C105" s="247" t="s">
        <v>191</v>
      </c>
      <c r="D105" s="222"/>
      <c r="E105" s="223">
        <v>4.6899499999999996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136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9"/>
      <c r="B106" s="220"/>
      <c r="C106" s="247" t="s">
        <v>192</v>
      </c>
      <c r="D106" s="222"/>
      <c r="E106" s="223">
        <v>0.98834999999999995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136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19"/>
      <c r="B107" s="220"/>
      <c r="C107" s="248"/>
      <c r="D107" s="240"/>
      <c r="E107" s="240"/>
      <c r="F107" s="240"/>
      <c r="G107" s="240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138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>
      <c r="A108" s="231">
        <v>6</v>
      </c>
      <c r="B108" s="232" t="s">
        <v>197</v>
      </c>
      <c r="C108" s="245" t="s">
        <v>198</v>
      </c>
      <c r="D108" s="233" t="s">
        <v>128</v>
      </c>
      <c r="E108" s="234">
        <v>280.59895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1.575E-2</v>
      </c>
      <c r="O108" s="236">
        <f>ROUND(E108*N108,2)</f>
        <v>4.42</v>
      </c>
      <c r="P108" s="236">
        <v>0</v>
      </c>
      <c r="Q108" s="236">
        <f>ROUND(E108*P108,2)</f>
        <v>0</v>
      </c>
      <c r="R108" s="236" t="s">
        <v>129</v>
      </c>
      <c r="S108" s="236" t="s">
        <v>130</v>
      </c>
      <c r="T108" s="237" t="s">
        <v>130</v>
      </c>
      <c r="U108" s="221">
        <v>0.46</v>
      </c>
      <c r="V108" s="221">
        <f>ROUND(E108*U108,2)</f>
        <v>129.08000000000001</v>
      </c>
      <c r="W108" s="221"/>
      <c r="X108" s="221" t="s">
        <v>131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132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9"/>
      <c r="B109" s="220"/>
      <c r="C109" s="246" t="s">
        <v>164</v>
      </c>
      <c r="D109" s="239"/>
      <c r="E109" s="239"/>
      <c r="F109" s="239"/>
      <c r="G109" s="239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9"/>
      <c r="B110" s="220"/>
      <c r="C110" s="249" t="s">
        <v>199</v>
      </c>
      <c r="D110" s="241"/>
      <c r="E110" s="241"/>
      <c r="F110" s="241"/>
      <c r="G110" s="24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200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19"/>
      <c r="B111" s="220"/>
      <c r="C111" s="247" t="s">
        <v>201</v>
      </c>
      <c r="D111" s="222"/>
      <c r="E111" s="223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19"/>
      <c r="B112" s="220"/>
      <c r="C112" s="247" t="s">
        <v>165</v>
      </c>
      <c r="D112" s="222"/>
      <c r="E112" s="223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19"/>
      <c r="B113" s="220"/>
      <c r="C113" s="247" t="s">
        <v>202</v>
      </c>
      <c r="D113" s="222"/>
      <c r="E113" s="223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136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19"/>
      <c r="B114" s="220"/>
      <c r="C114" s="247" t="s">
        <v>169</v>
      </c>
      <c r="D114" s="222"/>
      <c r="E114" s="223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19"/>
      <c r="B115" s="220"/>
      <c r="C115" s="247" t="s">
        <v>203</v>
      </c>
      <c r="D115" s="222"/>
      <c r="E115" s="223">
        <v>6.4295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9"/>
      <c r="B116" s="220"/>
      <c r="C116" s="247" t="s">
        <v>204</v>
      </c>
      <c r="D116" s="222"/>
      <c r="E116" s="223">
        <v>7.2104999999999997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9"/>
      <c r="B117" s="220"/>
      <c r="C117" s="247" t="s">
        <v>166</v>
      </c>
      <c r="D117" s="222"/>
      <c r="E117" s="223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136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19"/>
      <c r="B118" s="220"/>
      <c r="C118" s="247" t="s">
        <v>205</v>
      </c>
      <c r="D118" s="222"/>
      <c r="E118" s="223">
        <v>38.436750000000004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136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19"/>
      <c r="B119" s="220"/>
      <c r="C119" s="247" t="s">
        <v>173</v>
      </c>
      <c r="D119" s="222"/>
      <c r="E119" s="223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9"/>
      <c r="B120" s="220"/>
      <c r="C120" s="247" t="s">
        <v>206</v>
      </c>
      <c r="D120" s="222"/>
      <c r="E120" s="223">
        <v>69.547780000000003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9"/>
      <c r="B121" s="220"/>
      <c r="C121" s="247" t="s">
        <v>207</v>
      </c>
      <c r="D121" s="222"/>
      <c r="E121" s="223">
        <v>5.577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136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9"/>
      <c r="B122" s="220"/>
      <c r="C122" s="247" t="s">
        <v>176</v>
      </c>
      <c r="D122" s="222"/>
      <c r="E122" s="223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136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9"/>
      <c r="B123" s="220"/>
      <c r="C123" s="247" t="s">
        <v>208</v>
      </c>
      <c r="D123" s="222"/>
      <c r="E123" s="223">
        <v>63.87865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9"/>
      <c r="B124" s="220"/>
      <c r="C124" s="247" t="s">
        <v>166</v>
      </c>
      <c r="D124" s="222"/>
      <c r="E124" s="223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9"/>
      <c r="B125" s="220"/>
      <c r="C125" s="247" t="s">
        <v>209</v>
      </c>
      <c r="D125" s="222"/>
      <c r="E125" s="223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136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9"/>
      <c r="B126" s="220"/>
      <c r="C126" s="247" t="s">
        <v>165</v>
      </c>
      <c r="D126" s="222"/>
      <c r="E126" s="223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136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19"/>
      <c r="B127" s="220"/>
      <c r="C127" s="247" t="s">
        <v>210</v>
      </c>
      <c r="D127" s="222"/>
      <c r="E127" s="223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136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9"/>
      <c r="B128" s="220"/>
      <c r="C128" s="247" t="s">
        <v>179</v>
      </c>
      <c r="D128" s="222"/>
      <c r="E128" s="223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136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9"/>
      <c r="B129" s="220"/>
      <c r="C129" s="247" t="s">
        <v>211</v>
      </c>
      <c r="D129" s="222"/>
      <c r="E129" s="223">
        <v>0.67374999999999996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136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9"/>
      <c r="B130" s="220"/>
      <c r="C130" s="247" t="s">
        <v>212</v>
      </c>
      <c r="D130" s="222"/>
      <c r="E130" s="223">
        <v>4.1948499999999997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9"/>
      <c r="B131" s="220"/>
      <c r="C131" s="247" t="s">
        <v>213</v>
      </c>
      <c r="D131" s="222"/>
      <c r="E131" s="223">
        <v>4.3658999999999999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19"/>
      <c r="B132" s="220"/>
      <c r="C132" s="247" t="s">
        <v>214</v>
      </c>
      <c r="D132" s="222"/>
      <c r="E132" s="223">
        <v>0.8085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136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9"/>
      <c r="B133" s="220"/>
      <c r="C133" s="247" t="s">
        <v>215</v>
      </c>
      <c r="D133" s="222"/>
      <c r="E133" s="223">
        <v>1.8865000000000001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136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9"/>
      <c r="B134" s="220"/>
      <c r="C134" s="247" t="s">
        <v>185</v>
      </c>
      <c r="D134" s="222"/>
      <c r="E134" s="223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136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9"/>
      <c r="B135" s="220"/>
      <c r="C135" s="247" t="s">
        <v>216</v>
      </c>
      <c r="D135" s="222"/>
      <c r="E135" s="223">
        <v>17.7089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136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19"/>
      <c r="B136" s="220"/>
      <c r="C136" s="247" t="s">
        <v>187</v>
      </c>
      <c r="D136" s="222"/>
      <c r="E136" s="223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136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19"/>
      <c r="B137" s="220"/>
      <c r="C137" s="247" t="s">
        <v>217</v>
      </c>
      <c r="D137" s="222"/>
      <c r="E137" s="223">
        <v>26.060379999999999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136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9"/>
      <c r="B138" s="220"/>
      <c r="C138" s="247" t="s">
        <v>218</v>
      </c>
      <c r="D138" s="222"/>
      <c r="E138" s="223">
        <v>5.4284999999999997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136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9"/>
      <c r="B139" s="220"/>
      <c r="C139" s="247" t="s">
        <v>190</v>
      </c>
      <c r="D139" s="222"/>
      <c r="E139" s="223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19"/>
      <c r="B140" s="220"/>
      <c r="C140" s="247" t="s">
        <v>219</v>
      </c>
      <c r="D140" s="222"/>
      <c r="E140" s="223">
        <v>23.449750000000002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19"/>
      <c r="B141" s="220"/>
      <c r="C141" s="247" t="s">
        <v>220</v>
      </c>
      <c r="D141" s="222"/>
      <c r="E141" s="223">
        <v>4.9417499999999999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136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9"/>
      <c r="B142" s="220"/>
      <c r="C142" s="248"/>
      <c r="D142" s="240"/>
      <c r="E142" s="240"/>
      <c r="F142" s="240"/>
      <c r="G142" s="240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138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>
      <c r="A143" s="231">
        <v>7</v>
      </c>
      <c r="B143" s="232" t="s">
        <v>221</v>
      </c>
      <c r="C143" s="245" t="s">
        <v>222</v>
      </c>
      <c r="D143" s="233" t="s">
        <v>128</v>
      </c>
      <c r="E143" s="234">
        <v>352.89666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2.1000000000000001E-4</v>
      </c>
      <c r="O143" s="236">
        <f>ROUND(E143*N143,2)</f>
        <v>7.0000000000000007E-2</v>
      </c>
      <c r="P143" s="236">
        <v>0</v>
      </c>
      <c r="Q143" s="236">
        <f>ROUND(E143*P143,2)</f>
        <v>0</v>
      </c>
      <c r="R143" s="236" t="s">
        <v>129</v>
      </c>
      <c r="S143" s="236" t="s">
        <v>130</v>
      </c>
      <c r="T143" s="237" t="s">
        <v>130</v>
      </c>
      <c r="U143" s="221">
        <v>7.0000000000000007E-2</v>
      </c>
      <c r="V143" s="221">
        <f>ROUND(E143*U143,2)</f>
        <v>24.7</v>
      </c>
      <c r="W143" s="221"/>
      <c r="X143" s="221" t="s">
        <v>131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132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9"/>
      <c r="B144" s="220"/>
      <c r="C144" s="247" t="s">
        <v>223</v>
      </c>
      <c r="D144" s="222"/>
      <c r="E144" s="223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136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9"/>
      <c r="B145" s="220"/>
      <c r="C145" s="247" t="s">
        <v>224</v>
      </c>
      <c r="D145" s="222"/>
      <c r="E145" s="223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9"/>
      <c r="B146" s="220"/>
      <c r="C146" s="247" t="s">
        <v>160</v>
      </c>
      <c r="D146" s="222"/>
      <c r="E146" s="223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136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19"/>
      <c r="B147" s="220"/>
      <c r="C147" s="247" t="s">
        <v>161</v>
      </c>
      <c r="D147" s="222"/>
      <c r="E147" s="223">
        <v>352.89666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136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19"/>
      <c r="B148" s="220"/>
      <c r="C148" s="248"/>
      <c r="D148" s="240"/>
      <c r="E148" s="240"/>
      <c r="F148" s="240"/>
      <c r="G148" s="240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138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31">
        <v>8</v>
      </c>
      <c r="B149" s="232" t="s">
        <v>225</v>
      </c>
      <c r="C149" s="245" t="s">
        <v>226</v>
      </c>
      <c r="D149" s="233" t="s">
        <v>128</v>
      </c>
      <c r="E149" s="234">
        <v>60.528709999999997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6.0999999999999997E-4</v>
      </c>
      <c r="O149" s="236">
        <f>ROUND(E149*N149,2)</f>
        <v>0.04</v>
      </c>
      <c r="P149" s="236">
        <v>0</v>
      </c>
      <c r="Q149" s="236">
        <f>ROUND(E149*P149,2)</f>
        <v>0</v>
      </c>
      <c r="R149" s="236" t="s">
        <v>129</v>
      </c>
      <c r="S149" s="236" t="s">
        <v>130</v>
      </c>
      <c r="T149" s="237" t="s">
        <v>130</v>
      </c>
      <c r="U149" s="221">
        <v>0.24199999999999999</v>
      </c>
      <c r="V149" s="221">
        <f>ROUND(E149*U149,2)</f>
        <v>14.65</v>
      </c>
      <c r="W149" s="221"/>
      <c r="X149" s="221" t="s">
        <v>131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132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19"/>
      <c r="B150" s="220"/>
      <c r="C150" s="246" t="s">
        <v>227</v>
      </c>
      <c r="D150" s="239"/>
      <c r="E150" s="239"/>
      <c r="F150" s="239"/>
      <c r="G150" s="239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134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19"/>
      <c r="B151" s="220"/>
      <c r="C151" s="249" t="s">
        <v>228</v>
      </c>
      <c r="D151" s="241"/>
      <c r="E151" s="241"/>
      <c r="F151" s="241"/>
      <c r="G151" s="24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200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9"/>
      <c r="B152" s="220"/>
      <c r="C152" s="247" t="s">
        <v>229</v>
      </c>
      <c r="D152" s="222"/>
      <c r="E152" s="223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136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9"/>
      <c r="B153" s="220"/>
      <c r="C153" s="247" t="s">
        <v>230</v>
      </c>
      <c r="D153" s="222"/>
      <c r="E153" s="223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136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9"/>
      <c r="B154" s="220"/>
      <c r="C154" s="247" t="s">
        <v>231</v>
      </c>
      <c r="D154" s="222"/>
      <c r="E154" s="223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136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9"/>
      <c r="B155" s="220"/>
      <c r="C155" s="247" t="s">
        <v>232</v>
      </c>
      <c r="D155" s="222"/>
      <c r="E155" s="223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136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9"/>
      <c r="B156" s="220"/>
      <c r="C156" s="247" t="s">
        <v>166</v>
      </c>
      <c r="D156" s="222"/>
      <c r="E156" s="223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136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9"/>
      <c r="B157" s="220"/>
      <c r="C157" s="247" t="s">
        <v>169</v>
      </c>
      <c r="D157" s="222"/>
      <c r="E157" s="223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136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9"/>
      <c r="B158" s="220"/>
      <c r="C158" s="247" t="s">
        <v>233</v>
      </c>
      <c r="D158" s="222"/>
      <c r="E158" s="223">
        <v>0.96799999999999997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136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9"/>
      <c r="B159" s="220"/>
      <c r="C159" s="247" t="s">
        <v>234</v>
      </c>
      <c r="D159" s="222"/>
      <c r="E159" s="223">
        <v>1.8149999999999999</v>
      </c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136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19"/>
      <c r="B160" s="220"/>
      <c r="C160" s="247" t="s">
        <v>166</v>
      </c>
      <c r="D160" s="222"/>
      <c r="E160" s="223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136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19"/>
      <c r="B161" s="220"/>
      <c r="C161" s="247" t="s">
        <v>235</v>
      </c>
      <c r="D161" s="222"/>
      <c r="E161" s="223">
        <v>3.5529999999999999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136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19"/>
      <c r="B162" s="220"/>
      <c r="C162" s="247" t="s">
        <v>173</v>
      </c>
      <c r="D162" s="222"/>
      <c r="E162" s="223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136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9"/>
      <c r="B163" s="220"/>
      <c r="C163" s="247" t="s">
        <v>236</v>
      </c>
      <c r="D163" s="222"/>
      <c r="E163" s="223">
        <v>16.624469999999999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136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9"/>
      <c r="B164" s="220"/>
      <c r="C164" s="247" t="s">
        <v>176</v>
      </c>
      <c r="D164" s="222"/>
      <c r="E164" s="223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136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19"/>
      <c r="B165" s="220"/>
      <c r="C165" s="247" t="s">
        <v>237</v>
      </c>
      <c r="D165" s="222"/>
      <c r="E165" s="223">
        <v>25.593150000000001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136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19"/>
      <c r="B166" s="220"/>
      <c r="C166" s="247" t="s">
        <v>179</v>
      </c>
      <c r="D166" s="222"/>
      <c r="E166" s="223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136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9"/>
      <c r="B167" s="220"/>
      <c r="C167" s="247" t="s">
        <v>238</v>
      </c>
      <c r="D167" s="222"/>
      <c r="E167" s="223">
        <v>8.2500000000000004E-2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136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9"/>
      <c r="B168" s="220"/>
      <c r="C168" s="247" t="s">
        <v>239</v>
      </c>
      <c r="D168" s="222"/>
      <c r="E168" s="223">
        <v>0.60389999999999999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136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19"/>
      <c r="B169" s="220"/>
      <c r="C169" s="247" t="s">
        <v>240</v>
      </c>
      <c r="D169" s="222"/>
      <c r="E169" s="223">
        <v>0.53459999999999996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136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19"/>
      <c r="B170" s="220"/>
      <c r="C170" s="247" t="s">
        <v>241</v>
      </c>
      <c r="D170" s="222"/>
      <c r="E170" s="223">
        <v>9.9000000000000005E-2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136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19"/>
      <c r="B171" s="220"/>
      <c r="C171" s="247" t="s">
        <v>242</v>
      </c>
      <c r="D171" s="222"/>
      <c r="E171" s="223">
        <v>0.13200000000000001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136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9"/>
      <c r="B172" s="220"/>
      <c r="C172" s="247" t="s">
        <v>185</v>
      </c>
      <c r="D172" s="222"/>
      <c r="E172" s="223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136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9"/>
      <c r="B173" s="220"/>
      <c r="C173" s="247" t="s">
        <v>243</v>
      </c>
      <c r="D173" s="222"/>
      <c r="E173" s="223">
        <v>3.3494999999999999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136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9"/>
      <c r="B174" s="220"/>
      <c r="C174" s="247" t="s">
        <v>187</v>
      </c>
      <c r="D174" s="222"/>
      <c r="E174" s="223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136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9"/>
      <c r="B175" s="220"/>
      <c r="C175" s="247" t="s">
        <v>244</v>
      </c>
      <c r="D175" s="222"/>
      <c r="E175" s="223">
        <v>3.7349999999999999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136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9"/>
      <c r="B176" s="220"/>
      <c r="C176" s="247" t="s">
        <v>190</v>
      </c>
      <c r="D176" s="222"/>
      <c r="E176" s="223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136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19"/>
      <c r="B177" s="220"/>
      <c r="C177" s="247" t="s">
        <v>245</v>
      </c>
      <c r="D177" s="222"/>
      <c r="E177" s="223">
        <v>3.0426000000000002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136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19"/>
      <c r="B178" s="220"/>
      <c r="C178" s="247" t="s">
        <v>246</v>
      </c>
      <c r="D178" s="222"/>
      <c r="E178" s="223">
        <v>0.39600000000000002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136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19"/>
      <c r="B179" s="220"/>
      <c r="C179" s="248"/>
      <c r="D179" s="240"/>
      <c r="E179" s="240"/>
      <c r="F179" s="240"/>
      <c r="G179" s="240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138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31">
        <v>9</v>
      </c>
      <c r="B180" s="232" t="s">
        <v>247</v>
      </c>
      <c r="C180" s="245" t="s">
        <v>248</v>
      </c>
      <c r="D180" s="233" t="s">
        <v>128</v>
      </c>
      <c r="E180" s="234">
        <v>292.32504999999998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5.4000000000000001E-4</v>
      </c>
      <c r="O180" s="236">
        <f>ROUND(E180*N180,2)</f>
        <v>0.16</v>
      </c>
      <c r="P180" s="236">
        <v>0</v>
      </c>
      <c r="Q180" s="236">
        <f>ROUND(E180*P180,2)</f>
        <v>0</v>
      </c>
      <c r="R180" s="236" t="s">
        <v>129</v>
      </c>
      <c r="S180" s="236" t="s">
        <v>130</v>
      </c>
      <c r="T180" s="237" t="s">
        <v>130</v>
      </c>
      <c r="U180" s="221">
        <v>0.18435000000000001</v>
      </c>
      <c r="V180" s="221">
        <f>ROUND(E180*U180,2)</f>
        <v>53.89</v>
      </c>
      <c r="W180" s="221"/>
      <c r="X180" s="221" t="s">
        <v>131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132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9"/>
      <c r="B181" s="220"/>
      <c r="C181" s="250" t="s">
        <v>249</v>
      </c>
      <c r="D181" s="242"/>
      <c r="E181" s="242"/>
      <c r="F181" s="242"/>
      <c r="G181" s="242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200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9"/>
      <c r="B182" s="220"/>
      <c r="C182" s="247" t="s">
        <v>250</v>
      </c>
      <c r="D182" s="222"/>
      <c r="E182" s="223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136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9"/>
      <c r="B183" s="220"/>
      <c r="C183" s="247" t="s">
        <v>230</v>
      </c>
      <c r="D183" s="222"/>
      <c r="E183" s="223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136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9"/>
      <c r="B184" s="220"/>
      <c r="C184" s="247" t="s">
        <v>231</v>
      </c>
      <c r="D184" s="222"/>
      <c r="E184" s="223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136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9"/>
      <c r="B185" s="220"/>
      <c r="C185" s="247" t="s">
        <v>232</v>
      </c>
      <c r="D185" s="222"/>
      <c r="E185" s="223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136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19"/>
      <c r="B186" s="220"/>
      <c r="C186" s="247" t="s">
        <v>169</v>
      </c>
      <c r="D186" s="222"/>
      <c r="E186" s="223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136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19"/>
      <c r="B187" s="220"/>
      <c r="C187" s="247" t="s">
        <v>203</v>
      </c>
      <c r="D187" s="222"/>
      <c r="E187" s="223">
        <v>6.4295</v>
      </c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136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19"/>
      <c r="B188" s="220"/>
      <c r="C188" s="247" t="s">
        <v>204</v>
      </c>
      <c r="D188" s="222"/>
      <c r="E188" s="223">
        <v>7.2104999999999997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136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9"/>
      <c r="B189" s="220"/>
      <c r="C189" s="247" t="s">
        <v>166</v>
      </c>
      <c r="D189" s="222"/>
      <c r="E189" s="223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136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9"/>
      <c r="B190" s="220"/>
      <c r="C190" s="247" t="s">
        <v>205</v>
      </c>
      <c r="D190" s="222"/>
      <c r="E190" s="223">
        <v>38.436750000000004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136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9"/>
      <c r="B191" s="220"/>
      <c r="C191" s="247" t="s">
        <v>173</v>
      </c>
      <c r="D191" s="222"/>
      <c r="E191" s="223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136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9"/>
      <c r="B192" s="220"/>
      <c r="C192" s="247" t="s">
        <v>206</v>
      </c>
      <c r="D192" s="222"/>
      <c r="E192" s="223">
        <v>69.547780000000003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136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19"/>
      <c r="B193" s="220"/>
      <c r="C193" s="247" t="s">
        <v>251</v>
      </c>
      <c r="D193" s="222"/>
      <c r="E193" s="223">
        <v>5.07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136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9"/>
      <c r="B194" s="220"/>
      <c r="C194" s="247" t="s">
        <v>176</v>
      </c>
      <c r="D194" s="222"/>
      <c r="E194" s="223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136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9"/>
      <c r="B195" s="220"/>
      <c r="C195" s="247" t="s">
        <v>208</v>
      </c>
      <c r="D195" s="222"/>
      <c r="E195" s="223">
        <v>63.87865</v>
      </c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136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19"/>
      <c r="B196" s="220"/>
      <c r="C196" s="247" t="s">
        <v>179</v>
      </c>
      <c r="D196" s="222"/>
      <c r="E196" s="223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136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19"/>
      <c r="B197" s="220"/>
      <c r="C197" s="247" t="s">
        <v>252</v>
      </c>
      <c r="D197" s="222"/>
      <c r="E197" s="223">
        <v>0.75624999999999998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136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9"/>
      <c r="B198" s="220"/>
      <c r="C198" s="247" t="s">
        <v>253</v>
      </c>
      <c r="D198" s="222"/>
      <c r="E198" s="223">
        <v>4.7987500000000001</v>
      </c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136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9"/>
      <c r="B199" s="220"/>
      <c r="C199" s="247" t="s">
        <v>254</v>
      </c>
      <c r="D199" s="222"/>
      <c r="E199" s="223">
        <v>4.9005000000000001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136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9"/>
      <c r="B200" s="220"/>
      <c r="C200" s="247" t="s">
        <v>255</v>
      </c>
      <c r="D200" s="222"/>
      <c r="E200" s="223">
        <v>0.90749999999999997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136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9"/>
      <c r="B201" s="220"/>
      <c r="C201" s="247" t="s">
        <v>256</v>
      </c>
      <c r="D201" s="222"/>
      <c r="E201" s="223">
        <v>2.0185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136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19"/>
      <c r="B202" s="220"/>
      <c r="C202" s="247" t="s">
        <v>185</v>
      </c>
      <c r="D202" s="222"/>
      <c r="E202" s="223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136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19"/>
      <c r="B203" s="220"/>
      <c r="C203" s="247" t="s">
        <v>257</v>
      </c>
      <c r="D203" s="222"/>
      <c r="E203" s="223">
        <v>21.008900000000001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136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19"/>
      <c r="B204" s="220"/>
      <c r="C204" s="247" t="s">
        <v>187</v>
      </c>
      <c r="D204" s="222"/>
      <c r="E204" s="223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136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19"/>
      <c r="B205" s="220"/>
      <c r="C205" s="247" t="s">
        <v>258</v>
      </c>
      <c r="D205" s="222"/>
      <c r="E205" s="223">
        <v>30.102879999999999</v>
      </c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136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19"/>
      <c r="B206" s="220"/>
      <c r="C206" s="247" t="s">
        <v>218</v>
      </c>
      <c r="D206" s="222"/>
      <c r="E206" s="223">
        <v>5.4284999999999997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136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9"/>
      <c r="B207" s="220"/>
      <c r="C207" s="247" t="s">
        <v>190</v>
      </c>
      <c r="D207" s="222"/>
      <c r="E207" s="223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136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9"/>
      <c r="B208" s="220"/>
      <c r="C208" s="247" t="s">
        <v>259</v>
      </c>
      <c r="D208" s="222"/>
      <c r="E208" s="223">
        <v>26.492349999999998</v>
      </c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136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9"/>
      <c r="B209" s="220"/>
      <c r="C209" s="247" t="s">
        <v>260</v>
      </c>
      <c r="D209" s="222"/>
      <c r="E209" s="223">
        <v>5.3377499999999998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136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9"/>
      <c r="B210" s="220"/>
      <c r="C210" s="248"/>
      <c r="D210" s="240"/>
      <c r="E210" s="240"/>
      <c r="F210" s="240"/>
      <c r="G210" s="240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138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31">
        <v>10</v>
      </c>
      <c r="B211" s="232" t="s">
        <v>261</v>
      </c>
      <c r="C211" s="245" t="s">
        <v>248</v>
      </c>
      <c r="D211" s="233" t="s">
        <v>128</v>
      </c>
      <c r="E211" s="234">
        <v>19.118549999999999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6">
        <v>7.2999999999999996E-4</v>
      </c>
      <c r="O211" s="236">
        <f>ROUND(E211*N211,2)</f>
        <v>0.01</v>
      </c>
      <c r="P211" s="236">
        <v>0</v>
      </c>
      <c r="Q211" s="236">
        <f>ROUND(E211*P211,2)</f>
        <v>0</v>
      </c>
      <c r="R211" s="236" t="s">
        <v>129</v>
      </c>
      <c r="S211" s="236" t="s">
        <v>130</v>
      </c>
      <c r="T211" s="237" t="s">
        <v>130</v>
      </c>
      <c r="U211" s="221">
        <v>0.18</v>
      </c>
      <c r="V211" s="221">
        <f>ROUND(E211*U211,2)</f>
        <v>3.44</v>
      </c>
      <c r="W211" s="221"/>
      <c r="X211" s="221" t="s">
        <v>131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132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9"/>
      <c r="B212" s="220"/>
      <c r="C212" s="250" t="s">
        <v>249</v>
      </c>
      <c r="D212" s="242"/>
      <c r="E212" s="242"/>
      <c r="F212" s="242"/>
      <c r="G212" s="242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200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9"/>
      <c r="B213" s="220"/>
      <c r="C213" s="247" t="s">
        <v>262</v>
      </c>
      <c r="D213" s="222"/>
      <c r="E213" s="223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136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9"/>
      <c r="B214" s="220"/>
      <c r="C214" s="247" t="s">
        <v>169</v>
      </c>
      <c r="D214" s="222"/>
      <c r="E214" s="223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136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9"/>
      <c r="B215" s="220"/>
      <c r="C215" s="247" t="s">
        <v>263</v>
      </c>
      <c r="D215" s="222"/>
      <c r="E215" s="223">
        <v>0.66</v>
      </c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136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19"/>
      <c r="B216" s="220"/>
      <c r="C216" s="247" t="s">
        <v>264</v>
      </c>
      <c r="D216" s="222"/>
      <c r="E216" s="223">
        <v>0.72599999999999998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136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19"/>
      <c r="B217" s="220"/>
      <c r="C217" s="247" t="s">
        <v>265</v>
      </c>
      <c r="D217" s="222"/>
      <c r="E217" s="223">
        <v>4.0259999999999998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136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9"/>
      <c r="B218" s="220"/>
      <c r="C218" s="247" t="s">
        <v>173</v>
      </c>
      <c r="D218" s="222"/>
      <c r="E218" s="223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136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9"/>
      <c r="B219" s="220"/>
      <c r="C219" s="247" t="s">
        <v>266</v>
      </c>
      <c r="D219" s="222"/>
      <c r="E219" s="223">
        <v>7.4860499999999996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136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19"/>
      <c r="B220" s="220"/>
      <c r="C220" s="247" t="s">
        <v>176</v>
      </c>
      <c r="D220" s="222"/>
      <c r="E220" s="223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136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19"/>
      <c r="B221" s="220"/>
      <c r="C221" s="247" t="s">
        <v>267</v>
      </c>
      <c r="D221" s="222"/>
      <c r="E221" s="223">
        <v>6.2205000000000004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136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9"/>
      <c r="B222" s="220"/>
      <c r="C222" s="248"/>
      <c r="D222" s="240"/>
      <c r="E222" s="240"/>
      <c r="F222" s="240"/>
      <c r="G222" s="240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138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>
      <c r="A223" s="231">
        <v>11</v>
      </c>
      <c r="B223" s="232" t="s">
        <v>268</v>
      </c>
      <c r="C223" s="245" t="s">
        <v>269</v>
      </c>
      <c r="D223" s="233" t="s">
        <v>128</v>
      </c>
      <c r="E223" s="234">
        <v>19.10802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3.1600000000000003E-2</v>
      </c>
      <c r="O223" s="236">
        <f>ROUND(E223*N223,2)</f>
        <v>0.6</v>
      </c>
      <c r="P223" s="236">
        <v>0</v>
      </c>
      <c r="Q223" s="236">
        <f>ROUND(E223*P223,2)</f>
        <v>0</v>
      </c>
      <c r="R223" s="236" t="s">
        <v>270</v>
      </c>
      <c r="S223" s="236" t="s">
        <v>130</v>
      </c>
      <c r="T223" s="237" t="s">
        <v>130</v>
      </c>
      <c r="U223" s="221">
        <v>0.73</v>
      </c>
      <c r="V223" s="221">
        <f>ROUND(E223*U223,2)</f>
        <v>13.95</v>
      </c>
      <c r="W223" s="221"/>
      <c r="X223" s="221" t="s">
        <v>131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132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9"/>
      <c r="B224" s="220"/>
      <c r="C224" s="247" t="s">
        <v>271</v>
      </c>
      <c r="D224" s="222"/>
      <c r="E224" s="223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136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>
      <c r="A225" s="219"/>
      <c r="B225" s="220"/>
      <c r="C225" s="247" t="s">
        <v>272</v>
      </c>
      <c r="D225" s="222"/>
      <c r="E225" s="223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136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19"/>
      <c r="B226" s="220"/>
      <c r="C226" s="247" t="s">
        <v>168</v>
      </c>
      <c r="D226" s="222"/>
      <c r="E226" s="223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136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19"/>
      <c r="B227" s="220"/>
      <c r="C227" s="247" t="s">
        <v>169</v>
      </c>
      <c r="D227" s="222"/>
      <c r="E227" s="223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136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9"/>
      <c r="B228" s="220"/>
      <c r="C228" s="247" t="s">
        <v>273</v>
      </c>
      <c r="D228" s="222"/>
      <c r="E228" s="223">
        <v>0.64295000000000002</v>
      </c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136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9"/>
      <c r="B229" s="220"/>
      <c r="C229" s="247" t="s">
        <v>274</v>
      </c>
      <c r="D229" s="222"/>
      <c r="E229" s="223">
        <v>0.72104999999999997</v>
      </c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136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9"/>
      <c r="B230" s="220"/>
      <c r="C230" s="247" t="s">
        <v>166</v>
      </c>
      <c r="D230" s="222"/>
      <c r="E230" s="223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136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9"/>
      <c r="B231" s="220"/>
      <c r="C231" s="247" t="s">
        <v>275</v>
      </c>
      <c r="D231" s="222"/>
      <c r="E231" s="223">
        <v>3.84368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136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19"/>
      <c r="B232" s="220"/>
      <c r="C232" s="247" t="s">
        <v>173</v>
      </c>
      <c r="D232" s="222"/>
      <c r="E232" s="223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136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19"/>
      <c r="B233" s="220"/>
      <c r="C233" s="247" t="s">
        <v>276</v>
      </c>
      <c r="D233" s="222"/>
      <c r="E233" s="223">
        <v>6.9547800000000004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136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9"/>
      <c r="B234" s="220"/>
      <c r="C234" s="247" t="s">
        <v>277</v>
      </c>
      <c r="D234" s="222"/>
      <c r="E234" s="223">
        <v>0.55769999999999997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136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19"/>
      <c r="B235" s="220"/>
      <c r="C235" s="247" t="s">
        <v>176</v>
      </c>
      <c r="D235" s="222"/>
      <c r="E235" s="223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136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9"/>
      <c r="B236" s="220"/>
      <c r="C236" s="247" t="s">
        <v>278</v>
      </c>
      <c r="D236" s="222"/>
      <c r="E236" s="223">
        <v>6.3878700000000004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136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9"/>
      <c r="B237" s="220"/>
      <c r="C237" s="248"/>
      <c r="D237" s="240"/>
      <c r="E237" s="240"/>
      <c r="F237" s="240"/>
      <c r="G237" s="240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138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>
      <c r="A238" s="231">
        <v>12</v>
      </c>
      <c r="B238" s="232" t="s">
        <v>279</v>
      </c>
      <c r="C238" s="245" t="s">
        <v>280</v>
      </c>
      <c r="D238" s="233" t="s">
        <v>128</v>
      </c>
      <c r="E238" s="234">
        <v>74.624790000000004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3.3700000000000001E-2</v>
      </c>
      <c r="O238" s="236">
        <f>ROUND(E238*N238,2)</f>
        <v>2.5099999999999998</v>
      </c>
      <c r="P238" s="236">
        <v>0</v>
      </c>
      <c r="Q238" s="236">
        <f>ROUND(E238*P238,2)</f>
        <v>0</v>
      </c>
      <c r="R238" s="236" t="s">
        <v>270</v>
      </c>
      <c r="S238" s="236" t="s">
        <v>130</v>
      </c>
      <c r="T238" s="237" t="s">
        <v>130</v>
      </c>
      <c r="U238" s="221">
        <v>0.73</v>
      </c>
      <c r="V238" s="221">
        <f>ROUND(E238*U238,2)</f>
        <v>54.48</v>
      </c>
      <c r="W238" s="221"/>
      <c r="X238" s="221" t="s">
        <v>131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132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19"/>
      <c r="B239" s="220"/>
      <c r="C239" s="247" t="s">
        <v>281</v>
      </c>
      <c r="D239" s="222"/>
      <c r="E239" s="223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136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19"/>
      <c r="B240" s="220"/>
      <c r="C240" s="247" t="s">
        <v>169</v>
      </c>
      <c r="D240" s="222"/>
      <c r="E240" s="223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136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9"/>
      <c r="B241" s="220"/>
      <c r="C241" s="247" t="s">
        <v>282</v>
      </c>
      <c r="D241" s="222"/>
      <c r="E241" s="223">
        <v>1.6279999999999999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136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9"/>
      <c r="B242" s="220"/>
      <c r="C242" s="247" t="s">
        <v>283</v>
      </c>
      <c r="D242" s="222"/>
      <c r="E242" s="223">
        <v>2.6861999999999999</v>
      </c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136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19"/>
      <c r="B243" s="220"/>
      <c r="C243" s="247" t="s">
        <v>284</v>
      </c>
      <c r="D243" s="222"/>
      <c r="E243" s="223">
        <v>8.1289999999999996</v>
      </c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136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9"/>
      <c r="B244" s="220"/>
      <c r="C244" s="247" t="s">
        <v>173</v>
      </c>
      <c r="D244" s="222"/>
      <c r="E244" s="223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136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9"/>
      <c r="B245" s="220"/>
      <c r="C245" s="247" t="s">
        <v>285</v>
      </c>
      <c r="D245" s="222"/>
      <c r="E245" s="223">
        <v>27.19932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136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19"/>
      <c r="B246" s="220"/>
      <c r="C246" s="247" t="s">
        <v>286</v>
      </c>
      <c r="D246" s="222"/>
      <c r="E246" s="223">
        <v>-2.8079999999999998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136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9"/>
      <c r="B247" s="220"/>
      <c r="C247" s="247" t="s">
        <v>176</v>
      </c>
      <c r="D247" s="222"/>
      <c r="E247" s="223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136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19"/>
      <c r="B248" s="220"/>
      <c r="C248" s="247" t="s">
        <v>287</v>
      </c>
      <c r="D248" s="222"/>
      <c r="E248" s="223">
        <v>35.456850000000003</v>
      </c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136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19"/>
      <c r="B249" s="220"/>
      <c r="C249" s="247" t="s">
        <v>288</v>
      </c>
      <c r="D249" s="222"/>
      <c r="E249" s="223">
        <v>-3.3119999999999998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136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19"/>
      <c r="B250" s="220"/>
      <c r="C250" s="247" t="s">
        <v>166</v>
      </c>
      <c r="D250" s="222"/>
      <c r="E250" s="223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136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19"/>
      <c r="B251" s="220"/>
      <c r="C251" s="247" t="s">
        <v>289</v>
      </c>
      <c r="D251" s="222"/>
      <c r="E251" s="223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136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19"/>
      <c r="B252" s="220"/>
      <c r="C252" s="247" t="s">
        <v>290</v>
      </c>
      <c r="D252" s="222"/>
      <c r="E252" s="223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136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19"/>
      <c r="B253" s="220"/>
      <c r="C253" s="247" t="s">
        <v>179</v>
      </c>
      <c r="D253" s="222"/>
      <c r="E253" s="223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136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19"/>
      <c r="B254" s="220"/>
      <c r="C254" s="247" t="s">
        <v>291</v>
      </c>
      <c r="D254" s="222"/>
      <c r="E254" s="223">
        <v>3.85E-2</v>
      </c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136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9"/>
      <c r="B255" s="220"/>
      <c r="C255" s="247" t="s">
        <v>292</v>
      </c>
      <c r="D255" s="222"/>
      <c r="E255" s="223">
        <v>0.28182000000000001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136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19"/>
      <c r="B256" s="220"/>
      <c r="C256" s="247" t="s">
        <v>293</v>
      </c>
      <c r="D256" s="222"/>
      <c r="E256" s="223">
        <v>0.24948000000000001</v>
      </c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136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19"/>
      <c r="B257" s="220"/>
      <c r="C257" s="247" t="s">
        <v>294</v>
      </c>
      <c r="D257" s="222"/>
      <c r="E257" s="223">
        <v>4.6199999999999998E-2</v>
      </c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136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19"/>
      <c r="B258" s="220"/>
      <c r="C258" s="247" t="s">
        <v>295</v>
      </c>
      <c r="D258" s="222"/>
      <c r="E258" s="223">
        <v>0.1232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136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19"/>
      <c r="B259" s="220"/>
      <c r="C259" s="247" t="s">
        <v>185</v>
      </c>
      <c r="D259" s="222"/>
      <c r="E259" s="223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136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19"/>
      <c r="B260" s="220"/>
      <c r="C260" s="247" t="s">
        <v>296</v>
      </c>
      <c r="D260" s="222"/>
      <c r="E260" s="223">
        <v>1.5630999999999999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136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9"/>
      <c r="B261" s="220"/>
      <c r="C261" s="247" t="s">
        <v>187</v>
      </c>
      <c r="D261" s="222"/>
      <c r="E261" s="223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136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9"/>
      <c r="B262" s="220"/>
      <c r="C262" s="247" t="s">
        <v>297</v>
      </c>
      <c r="D262" s="222"/>
      <c r="E262" s="223">
        <v>1.7270000000000001</v>
      </c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136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19"/>
      <c r="B263" s="220"/>
      <c r="C263" s="247" t="s">
        <v>190</v>
      </c>
      <c r="D263" s="222"/>
      <c r="E263" s="223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136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19"/>
      <c r="B264" s="220"/>
      <c r="C264" s="247" t="s">
        <v>298</v>
      </c>
      <c r="D264" s="222"/>
      <c r="E264" s="223">
        <v>1.5369200000000001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136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19"/>
      <c r="B265" s="220"/>
      <c r="C265" s="247" t="s">
        <v>299</v>
      </c>
      <c r="D265" s="222"/>
      <c r="E265" s="223">
        <v>7.9200000000000007E-2</v>
      </c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136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9"/>
      <c r="B266" s="220"/>
      <c r="C266" s="248"/>
      <c r="D266" s="240"/>
      <c r="E266" s="240"/>
      <c r="F266" s="240"/>
      <c r="G266" s="240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138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31">
        <v>13</v>
      </c>
      <c r="B267" s="232" t="s">
        <v>300</v>
      </c>
      <c r="C267" s="245" t="s">
        <v>301</v>
      </c>
      <c r="D267" s="233" t="s">
        <v>128</v>
      </c>
      <c r="E267" s="234">
        <v>105.869</v>
      </c>
      <c r="F267" s="235"/>
      <c r="G267" s="236">
        <f>ROUND(E267*F267,2)</f>
        <v>0</v>
      </c>
      <c r="H267" s="235"/>
      <c r="I267" s="236">
        <f>ROUND(E267*H267,2)</f>
        <v>0</v>
      </c>
      <c r="J267" s="235"/>
      <c r="K267" s="236">
        <f>ROUND(E267*J267,2)</f>
        <v>0</v>
      </c>
      <c r="L267" s="236">
        <v>21</v>
      </c>
      <c r="M267" s="236">
        <f>G267*(1+L267/100)</f>
        <v>0</v>
      </c>
      <c r="N267" s="236">
        <v>5.77E-3</v>
      </c>
      <c r="O267" s="236">
        <f>ROUND(E267*N267,2)</f>
        <v>0.61</v>
      </c>
      <c r="P267" s="236">
        <v>0</v>
      </c>
      <c r="Q267" s="236">
        <f>ROUND(E267*P267,2)</f>
        <v>0</v>
      </c>
      <c r="R267" s="236" t="s">
        <v>129</v>
      </c>
      <c r="S267" s="236" t="s">
        <v>130</v>
      </c>
      <c r="T267" s="237" t="s">
        <v>130</v>
      </c>
      <c r="U267" s="221">
        <v>0.31900000000000001</v>
      </c>
      <c r="V267" s="221">
        <f>ROUND(E267*U267,2)</f>
        <v>33.770000000000003</v>
      </c>
      <c r="W267" s="221"/>
      <c r="X267" s="221" t="s">
        <v>131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132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19"/>
      <c r="B268" s="220"/>
      <c r="C268" s="246" t="s">
        <v>302</v>
      </c>
      <c r="D268" s="239"/>
      <c r="E268" s="239"/>
      <c r="F268" s="239"/>
      <c r="G268" s="239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134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38" t="str">
        <f>C268</f>
        <v>vnějších pilířů, svislých panelových konstrukcí, s nejnutnějším obroušením podkladu (pemzou apod.) a oprášením,</v>
      </c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19"/>
      <c r="B269" s="220"/>
      <c r="C269" s="247" t="s">
        <v>303</v>
      </c>
      <c r="D269" s="222"/>
      <c r="E269" s="223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136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19"/>
      <c r="B270" s="220"/>
      <c r="C270" s="247" t="s">
        <v>304</v>
      </c>
      <c r="D270" s="222"/>
      <c r="E270" s="223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136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9"/>
      <c r="B271" s="220"/>
      <c r="C271" s="247" t="s">
        <v>305</v>
      </c>
      <c r="D271" s="222"/>
      <c r="E271" s="223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136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19"/>
      <c r="B272" s="220"/>
      <c r="C272" s="247" t="s">
        <v>306</v>
      </c>
      <c r="D272" s="222"/>
      <c r="E272" s="223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136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19"/>
      <c r="B273" s="220"/>
      <c r="C273" s="247" t="s">
        <v>307</v>
      </c>
      <c r="D273" s="222"/>
      <c r="E273" s="223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136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19"/>
      <c r="B274" s="220"/>
      <c r="C274" s="247" t="s">
        <v>308</v>
      </c>
      <c r="D274" s="222"/>
      <c r="E274" s="223">
        <v>105.869</v>
      </c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136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19"/>
      <c r="B275" s="220"/>
      <c r="C275" s="248"/>
      <c r="D275" s="240"/>
      <c r="E275" s="240"/>
      <c r="F275" s="240"/>
      <c r="G275" s="240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138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31">
        <v>14</v>
      </c>
      <c r="B276" s="232" t="s">
        <v>309</v>
      </c>
      <c r="C276" s="245" t="s">
        <v>310</v>
      </c>
      <c r="D276" s="233" t="s">
        <v>128</v>
      </c>
      <c r="E276" s="234">
        <v>682.55963999999994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21</v>
      </c>
      <c r="M276" s="236">
        <f>G276*(1+L276/100)</f>
        <v>0</v>
      </c>
      <c r="N276" s="236">
        <v>2.0000000000000002E-5</v>
      </c>
      <c r="O276" s="236">
        <f>ROUND(E276*N276,2)</f>
        <v>0.01</v>
      </c>
      <c r="P276" s="236">
        <v>0</v>
      </c>
      <c r="Q276" s="236">
        <f>ROUND(E276*P276,2)</f>
        <v>0</v>
      </c>
      <c r="R276" s="236" t="s">
        <v>129</v>
      </c>
      <c r="S276" s="236" t="s">
        <v>130</v>
      </c>
      <c r="T276" s="237" t="s">
        <v>130</v>
      </c>
      <c r="U276" s="221">
        <v>0.18</v>
      </c>
      <c r="V276" s="221">
        <f>ROUND(E276*U276,2)</f>
        <v>122.86</v>
      </c>
      <c r="W276" s="221"/>
      <c r="X276" s="221" t="s">
        <v>131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132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19"/>
      <c r="B277" s="220"/>
      <c r="C277" s="247" t="s">
        <v>311</v>
      </c>
      <c r="D277" s="222"/>
      <c r="E277" s="223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136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19"/>
      <c r="B278" s="220"/>
      <c r="C278" s="247" t="s">
        <v>312</v>
      </c>
      <c r="D278" s="222"/>
      <c r="E278" s="223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136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19"/>
      <c r="B279" s="220"/>
      <c r="C279" s="247" t="s">
        <v>161</v>
      </c>
      <c r="D279" s="222"/>
      <c r="E279" s="223">
        <v>352.89666</v>
      </c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136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19"/>
      <c r="B280" s="220"/>
      <c r="C280" s="247" t="s">
        <v>313</v>
      </c>
      <c r="D280" s="222"/>
      <c r="E280" s="223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136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19"/>
      <c r="B281" s="220"/>
      <c r="C281" s="247" t="s">
        <v>314</v>
      </c>
      <c r="D281" s="222"/>
      <c r="E281" s="223">
        <v>88.224170000000001</v>
      </c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136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19"/>
      <c r="B282" s="220"/>
      <c r="C282" s="247" t="s">
        <v>166</v>
      </c>
      <c r="D282" s="222"/>
      <c r="E282" s="223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136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19"/>
      <c r="B283" s="220"/>
      <c r="C283" s="247" t="s">
        <v>315</v>
      </c>
      <c r="D283" s="222"/>
      <c r="E283" s="223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136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19"/>
      <c r="B284" s="220"/>
      <c r="C284" s="247" t="s">
        <v>306</v>
      </c>
      <c r="D284" s="222"/>
      <c r="E284" s="223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136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19"/>
      <c r="B285" s="220"/>
      <c r="C285" s="247" t="s">
        <v>307</v>
      </c>
      <c r="D285" s="222"/>
      <c r="E285" s="223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136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19"/>
      <c r="B286" s="220"/>
      <c r="C286" s="247" t="s">
        <v>308</v>
      </c>
      <c r="D286" s="222"/>
      <c r="E286" s="223">
        <v>105.869</v>
      </c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136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19"/>
      <c r="B287" s="220"/>
      <c r="C287" s="247" t="s">
        <v>166</v>
      </c>
      <c r="D287" s="222"/>
      <c r="E287" s="223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136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19"/>
      <c r="B288" s="220"/>
      <c r="C288" s="247" t="s">
        <v>316</v>
      </c>
      <c r="D288" s="222"/>
      <c r="E288" s="223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136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19"/>
      <c r="B289" s="220"/>
      <c r="C289" s="247" t="s">
        <v>317</v>
      </c>
      <c r="D289" s="222"/>
      <c r="E289" s="223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136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19"/>
      <c r="B290" s="220"/>
      <c r="C290" s="247" t="s">
        <v>169</v>
      </c>
      <c r="D290" s="222"/>
      <c r="E290" s="223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136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19"/>
      <c r="B291" s="220"/>
      <c r="C291" s="247" t="s">
        <v>263</v>
      </c>
      <c r="D291" s="222"/>
      <c r="E291" s="223">
        <v>0.66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136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19"/>
      <c r="B292" s="220"/>
      <c r="C292" s="247" t="s">
        <v>264</v>
      </c>
      <c r="D292" s="222"/>
      <c r="E292" s="223">
        <v>0.72599999999999998</v>
      </c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136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19"/>
      <c r="B293" s="220"/>
      <c r="C293" s="247" t="s">
        <v>265</v>
      </c>
      <c r="D293" s="222"/>
      <c r="E293" s="223">
        <v>4.0259999999999998</v>
      </c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136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19"/>
      <c r="B294" s="220"/>
      <c r="C294" s="247" t="s">
        <v>173</v>
      </c>
      <c r="D294" s="222"/>
      <c r="E294" s="223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136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19"/>
      <c r="B295" s="220"/>
      <c r="C295" s="247" t="s">
        <v>266</v>
      </c>
      <c r="D295" s="222"/>
      <c r="E295" s="223">
        <v>7.4860499999999996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136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19"/>
      <c r="B296" s="220"/>
      <c r="C296" s="247" t="s">
        <v>176</v>
      </c>
      <c r="D296" s="222"/>
      <c r="E296" s="223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136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19"/>
      <c r="B297" s="220"/>
      <c r="C297" s="247" t="s">
        <v>267</v>
      </c>
      <c r="D297" s="222"/>
      <c r="E297" s="223">
        <v>6.2205000000000004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136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19"/>
      <c r="B298" s="220"/>
      <c r="C298" s="247" t="s">
        <v>166</v>
      </c>
      <c r="D298" s="222"/>
      <c r="E298" s="223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136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19"/>
      <c r="B299" s="220"/>
      <c r="C299" s="247" t="s">
        <v>318</v>
      </c>
      <c r="D299" s="222"/>
      <c r="E299" s="223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136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19"/>
      <c r="B300" s="220"/>
      <c r="C300" s="247" t="s">
        <v>179</v>
      </c>
      <c r="D300" s="222"/>
      <c r="E300" s="223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136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19"/>
      <c r="B301" s="220"/>
      <c r="C301" s="247" t="s">
        <v>319</v>
      </c>
      <c r="D301" s="222"/>
      <c r="E301" s="223">
        <v>0.1925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136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19"/>
      <c r="B302" s="220"/>
      <c r="C302" s="247" t="s">
        <v>320</v>
      </c>
      <c r="D302" s="222"/>
      <c r="E302" s="223">
        <v>1.4091</v>
      </c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136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19"/>
      <c r="B303" s="220"/>
      <c r="C303" s="247" t="s">
        <v>321</v>
      </c>
      <c r="D303" s="222"/>
      <c r="E303" s="223">
        <v>1.2474000000000001</v>
      </c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136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19"/>
      <c r="B304" s="220"/>
      <c r="C304" s="247" t="s">
        <v>322</v>
      </c>
      <c r="D304" s="222"/>
      <c r="E304" s="223">
        <v>0.23100000000000001</v>
      </c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136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19"/>
      <c r="B305" s="220"/>
      <c r="C305" s="247" t="s">
        <v>323</v>
      </c>
      <c r="D305" s="222"/>
      <c r="E305" s="223">
        <v>0.61599999999999999</v>
      </c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136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19"/>
      <c r="B306" s="220"/>
      <c r="C306" s="247" t="s">
        <v>185</v>
      </c>
      <c r="D306" s="222"/>
      <c r="E306" s="223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136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19"/>
      <c r="B307" s="220"/>
      <c r="C307" s="247" t="s">
        <v>324</v>
      </c>
      <c r="D307" s="222"/>
      <c r="E307" s="223">
        <v>7.8155000000000001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136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19"/>
      <c r="B308" s="220"/>
      <c r="C308" s="247" t="s">
        <v>187</v>
      </c>
      <c r="D308" s="222"/>
      <c r="E308" s="223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136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19"/>
      <c r="B309" s="220"/>
      <c r="C309" s="247" t="s">
        <v>325</v>
      </c>
      <c r="D309" s="222"/>
      <c r="E309" s="223">
        <v>8.6349999999999998</v>
      </c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136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19"/>
      <c r="B310" s="220"/>
      <c r="C310" s="247" t="s">
        <v>190</v>
      </c>
      <c r="D310" s="222"/>
      <c r="E310" s="223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136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19"/>
      <c r="B311" s="220"/>
      <c r="C311" s="247" t="s">
        <v>326</v>
      </c>
      <c r="D311" s="222"/>
      <c r="E311" s="223">
        <v>7.6845999999999997</v>
      </c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136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19"/>
      <c r="B312" s="220"/>
      <c r="C312" s="247" t="s">
        <v>327</v>
      </c>
      <c r="D312" s="222"/>
      <c r="E312" s="223">
        <v>0.39600000000000002</v>
      </c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136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19"/>
      <c r="B313" s="220"/>
      <c r="C313" s="247" t="s">
        <v>328</v>
      </c>
      <c r="D313" s="222"/>
      <c r="E313" s="223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136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19"/>
      <c r="B314" s="220"/>
      <c r="C314" s="247" t="s">
        <v>314</v>
      </c>
      <c r="D314" s="222"/>
      <c r="E314" s="223">
        <v>88.224170000000001</v>
      </c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136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19"/>
      <c r="B315" s="220"/>
      <c r="C315" s="248"/>
      <c r="D315" s="240"/>
      <c r="E315" s="240"/>
      <c r="F315" s="240"/>
      <c r="G315" s="240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138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>
      <c r="A316" s="225" t="s">
        <v>124</v>
      </c>
      <c r="B316" s="226" t="s">
        <v>79</v>
      </c>
      <c r="C316" s="244" t="s">
        <v>80</v>
      </c>
      <c r="D316" s="227"/>
      <c r="E316" s="228"/>
      <c r="F316" s="229"/>
      <c r="G316" s="229">
        <f>SUMIF(AG317:AG333,"&lt;&gt;NOR",G317:G333)</f>
        <v>0</v>
      </c>
      <c r="H316" s="229"/>
      <c r="I316" s="229">
        <f>SUM(I317:I333)</f>
        <v>0</v>
      </c>
      <c r="J316" s="229"/>
      <c r="K316" s="229">
        <f>SUM(K317:K333)</f>
        <v>0</v>
      </c>
      <c r="L316" s="229"/>
      <c r="M316" s="229">
        <f>SUM(M317:M333)</f>
        <v>0</v>
      </c>
      <c r="N316" s="229"/>
      <c r="O316" s="229">
        <f>SUM(O317:O333)</f>
        <v>8.35</v>
      </c>
      <c r="P316" s="229"/>
      <c r="Q316" s="229">
        <f>SUM(Q317:Q333)</f>
        <v>0</v>
      </c>
      <c r="R316" s="229"/>
      <c r="S316" s="229"/>
      <c r="T316" s="230"/>
      <c r="U316" s="224"/>
      <c r="V316" s="224">
        <f>SUM(V317:V333)</f>
        <v>108.3</v>
      </c>
      <c r="W316" s="224"/>
      <c r="X316" s="224"/>
      <c r="AG316" t="s">
        <v>125</v>
      </c>
    </row>
    <row r="317" spans="1:60" ht="22.5" outlineLevel="1">
      <c r="A317" s="231">
        <v>15</v>
      </c>
      <c r="B317" s="232" t="s">
        <v>329</v>
      </c>
      <c r="C317" s="245" t="s">
        <v>330</v>
      </c>
      <c r="D317" s="233" t="s">
        <v>128</v>
      </c>
      <c r="E317" s="234">
        <v>386.8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6">
        <v>1.8380000000000001E-2</v>
      </c>
      <c r="O317" s="236">
        <f>ROUND(E317*N317,2)</f>
        <v>7.11</v>
      </c>
      <c r="P317" s="236">
        <v>0</v>
      </c>
      <c r="Q317" s="236">
        <f>ROUND(E317*P317,2)</f>
        <v>0</v>
      </c>
      <c r="R317" s="236" t="s">
        <v>331</v>
      </c>
      <c r="S317" s="236" t="s">
        <v>130</v>
      </c>
      <c r="T317" s="237" t="s">
        <v>130</v>
      </c>
      <c r="U317" s="221">
        <v>0.13</v>
      </c>
      <c r="V317" s="221">
        <f>ROUND(E317*U317,2)</f>
        <v>50.28</v>
      </c>
      <c r="W317" s="221"/>
      <c r="X317" s="221" t="s">
        <v>131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332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19"/>
      <c r="B318" s="220"/>
      <c r="C318" s="247" t="s">
        <v>333</v>
      </c>
      <c r="D318" s="222"/>
      <c r="E318" s="223">
        <v>44</v>
      </c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136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19"/>
      <c r="B319" s="220"/>
      <c r="C319" s="247" t="s">
        <v>334</v>
      </c>
      <c r="D319" s="222"/>
      <c r="E319" s="223">
        <v>92</v>
      </c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136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19"/>
      <c r="B320" s="220"/>
      <c r="C320" s="247" t="s">
        <v>335</v>
      </c>
      <c r="D320" s="222"/>
      <c r="E320" s="223">
        <v>17.600000000000001</v>
      </c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136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19"/>
      <c r="B321" s="220"/>
      <c r="C321" s="247" t="s">
        <v>336</v>
      </c>
      <c r="D321" s="222"/>
      <c r="E321" s="223">
        <v>48</v>
      </c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136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19"/>
      <c r="B322" s="220"/>
      <c r="C322" s="247" t="s">
        <v>337</v>
      </c>
      <c r="D322" s="222"/>
      <c r="E322" s="223">
        <v>76</v>
      </c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136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19"/>
      <c r="B323" s="220"/>
      <c r="C323" s="247" t="s">
        <v>338</v>
      </c>
      <c r="D323" s="222"/>
      <c r="E323" s="223">
        <v>49</v>
      </c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136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19"/>
      <c r="B324" s="220"/>
      <c r="C324" s="247" t="s">
        <v>339</v>
      </c>
      <c r="D324" s="222"/>
      <c r="E324" s="223">
        <v>42.2</v>
      </c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136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19"/>
      <c r="B325" s="220"/>
      <c r="C325" s="247" t="s">
        <v>340</v>
      </c>
      <c r="D325" s="222"/>
      <c r="E325" s="223">
        <v>18</v>
      </c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136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19"/>
      <c r="B326" s="220"/>
      <c r="C326" s="248"/>
      <c r="D326" s="240"/>
      <c r="E326" s="240"/>
      <c r="F326" s="240"/>
      <c r="G326" s="240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138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33.75" outlineLevel="1">
      <c r="A327" s="231">
        <v>16</v>
      </c>
      <c r="B327" s="232" t="s">
        <v>341</v>
      </c>
      <c r="C327" s="245" t="s">
        <v>342</v>
      </c>
      <c r="D327" s="233" t="s">
        <v>128</v>
      </c>
      <c r="E327" s="234">
        <v>1547.2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6">
        <v>8.0000000000000004E-4</v>
      </c>
      <c r="O327" s="236">
        <f>ROUND(E327*N327,2)</f>
        <v>1.24</v>
      </c>
      <c r="P327" s="236">
        <v>0</v>
      </c>
      <c r="Q327" s="236">
        <f>ROUND(E327*P327,2)</f>
        <v>0</v>
      </c>
      <c r="R327" s="236" t="s">
        <v>331</v>
      </c>
      <c r="S327" s="236" t="s">
        <v>130</v>
      </c>
      <c r="T327" s="237" t="s">
        <v>130</v>
      </c>
      <c r="U327" s="221">
        <v>0.01</v>
      </c>
      <c r="V327" s="221">
        <f>ROUND(E327*U327,2)</f>
        <v>15.47</v>
      </c>
      <c r="W327" s="221"/>
      <c r="X327" s="221" t="s">
        <v>131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332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19"/>
      <c r="B328" s="220"/>
      <c r="C328" s="247" t="s">
        <v>343</v>
      </c>
      <c r="D328" s="222"/>
      <c r="E328" s="223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136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19"/>
      <c r="B329" s="220"/>
      <c r="C329" s="247" t="s">
        <v>344</v>
      </c>
      <c r="D329" s="222"/>
      <c r="E329" s="223">
        <v>1547.2</v>
      </c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136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19"/>
      <c r="B330" s="220"/>
      <c r="C330" s="248"/>
      <c r="D330" s="240"/>
      <c r="E330" s="240"/>
      <c r="F330" s="240"/>
      <c r="G330" s="240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138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31">
        <v>17</v>
      </c>
      <c r="B331" s="232" t="s">
        <v>345</v>
      </c>
      <c r="C331" s="245" t="s">
        <v>346</v>
      </c>
      <c r="D331" s="233" t="s">
        <v>128</v>
      </c>
      <c r="E331" s="234">
        <v>386.8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6">
        <v>0</v>
      </c>
      <c r="O331" s="236">
        <f>ROUND(E331*N331,2)</f>
        <v>0</v>
      </c>
      <c r="P331" s="236">
        <v>0</v>
      </c>
      <c r="Q331" s="236">
        <f>ROUND(E331*P331,2)</f>
        <v>0</v>
      </c>
      <c r="R331" s="236" t="s">
        <v>331</v>
      </c>
      <c r="S331" s="236" t="s">
        <v>130</v>
      </c>
      <c r="T331" s="237" t="s">
        <v>130</v>
      </c>
      <c r="U331" s="221">
        <v>0.11</v>
      </c>
      <c r="V331" s="221">
        <f>ROUND(E331*U331,2)</f>
        <v>42.55</v>
      </c>
      <c r="W331" s="221"/>
      <c r="X331" s="221" t="s">
        <v>131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332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19"/>
      <c r="B332" s="220"/>
      <c r="C332" s="247" t="s">
        <v>347</v>
      </c>
      <c r="D332" s="222"/>
      <c r="E332" s="223">
        <v>386.8</v>
      </c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136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19"/>
      <c r="B333" s="220"/>
      <c r="C333" s="248"/>
      <c r="D333" s="240"/>
      <c r="E333" s="240"/>
      <c r="F333" s="240"/>
      <c r="G333" s="240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138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25" t="s">
        <v>124</v>
      </c>
      <c r="B334" s="226" t="s">
        <v>81</v>
      </c>
      <c r="C334" s="244" t="s">
        <v>82</v>
      </c>
      <c r="D334" s="227"/>
      <c r="E334" s="228"/>
      <c r="F334" s="229"/>
      <c r="G334" s="229">
        <f>SUMIF(AG335:AG356,"&lt;&gt;NOR",G335:G356)</f>
        <v>0</v>
      </c>
      <c r="H334" s="229"/>
      <c r="I334" s="229">
        <f>SUM(I335:I356)</f>
        <v>0</v>
      </c>
      <c r="J334" s="229"/>
      <c r="K334" s="229">
        <f>SUM(K335:K356)</f>
        <v>0</v>
      </c>
      <c r="L334" s="229"/>
      <c r="M334" s="229">
        <f>SUM(M335:M356)</f>
        <v>0</v>
      </c>
      <c r="N334" s="229"/>
      <c r="O334" s="229">
        <f>SUM(O335:O356)</f>
        <v>0</v>
      </c>
      <c r="P334" s="229"/>
      <c r="Q334" s="229">
        <f>SUM(Q335:Q356)</f>
        <v>6.35</v>
      </c>
      <c r="R334" s="229"/>
      <c r="S334" s="229"/>
      <c r="T334" s="230"/>
      <c r="U334" s="224"/>
      <c r="V334" s="224">
        <f>SUM(V335:V356)</f>
        <v>19.869999999999997</v>
      </c>
      <c r="W334" s="224"/>
      <c r="X334" s="224"/>
      <c r="AG334" t="s">
        <v>125</v>
      </c>
    </row>
    <row r="335" spans="1:60" ht="22.5" outlineLevel="1">
      <c r="A335" s="231">
        <v>18</v>
      </c>
      <c r="B335" s="232" t="s">
        <v>348</v>
      </c>
      <c r="C335" s="245" t="s">
        <v>349</v>
      </c>
      <c r="D335" s="233" t="s">
        <v>350</v>
      </c>
      <c r="E335" s="234">
        <v>1.44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6">
        <v>1.2800000000000001E-3</v>
      </c>
      <c r="O335" s="236">
        <f>ROUND(E335*N335,2)</f>
        <v>0</v>
      </c>
      <c r="P335" s="236">
        <v>1.95</v>
      </c>
      <c r="Q335" s="236">
        <f>ROUND(E335*P335,2)</f>
        <v>2.81</v>
      </c>
      <c r="R335" s="236" t="s">
        <v>351</v>
      </c>
      <c r="S335" s="236" t="s">
        <v>130</v>
      </c>
      <c r="T335" s="237" t="s">
        <v>130</v>
      </c>
      <c r="U335" s="221">
        <v>1.7010000000000001</v>
      </c>
      <c r="V335" s="221">
        <f>ROUND(E335*U335,2)</f>
        <v>2.4500000000000002</v>
      </c>
      <c r="W335" s="221"/>
      <c r="X335" s="221" t="s">
        <v>131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132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>
      <c r="A336" s="219"/>
      <c r="B336" s="220"/>
      <c r="C336" s="246" t="s">
        <v>352</v>
      </c>
      <c r="D336" s="239"/>
      <c r="E336" s="239"/>
      <c r="F336" s="239"/>
      <c r="G336" s="239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134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38" t="str">
        <f>C336</f>
        <v>nebo vybourání otvorů průřezové plochy přes 4 m2 ve zdivu nadzákladovém, včetně pomocného lešení o výšce podlahy do 1900 mm a pro zatížení do 1,5 kPa  (150 kg/m2)</v>
      </c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19"/>
      <c r="B337" s="220"/>
      <c r="C337" s="247" t="s">
        <v>353</v>
      </c>
      <c r="D337" s="222"/>
      <c r="E337" s="223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136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19"/>
      <c r="B338" s="220"/>
      <c r="C338" s="247" t="s">
        <v>354</v>
      </c>
      <c r="D338" s="222"/>
      <c r="E338" s="223">
        <v>1.44</v>
      </c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136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19"/>
      <c r="B339" s="220"/>
      <c r="C339" s="248"/>
      <c r="D339" s="240"/>
      <c r="E339" s="240"/>
      <c r="F339" s="240"/>
      <c r="G339" s="240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138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31">
        <v>19</v>
      </c>
      <c r="B340" s="232" t="s">
        <v>355</v>
      </c>
      <c r="C340" s="245" t="s">
        <v>356</v>
      </c>
      <c r="D340" s="233" t="s">
        <v>357</v>
      </c>
      <c r="E340" s="234">
        <v>7.44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6">
        <v>0</v>
      </c>
      <c r="O340" s="236">
        <f>ROUND(E340*N340,2)</f>
        <v>0</v>
      </c>
      <c r="P340" s="236">
        <v>7.0000000000000007E-2</v>
      </c>
      <c r="Q340" s="236">
        <f>ROUND(E340*P340,2)</f>
        <v>0.52</v>
      </c>
      <c r="R340" s="236" t="s">
        <v>351</v>
      </c>
      <c r="S340" s="236" t="s">
        <v>130</v>
      </c>
      <c r="T340" s="237" t="s">
        <v>130</v>
      </c>
      <c r="U340" s="221">
        <v>0.64</v>
      </c>
      <c r="V340" s="221">
        <f>ROUND(E340*U340,2)</f>
        <v>4.76</v>
      </c>
      <c r="W340" s="221"/>
      <c r="X340" s="221" t="s">
        <v>131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132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19"/>
      <c r="B341" s="220"/>
      <c r="C341" s="247" t="s">
        <v>358</v>
      </c>
      <c r="D341" s="222"/>
      <c r="E341" s="223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136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19"/>
      <c r="B342" s="220"/>
      <c r="C342" s="247" t="s">
        <v>359</v>
      </c>
      <c r="D342" s="222"/>
      <c r="E342" s="223">
        <v>7.44</v>
      </c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136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19"/>
      <c r="B343" s="220"/>
      <c r="C343" s="248"/>
      <c r="D343" s="240"/>
      <c r="E343" s="240"/>
      <c r="F343" s="240"/>
      <c r="G343" s="240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138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22.5" outlineLevel="1">
      <c r="A344" s="231">
        <v>20</v>
      </c>
      <c r="B344" s="232" t="s">
        <v>360</v>
      </c>
      <c r="C344" s="245" t="s">
        <v>361</v>
      </c>
      <c r="D344" s="233" t="s">
        <v>362</v>
      </c>
      <c r="E344" s="234">
        <v>2</v>
      </c>
      <c r="F344" s="235"/>
      <c r="G344" s="236">
        <f>ROUND(E344*F344,2)</f>
        <v>0</v>
      </c>
      <c r="H344" s="235"/>
      <c r="I344" s="236">
        <f>ROUND(E344*H344,2)</f>
        <v>0</v>
      </c>
      <c r="J344" s="235"/>
      <c r="K344" s="236">
        <f>ROUND(E344*J344,2)</f>
        <v>0</v>
      </c>
      <c r="L344" s="236">
        <v>21</v>
      </c>
      <c r="M344" s="236">
        <f>G344*(1+L344/100)</f>
        <v>0</v>
      </c>
      <c r="N344" s="236">
        <v>4.8999999999999998E-4</v>
      </c>
      <c r="O344" s="236">
        <f>ROUND(E344*N344,2)</f>
        <v>0</v>
      </c>
      <c r="P344" s="236">
        <v>3.1E-2</v>
      </c>
      <c r="Q344" s="236">
        <f>ROUND(E344*P344,2)</f>
        <v>0.06</v>
      </c>
      <c r="R344" s="236" t="s">
        <v>351</v>
      </c>
      <c r="S344" s="236" t="s">
        <v>130</v>
      </c>
      <c r="T344" s="237" t="s">
        <v>130</v>
      </c>
      <c r="U344" s="221">
        <v>0.77200000000000002</v>
      </c>
      <c r="V344" s="221">
        <f>ROUND(E344*U344,2)</f>
        <v>1.54</v>
      </c>
      <c r="W344" s="221"/>
      <c r="X344" s="221" t="s">
        <v>131</v>
      </c>
      <c r="Y344" s="212"/>
      <c r="Z344" s="212"/>
      <c r="AA344" s="212"/>
      <c r="AB344" s="212"/>
      <c r="AC344" s="212"/>
      <c r="AD344" s="212"/>
      <c r="AE344" s="212"/>
      <c r="AF344" s="212"/>
      <c r="AG344" s="212" t="s">
        <v>132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19"/>
      <c r="B345" s="220"/>
      <c r="C345" s="250" t="s">
        <v>363</v>
      </c>
      <c r="D345" s="242"/>
      <c r="E345" s="242"/>
      <c r="F345" s="242"/>
      <c r="G345" s="242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200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19"/>
      <c r="B346" s="220"/>
      <c r="C346" s="247" t="s">
        <v>364</v>
      </c>
      <c r="D346" s="222"/>
      <c r="E346" s="223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136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19"/>
      <c r="B347" s="220"/>
      <c r="C347" s="247" t="s">
        <v>65</v>
      </c>
      <c r="D347" s="222"/>
      <c r="E347" s="223">
        <v>2</v>
      </c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136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19"/>
      <c r="B348" s="220"/>
      <c r="C348" s="248"/>
      <c r="D348" s="240"/>
      <c r="E348" s="240"/>
      <c r="F348" s="240"/>
      <c r="G348" s="240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138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31">
        <v>21</v>
      </c>
      <c r="B349" s="232" t="s">
        <v>365</v>
      </c>
      <c r="C349" s="245" t="s">
        <v>366</v>
      </c>
      <c r="D349" s="233" t="s">
        <v>128</v>
      </c>
      <c r="E349" s="234">
        <v>105.869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6">
        <v>0</v>
      </c>
      <c r="O349" s="236">
        <f>ROUND(E349*N349,2)</f>
        <v>0</v>
      </c>
      <c r="P349" s="236">
        <v>2.7980000000000001E-2</v>
      </c>
      <c r="Q349" s="236">
        <f>ROUND(E349*P349,2)</f>
        <v>2.96</v>
      </c>
      <c r="R349" s="236" t="s">
        <v>351</v>
      </c>
      <c r="S349" s="236" t="s">
        <v>130</v>
      </c>
      <c r="T349" s="237" t="s">
        <v>130</v>
      </c>
      <c r="U349" s="221">
        <v>0.105</v>
      </c>
      <c r="V349" s="221">
        <f>ROUND(E349*U349,2)</f>
        <v>11.12</v>
      </c>
      <c r="W349" s="221"/>
      <c r="X349" s="221" t="s">
        <v>131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132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19"/>
      <c r="B350" s="220"/>
      <c r="C350" s="247" t="s">
        <v>367</v>
      </c>
      <c r="D350" s="222"/>
      <c r="E350" s="223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136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19"/>
      <c r="B351" s="220"/>
      <c r="C351" s="247" t="s">
        <v>368</v>
      </c>
      <c r="D351" s="222"/>
      <c r="E351" s="223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136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19"/>
      <c r="B352" s="220"/>
      <c r="C352" s="247" t="s">
        <v>369</v>
      </c>
      <c r="D352" s="222"/>
      <c r="E352" s="223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136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19"/>
      <c r="B353" s="220"/>
      <c r="C353" s="247" t="s">
        <v>306</v>
      </c>
      <c r="D353" s="222"/>
      <c r="E353" s="223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136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19"/>
      <c r="B354" s="220"/>
      <c r="C354" s="247" t="s">
        <v>307</v>
      </c>
      <c r="D354" s="222"/>
      <c r="E354" s="223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136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19"/>
      <c r="B355" s="220"/>
      <c r="C355" s="247" t="s">
        <v>308</v>
      </c>
      <c r="D355" s="222"/>
      <c r="E355" s="223">
        <v>105.869</v>
      </c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136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19"/>
      <c r="B356" s="220"/>
      <c r="C356" s="248"/>
      <c r="D356" s="240"/>
      <c r="E356" s="240"/>
      <c r="F356" s="240"/>
      <c r="G356" s="240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138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>
      <c r="A357" s="225" t="s">
        <v>124</v>
      </c>
      <c r="B357" s="226" t="s">
        <v>83</v>
      </c>
      <c r="C357" s="244" t="s">
        <v>84</v>
      </c>
      <c r="D357" s="227"/>
      <c r="E357" s="228"/>
      <c r="F357" s="229"/>
      <c r="G357" s="229">
        <f>SUMIF(AG358:AG365,"&lt;&gt;NOR",G358:G365)</f>
        <v>0</v>
      </c>
      <c r="H357" s="229"/>
      <c r="I357" s="229">
        <f>SUM(I358:I365)</f>
        <v>0</v>
      </c>
      <c r="J357" s="229"/>
      <c r="K357" s="229">
        <f>SUM(K358:K365)</f>
        <v>0</v>
      </c>
      <c r="L357" s="229"/>
      <c r="M357" s="229">
        <f>SUM(M358:M365)</f>
        <v>0</v>
      </c>
      <c r="N357" s="229"/>
      <c r="O357" s="229">
        <f>SUM(O358:O365)</f>
        <v>0</v>
      </c>
      <c r="P357" s="229"/>
      <c r="Q357" s="229">
        <f>SUM(Q358:Q365)</f>
        <v>0</v>
      </c>
      <c r="R357" s="229"/>
      <c r="S357" s="229"/>
      <c r="T357" s="230"/>
      <c r="U357" s="224"/>
      <c r="V357" s="224">
        <f>SUM(V358:V365)</f>
        <v>51.620000000000005</v>
      </c>
      <c r="W357" s="224"/>
      <c r="X357" s="224"/>
      <c r="AG357" t="s">
        <v>125</v>
      </c>
    </row>
    <row r="358" spans="1:60" outlineLevel="1">
      <c r="A358" s="231">
        <v>22</v>
      </c>
      <c r="B358" s="232" t="s">
        <v>370</v>
      </c>
      <c r="C358" s="245" t="s">
        <v>371</v>
      </c>
      <c r="D358" s="233" t="s">
        <v>372</v>
      </c>
      <c r="E358" s="234">
        <v>35</v>
      </c>
      <c r="F358" s="235"/>
      <c r="G358" s="236">
        <f>ROUND(E358*F358,2)</f>
        <v>0</v>
      </c>
      <c r="H358" s="235"/>
      <c r="I358" s="236">
        <f>ROUND(E358*H358,2)</f>
        <v>0</v>
      </c>
      <c r="J358" s="235"/>
      <c r="K358" s="236">
        <f>ROUND(E358*J358,2)</f>
        <v>0</v>
      </c>
      <c r="L358" s="236">
        <v>21</v>
      </c>
      <c r="M358" s="236">
        <f>G358*(1+L358/100)</f>
        <v>0</v>
      </c>
      <c r="N358" s="236">
        <v>0</v>
      </c>
      <c r="O358" s="236">
        <f>ROUND(E358*N358,2)</f>
        <v>0</v>
      </c>
      <c r="P358" s="236">
        <v>0</v>
      </c>
      <c r="Q358" s="236">
        <f>ROUND(E358*P358,2)</f>
        <v>0</v>
      </c>
      <c r="R358" s="236" t="s">
        <v>129</v>
      </c>
      <c r="S358" s="236" t="s">
        <v>130</v>
      </c>
      <c r="T358" s="237" t="s">
        <v>130</v>
      </c>
      <c r="U358" s="221">
        <v>1</v>
      </c>
      <c r="V358" s="221">
        <f>ROUND(E358*U358,2)</f>
        <v>35</v>
      </c>
      <c r="W358" s="221"/>
      <c r="X358" s="221" t="s">
        <v>131</v>
      </c>
      <c r="Y358" s="212"/>
      <c r="Z358" s="212"/>
      <c r="AA358" s="212"/>
      <c r="AB358" s="212"/>
      <c r="AC358" s="212"/>
      <c r="AD358" s="212"/>
      <c r="AE358" s="212"/>
      <c r="AF358" s="212"/>
      <c r="AG358" s="212" t="s">
        <v>332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19"/>
      <c r="B359" s="220"/>
      <c r="C359" s="247" t="s">
        <v>373</v>
      </c>
      <c r="D359" s="222"/>
      <c r="E359" s="223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136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19"/>
      <c r="B360" s="220"/>
      <c r="C360" s="247" t="s">
        <v>374</v>
      </c>
      <c r="D360" s="222"/>
      <c r="E360" s="223">
        <v>35</v>
      </c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136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19"/>
      <c r="B361" s="220"/>
      <c r="C361" s="248"/>
      <c r="D361" s="240"/>
      <c r="E361" s="240"/>
      <c r="F361" s="240"/>
      <c r="G361" s="240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138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31">
        <v>23</v>
      </c>
      <c r="B362" s="232" t="s">
        <v>375</v>
      </c>
      <c r="C362" s="245" t="s">
        <v>376</v>
      </c>
      <c r="D362" s="233" t="s">
        <v>377</v>
      </c>
      <c r="E362" s="234">
        <v>19.556000000000001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6">
        <v>0</v>
      </c>
      <c r="O362" s="236">
        <f>ROUND(E362*N362,2)</f>
        <v>0</v>
      </c>
      <c r="P362" s="236">
        <v>0</v>
      </c>
      <c r="Q362" s="236">
        <f>ROUND(E362*P362,2)</f>
        <v>0</v>
      </c>
      <c r="R362" s="236" t="s">
        <v>129</v>
      </c>
      <c r="S362" s="236" t="s">
        <v>130</v>
      </c>
      <c r="T362" s="237" t="s">
        <v>130</v>
      </c>
      <c r="U362" s="221">
        <v>0.85</v>
      </c>
      <c r="V362" s="221">
        <f>ROUND(E362*U362,2)</f>
        <v>16.62</v>
      </c>
      <c r="W362" s="221"/>
      <c r="X362" s="221" t="s">
        <v>131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132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ht="22.5" outlineLevel="1">
      <c r="A363" s="219"/>
      <c r="B363" s="220"/>
      <c r="C363" s="246" t="s">
        <v>378</v>
      </c>
      <c r="D363" s="239"/>
      <c r="E363" s="239"/>
      <c r="F363" s="239"/>
      <c r="G363" s="239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134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38" t="str">
        <f>C363</f>
        <v>přesun hmot pro budovy občanské výstavby (JKSO 801), budovy pro bydlení (JKSO 803) budovy pro výrobu a služby (JKSO 812) s nosnou svislou konstrukcí zděnou z cihel nebo tvárnic nebo kovovou</v>
      </c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19"/>
      <c r="B364" s="220"/>
      <c r="C364" s="247" t="s">
        <v>379</v>
      </c>
      <c r="D364" s="222"/>
      <c r="E364" s="223">
        <v>19.556000000000001</v>
      </c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136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19"/>
      <c r="B365" s="220"/>
      <c r="C365" s="248"/>
      <c r="D365" s="240"/>
      <c r="E365" s="240"/>
      <c r="F365" s="240"/>
      <c r="G365" s="240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138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>
      <c r="A366" s="225" t="s">
        <v>124</v>
      </c>
      <c r="B366" s="226" t="s">
        <v>85</v>
      </c>
      <c r="C366" s="244" t="s">
        <v>86</v>
      </c>
      <c r="D366" s="227"/>
      <c r="E366" s="228"/>
      <c r="F366" s="229"/>
      <c r="G366" s="229">
        <f>SUMIF(AG367:AG449,"&lt;&gt;NOR",G367:G449)</f>
        <v>0</v>
      </c>
      <c r="H366" s="229"/>
      <c r="I366" s="229">
        <f>SUM(I367:I449)</f>
        <v>0</v>
      </c>
      <c r="J366" s="229"/>
      <c r="K366" s="229">
        <f>SUM(K367:K449)</f>
        <v>0</v>
      </c>
      <c r="L366" s="229"/>
      <c r="M366" s="229">
        <f>SUM(M367:M449)</f>
        <v>0</v>
      </c>
      <c r="N366" s="229"/>
      <c r="O366" s="229">
        <f>SUM(O367:O449)</f>
        <v>0.26</v>
      </c>
      <c r="P366" s="229"/>
      <c r="Q366" s="229">
        <f>SUM(Q367:Q449)</f>
        <v>0</v>
      </c>
      <c r="R366" s="229"/>
      <c r="S366" s="229"/>
      <c r="T366" s="230"/>
      <c r="U366" s="224"/>
      <c r="V366" s="224">
        <f>SUM(V367:V449)</f>
        <v>30.01</v>
      </c>
      <c r="W366" s="224"/>
      <c r="X366" s="224"/>
      <c r="AG366" t="s">
        <v>125</v>
      </c>
    </row>
    <row r="367" spans="1:60" outlineLevel="1">
      <c r="A367" s="231">
        <v>24</v>
      </c>
      <c r="B367" s="232" t="s">
        <v>380</v>
      </c>
      <c r="C367" s="245" t="s">
        <v>381</v>
      </c>
      <c r="D367" s="233" t="s">
        <v>128</v>
      </c>
      <c r="E367" s="234">
        <v>47.345649999999999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21</v>
      </c>
      <c r="M367" s="236">
        <f>G367*(1+L367/100)</f>
        <v>0</v>
      </c>
      <c r="N367" s="236">
        <v>4.1999999999999997E-3</v>
      </c>
      <c r="O367" s="236">
        <f>ROUND(E367*N367,2)</f>
        <v>0.2</v>
      </c>
      <c r="P367" s="236">
        <v>0</v>
      </c>
      <c r="Q367" s="236">
        <f>ROUND(E367*P367,2)</f>
        <v>0</v>
      </c>
      <c r="R367" s="236" t="s">
        <v>382</v>
      </c>
      <c r="S367" s="236" t="s">
        <v>130</v>
      </c>
      <c r="T367" s="237" t="s">
        <v>130</v>
      </c>
      <c r="U367" s="221">
        <v>0.26</v>
      </c>
      <c r="V367" s="221">
        <f>ROUND(E367*U367,2)</f>
        <v>12.31</v>
      </c>
      <c r="W367" s="221"/>
      <c r="X367" s="221" t="s">
        <v>131</v>
      </c>
      <c r="Y367" s="212"/>
      <c r="Z367" s="212"/>
      <c r="AA367" s="212"/>
      <c r="AB367" s="212"/>
      <c r="AC367" s="212"/>
      <c r="AD367" s="212"/>
      <c r="AE367" s="212"/>
      <c r="AF367" s="212"/>
      <c r="AG367" s="212" t="s">
        <v>132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19"/>
      <c r="B368" s="220"/>
      <c r="C368" s="250" t="s">
        <v>383</v>
      </c>
      <c r="D368" s="242"/>
      <c r="E368" s="242"/>
      <c r="F368" s="242"/>
      <c r="G368" s="242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200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19"/>
      <c r="B369" s="220"/>
      <c r="C369" s="247" t="s">
        <v>384</v>
      </c>
      <c r="D369" s="222"/>
      <c r="E369" s="223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136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19"/>
      <c r="B370" s="220"/>
      <c r="C370" s="247" t="s">
        <v>169</v>
      </c>
      <c r="D370" s="222"/>
      <c r="E370" s="223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136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19"/>
      <c r="B371" s="220"/>
      <c r="C371" s="247" t="s">
        <v>263</v>
      </c>
      <c r="D371" s="222"/>
      <c r="E371" s="223">
        <v>0.66</v>
      </c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136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19"/>
      <c r="B372" s="220"/>
      <c r="C372" s="247" t="s">
        <v>264</v>
      </c>
      <c r="D372" s="222"/>
      <c r="E372" s="223">
        <v>0.72599999999999998</v>
      </c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136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19"/>
      <c r="B373" s="220"/>
      <c r="C373" s="247" t="s">
        <v>265</v>
      </c>
      <c r="D373" s="222"/>
      <c r="E373" s="223">
        <v>4.0259999999999998</v>
      </c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136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19"/>
      <c r="B374" s="220"/>
      <c r="C374" s="247" t="s">
        <v>173</v>
      </c>
      <c r="D374" s="222"/>
      <c r="E374" s="223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136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19"/>
      <c r="B375" s="220"/>
      <c r="C375" s="247" t="s">
        <v>266</v>
      </c>
      <c r="D375" s="222"/>
      <c r="E375" s="223">
        <v>7.4860499999999996</v>
      </c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136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19"/>
      <c r="B376" s="220"/>
      <c r="C376" s="247" t="s">
        <v>176</v>
      </c>
      <c r="D376" s="222"/>
      <c r="E376" s="223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136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19"/>
      <c r="B377" s="220"/>
      <c r="C377" s="247" t="s">
        <v>267</v>
      </c>
      <c r="D377" s="222"/>
      <c r="E377" s="223">
        <v>6.2205000000000004</v>
      </c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136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19"/>
      <c r="B378" s="220"/>
      <c r="C378" s="247" t="s">
        <v>166</v>
      </c>
      <c r="D378" s="222"/>
      <c r="E378" s="223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136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19"/>
      <c r="B379" s="220"/>
      <c r="C379" s="247" t="s">
        <v>385</v>
      </c>
      <c r="D379" s="222"/>
      <c r="E379" s="223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136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19"/>
      <c r="B380" s="220"/>
      <c r="C380" s="247" t="s">
        <v>179</v>
      </c>
      <c r="D380" s="222"/>
      <c r="E380" s="223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136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19"/>
      <c r="B381" s="220"/>
      <c r="C381" s="247" t="s">
        <v>319</v>
      </c>
      <c r="D381" s="222"/>
      <c r="E381" s="223">
        <v>0.1925</v>
      </c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136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19"/>
      <c r="B382" s="220"/>
      <c r="C382" s="247" t="s">
        <v>320</v>
      </c>
      <c r="D382" s="222"/>
      <c r="E382" s="223">
        <v>1.4091</v>
      </c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136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19"/>
      <c r="B383" s="220"/>
      <c r="C383" s="247" t="s">
        <v>321</v>
      </c>
      <c r="D383" s="222"/>
      <c r="E383" s="223">
        <v>1.2474000000000001</v>
      </c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136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19"/>
      <c r="B384" s="220"/>
      <c r="C384" s="247" t="s">
        <v>322</v>
      </c>
      <c r="D384" s="222"/>
      <c r="E384" s="223">
        <v>0.23100000000000001</v>
      </c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136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19"/>
      <c r="B385" s="220"/>
      <c r="C385" s="247" t="s">
        <v>323</v>
      </c>
      <c r="D385" s="222"/>
      <c r="E385" s="223">
        <v>0.61599999999999999</v>
      </c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136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19"/>
      <c r="B386" s="220"/>
      <c r="C386" s="247" t="s">
        <v>185</v>
      </c>
      <c r="D386" s="222"/>
      <c r="E386" s="223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136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19"/>
      <c r="B387" s="220"/>
      <c r="C387" s="247" t="s">
        <v>324</v>
      </c>
      <c r="D387" s="222"/>
      <c r="E387" s="223">
        <v>7.8155000000000001</v>
      </c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136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19"/>
      <c r="B388" s="220"/>
      <c r="C388" s="247" t="s">
        <v>187</v>
      </c>
      <c r="D388" s="222"/>
      <c r="E388" s="223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136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19"/>
      <c r="B389" s="220"/>
      <c r="C389" s="247" t="s">
        <v>325</v>
      </c>
      <c r="D389" s="222"/>
      <c r="E389" s="223">
        <v>8.6349999999999998</v>
      </c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136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19"/>
      <c r="B390" s="220"/>
      <c r="C390" s="247" t="s">
        <v>190</v>
      </c>
      <c r="D390" s="222"/>
      <c r="E390" s="223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136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19"/>
      <c r="B391" s="220"/>
      <c r="C391" s="247" t="s">
        <v>326</v>
      </c>
      <c r="D391" s="222"/>
      <c r="E391" s="223">
        <v>7.6845999999999997</v>
      </c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136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19"/>
      <c r="B392" s="220"/>
      <c r="C392" s="247" t="s">
        <v>327</v>
      </c>
      <c r="D392" s="222"/>
      <c r="E392" s="223">
        <v>0.39600000000000002</v>
      </c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136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19"/>
      <c r="B393" s="220"/>
      <c r="C393" s="248"/>
      <c r="D393" s="240"/>
      <c r="E393" s="240"/>
      <c r="F393" s="240"/>
      <c r="G393" s="240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138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31">
        <v>25</v>
      </c>
      <c r="B394" s="232" t="s">
        <v>386</v>
      </c>
      <c r="C394" s="245" t="s">
        <v>387</v>
      </c>
      <c r="D394" s="233" t="s">
        <v>128</v>
      </c>
      <c r="E394" s="234">
        <v>47.345649999999999</v>
      </c>
      <c r="F394" s="235"/>
      <c r="G394" s="236">
        <f>ROUND(E394*F394,2)</f>
        <v>0</v>
      </c>
      <c r="H394" s="235"/>
      <c r="I394" s="236">
        <f>ROUND(E394*H394,2)</f>
        <v>0</v>
      </c>
      <c r="J394" s="235"/>
      <c r="K394" s="236">
        <f>ROUND(E394*J394,2)</f>
        <v>0</v>
      </c>
      <c r="L394" s="236">
        <v>21</v>
      </c>
      <c r="M394" s="236">
        <f>G394*(1+L394/100)</f>
        <v>0</v>
      </c>
      <c r="N394" s="236">
        <v>1.7000000000000001E-4</v>
      </c>
      <c r="O394" s="236">
        <f>ROUND(E394*N394,2)</f>
        <v>0.01</v>
      </c>
      <c r="P394" s="236">
        <v>0</v>
      </c>
      <c r="Q394" s="236">
        <f>ROUND(E394*P394,2)</f>
        <v>0</v>
      </c>
      <c r="R394" s="236" t="s">
        <v>382</v>
      </c>
      <c r="S394" s="236" t="s">
        <v>130</v>
      </c>
      <c r="T394" s="237" t="s">
        <v>130</v>
      </c>
      <c r="U394" s="221">
        <v>0.16</v>
      </c>
      <c r="V394" s="221">
        <f>ROUND(E394*U394,2)</f>
        <v>7.58</v>
      </c>
      <c r="W394" s="221"/>
      <c r="X394" s="221" t="s">
        <v>131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132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19"/>
      <c r="B395" s="220"/>
      <c r="C395" s="247" t="s">
        <v>388</v>
      </c>
      <c r="D395" s="222"/>
      <c r="E395" s="223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136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19"/>
      <c r="B396" s="220"/>
      <c r="C396" s="247" t="s">
        <v>169</v>
      </c>
      <c r="D396" s="222"/>
      <c r="E396" s="223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136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19"/>
      <c r="B397" s="220"/>
      <c r="C397" s="247" t="s">
        <v>263</v>
      </c>
      <c r="D397" s="222"/>
      <c r="E397" s="223">
        <v>0.66</v>
      </c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136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19"/>
      <c r="B398" s="220"/>
      <c r="C398" s="247" t="s">
        <v>264</v>
      </c>
      <c r="D398" s="222"/>
      <c r="E398" s="223">
        <v>0.72599999999999998</v>
      </c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136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19"/>
      <c r="B399" s="220"/>
      <c r="C399" s="247" t="s">
        <v>265</v>
      </c>
      <c r="D399" s="222"/>
      <c r="E399" s="223">
        <v>4.0259999999999998</v>
      </c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136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19"/>
      <c r="B400" s="220"/>
      <c r="C400" s="247" t="s">
        <v>173</v>
      </c>
      <c r="D400" s="222"/>
      <c r="E400" s="223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136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19"/>
      <c r="B401" s="220"/>
      <c r="C401" s="247" t="s">
        <v>266</v>
      </c>
      <c r="D401" s="222"/>
      <c r="E401" s="223">
        <v>7.4860499999999996</v>
      </c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136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19"/>
      <c r="B402" s="220"/>
      <c r="C402" s="247" t="s">
        <v>176</v>
      </c>
      <c r="D402" s="222"/>
      <c r="E402" s="223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136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19"/>
      <c r="B403" s="220"/>
      <c r="C403" s="247" t="s">
        <v>267</v>
      </c>
      <c r="D403" s="222"/>
      <c r="E403" s="223">
        <v>6.2205000000000004</v>
      </c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136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19"/>
      <c r="B404" s="220"/>
      <c r="C404" s="247" t="s">
        <v>166</v>
      </c>
      <c r="D404" s="222"/>
      <c r="E404" s="223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136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19"/>
      <c r="B405" s="220"/>
      <c r="C405" s="247" t="s">
        <v>389</v>
      </c>
      <c r="D405" s="222"/>
      <c r="E405" s="223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136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19"/>
      <c r="B406" s="220"/>
      <c r="C406" s="247" t="s">
        <v>179</v>
      </c>
      <c r="D406" s="222"/>
      <c r="E406" s="223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136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19"/>
      <c r="B407" s="220"/>
      <c r="C407" s="247" t="s">
        <v>319</v>
      </c>
      <c r="D407" s="222"/>
      <c r="E407" s="223">
        <v>0.1925</v>
      </c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136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19"/>
      <c r="B408" s="220"/>
      <c r="C408" s="247" t="s">
        <v>320</v>
      </c>
      <c r="D408" s="222"/>
      <c r="E408" s="223">
        <v>1.4091</v>
      </c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136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19"/>
      <c r="B409" s="220"/>
      <c r="C409" s="247" t="s">
        <v>321</v>
      </c>
      <c r="D409" s="222"/>
      <c r="E409" s="223">
        <v>1.2474000000000001</v>
      </c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136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19"/>
      <c r="B410" s="220"/>
      <c r="C410" s="247" t="s">
        <v>322</v>
      </c>
      <c r="D410" s="222"/>
      <c r="E410" s="223">
        <v>0.23100000000000001</v>
      </c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136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19"/>
      <c r="B411" s="220"/>
      <c r="C411" s="247" t="s">
        <v>323</v>
      </c>
      <c r="D411" s="222"/>
      <c r="E411" s="223">
        <v>0.61599999999999999</v>
      </c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136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19"/>
      <c r="B412" s="220"/>
      <c r="C412" s="247" t="s">
        <v>185</v>
      </c>
      <c r="D412" s="222"/>
      <c r="E412" s="223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136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19"/>
      <c r="B413" s="220"/>
      <c r="C413" s="247" t="s">
        <v>324</v>
      </c>
      <c r="D413" s="222"/>
      <c r="E413" s="223">
        <v>7.8155000000000001</v>
      </c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136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19"/>
      <c r="B414" s="220"/>
      <c r="C414" s="247" t="s">
        <v>187</v>
      </c>
      <c r="D414" s="222"/>
      <c r="E414" s="223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136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19"/>
      <c r="B415" s="220"/>
      <c r="C415" s="247" t="s">
        <v>325</v>
      </c>
      <c r="D415" s="222"/>
      <c r="E415" s="223">
        <v>8.6349999999999998</v>
      </c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136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19"/>
      <c r="B416" s="220"/>
      <c r="C416" s="247" t="s">
        <v>190</v>
      </c>
      <c r="D416" s="222"/>
      <c r="E416" s="223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136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19"/>
      <c r="B417" s="220"/>
      <c r="C417" s="247" t="s">
        <v>326</v>
      </c>
      <c r="D417" s="222"/>
      <c r="E417" s="223">
        <v>7.6845999999999997</v>
      </c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136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19"/>
      <c r="B418" s="220"/>
      <c r="C418" s="247" t="s">
        <v>327</v>
      </c>
      <c r="D418" s="222"/>
      <c r="E418" s="223">
        <v>0.39600000000000002</v>
      </c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21"/>
      <c r="V418" s="221"/>
      <c r="W418" s="221"/>
      <c r="X418" s="22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136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19"/>
      <c r="B419" s="220"/>
      <c r="C419" s="248"/>
      <c r="D419" s="240"/>
      <c r="E419" s="240"/>
      <c r="F419" s="240"/>
      <c r="G419" s="240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138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31">
        <v>26</v>
      </c>
      <c r="B420" s="232" t="s">
        <v>390</v>
      </c>
      <c r="C420" s="245" t="s">
        <v>391</v>
      </c>
      <c r="D420" s="233" t="s">
        <v>357</v>
      </c>
      <c r="E420" s="234">
        <v>97.084999999999994</v>
      </c>
      <c r="F420" s="235"/>
      <c r="G420" s="236">
        <f>ROUND(E420*F420,2)</f>
        <v>0</v>
      </c>
      <c r="H420" s="235"/>
      <c r="I420" s="236">
        <f>ROUND(E420*H420,2)</f>
        <v>0</v>
      </c>
      <c r="J420" s="235"/>
      <c r="K420" s="236">
        <f>ROUND(E420*J420,2)</f>
        <v>0</v>
      </c>
      <c r="L420" s="236">
        <v>21</v>
      </c>
      <c r="M420" s="236">
        <f>G420*(1+L420/100)</f>
        <v>0</v>
      </c>
      <c r="N420" s="236">
        <v>5.2999999999999998E-4</v>
      </c>
      <c r="O420" s="236">
        <f>ROUND(E420*N420,2)</f>
        <v>0.05</v>
      </c>
      <c r="P420" s="236">
        <v>0</v>
      </c>
      <c r="Q420" s="236">
        <f>ROUND(E420*P420,2)</f>
        <v>0</v>
      </c>
      <c r="R420" s="236" t="s">
        <v>382</v>
      </c>
      <c r="S420" s="236" t="s">
        <v>130</v>
      </c>
      <c r="T420" s="237" t="s">
        <v>130</v>
      </c>
      <c r="U420" s="221">
        <v>0.1</v>
      </c>
      <c r="V420" s="221">
        <f>ROUND(E420*U420,2)</f>
        <v>9.7100000000000009</v>
      </c>
      <c r="W420" s="221"/>
      <c r="X420" s="221" t="s">
        <v>131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132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19"/>
      <c r="B421" s="220"/>
      <c r="C421" s="247" t="s">
        <v>392</v>
      </c>
      <c r="D421" s="222"/>
      <c r="E421" s="223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136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19"/>
      <c r="B422" s="220"/>
      <c r="C422" s="247" t="s">
        <v>169</v>
      </c>
      <c r="D422" s="222"/>
      <c r="E422" s="223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136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19"/>
      <c r="B423" s="220"/>
      <c r="C423" s="247" t="s">
        <v>65</v>
      </c>
      <c r="D423" s="222"/>
      <c r="E423" s="223">
        <v>2</v>
      </c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1"/>
      <c r="X423" s="22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136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19"/>
      <c r="B424" s="220"/>
      <c r="C424" s="247" t="s">
        <v>393</v>
      </c>
      <c r="D424" s="222"/>
      <c r="E424" s="223">
        <v>2.2000000000000002</v>
      </c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136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19"/>
      <c r="B425" s="220"/>
      <c r="C425" s="247" t="s">
        <v>394</v>
      </c>
      <c r="D425" s="222"/>
      <c r="E425" s="223">
        <v>12.2</v>
      </c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136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19"/>
      <c r="B426" s="220"/>
      <c r="C426" s="247" t="s">
        <v>173</v>
      </c>
      <c r="D426" s="222"/>
      <c r="E426" s="223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136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19"/>
      <c r="B427" s="220"/>
      <c r="C427" s="247" t="s">
        <v>395</v>
      </c>
      <c r="D427" s="222"/>
      <c r="E427" s="223">
        <v>22.684999999999999</v>
      </c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136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19"/>
      <c r="B428" s="220"/>
      <c r="C428" s="247" t="s">
        <v>176</v>
      </c>
      <c r="D428" s="222"/>
      <c r="E428" s="223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136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19"/>
      <c r="B429" s="220"/>
      <c r="C429" s="247" t="s">
        <v>396</v>
      </c>
      <c r="D429" s="222"/>
      <c r="E429" s="223">
        <v>18.850000000000001</v>
      </c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136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19"/>
      <c r="B430" s="220"/>
      <c r="C430" s="247" t="s">
        <v>166</v>
      </c>
      <c r="D430" s="222"/>
      <c r="E430" s="223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136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19"/>
      <c r="B431" s="220"/>
      <c r="C431" s="247" t="s">
        <v>397</v>
      </c>
      <c r="D431" s="222"/>
      <c r="E431" s="223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136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19"/>
      <c r="B432" s="220"/>
      <c r="C432" s="247" t="s">
        <v>179</v>
      </c>
      <c r="D432" s="222"/>
      <c r="E432" s="223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136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19"/>
      <c r="B433" s="220"/>
      <c r="C433" s="247" t="s">
        <v>398</v>
      </c>
      <c r="D433" s="222"/>
      <c r="E433" s="223">
        <v>0.25</v>
      </c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136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19"/>
      <c r="B434" s="220"/>
      <c r="C434" s="247" t="s">
        <v>399</v>
      </c>
      <c r="D434" s="222"/>
      <c r="E434" s="223">
        <v>1.83</v>
      </c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136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>
      <c r="A435" s="219"/>
      <c r="B435" s="220"/>
      <c r="C435" s="247" t="s">
        <v>400</v>
      </c>
      <c r="D435" s="222"/>
      <c r="E435" s="223">
        <v>1.62</v>
      </c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12"/>
      <c r="Z435" s="212"/>
      <c r="AA435" s="212"/>
      <c r="AB435" s="212"/>
      <c r="AC435" s="212"/>
      <c r="AD435" s="212"/>
      <c r="AE435" s="212"/>
      <c r="AF435" s="212"/>
      <c r="AG435" s="212" t="s">
        <v>136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19"/>
      <c r="B436" s="220"/>
      <c r="C436" s="247" t="s">
        <v>401</v>
      </c>
      <c r="D436" s="222"/>
      <c r="E436" s="223">
        <v>0.3</v>
      </c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1"/>
      <c r="X436" s="22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136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19"/>
      <c r="B437" s="220"/>
      <c r="C437" s="247" t="s">
        <v>402</v>
      </c>
      <c r="D437" s="222"/>
      <c r="E437" s="223">
        <v>1.1000000000000001</v>
      </c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136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19"/>
      <c r="B438" s="220"/>
      <c r="C438" s="247" t="s">
        <v>185</v>
      </c>
      <c r="D438" s="222"/>
      <c r="E438" s="223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136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19"/>
      <c r="B439" s="220"/>
      <c r="C439" s="247" t="s">
        <v>403</v>
      </c>
      <c r="D439" s="222"/>
      <c r="E439" s="223">
        <v>10.15</v>
      </c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1"/>
      <c r="X439" s="22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136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19"/>
      <c r="B440" s="220"/>
      <c r="C440" s="247" t="s">
        <v>187</v>
      </c>
      <c r="D440" s="222"/>
      <c r="E440" s="223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136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19"/>
      <c r="B441" s="220"/>
      <c r="C441" s="247" t="s">
        <v>404</v>
      </c>
      <c r="D441" s="222"/>
      <c r="E441" s="223">
        <v>13.45</v>
      </c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21"/>
      <c r="V441" s="221"/>
      <c r="W441" s="221"/>
      <c r="X441" s="22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136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19"/>
      <c r="B442" s="220"/>
      <c r="C442" s="247" t="s">
        <v>190</v>
      </c>
      <c r="D442" s="222"/>
      <c r="E442" s="223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21"/>
      <c r="V442" s="221"/>
      <c r="W442" s="221"/>
      <c r="X442" s="22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136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19"/>
      <c r="B443" s="220"/>
      <c r="C443" s="247" t="s">
        <v>405</v>
      </c>
      <c r="D443" s="222"/>
      <c r="E443" s="223">
        <v>9.25</v>
      </c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1"/>
      <c r="X443" s="22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136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19"/>
      <c r="B444" s="220"/>
      <c r="C444" s="247" t="s">
        <v>406</v>
      </c>
      <c r="D444" s="222"/>
      <c r="E444" s="223">
        <v>1.2</v>
      </c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136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19"/>
      <c r="B445" s="220"/>
      <c r="C445" s="248"/>
      <c r="D445" s="240"/>
      <c r="E445" s="240"/>
      <c r="F445" s="240"/>
      <c r="G445" s="240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138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31">
        <v>27</v>
      </c>
      <c r="B446" s="232" t="s">
        <v>407</v>
      </c>
      <c r="C446" s="245" t="s">
        <v>408</v>
      </c>
      <c r="D446" s="233" t="s">
        <v>377</v>
      </c>
      <c r="E446" s="234">
        <v>0.25800000000000001</v>
      </c>
      <c r="F446" s="235"/>
      <c r="G446" s="236">
        <f>ROUND(E446*F446,2)</f>
        <v>0</v>
      </c>
      <c r="H446" s="235"/>
      <c r="I446" s="236">
        <f>ROUND(E446*H446,2)</f>
        <v>0</v>
      </c>
      <c r="J446" s="235"/>
      <c r="K446" s="236">
        <f>ROUND(E446*J446,2)</f>
        <v>0</v>
      </c>
      <c r="L446" s="236">
        <v>21</v>
      </c>
      <c r="M446" s="236">
        <f>G446*(1+L446/100)</f>
        <v>0</v>
      </c>
      <c r="N446" s="236">
        <v>0</v>
      </c>
      <c r="O446" s="236">
        <f>ROUND(E446*N446,2)</f>
        <v>0</v>
      </c>
      <c r="P446" s="236">
        <v>0</v>
      </c>
      <c r="Q446" s="236">
        <f>ROUND(E446*P446,2)</f>
        <v>0</v>
      </c>
      <c r="R446" s="236" t="s">
        <v>382</v>
      </c>
      <c r="S446" s="236" t="s">
        <v>130</v>
      </c>
      <c r="T446" s="237" t="s">
        <v>130</v>
      </c>
      <c r="U446" s="221">
        <v>1.57</v>
      </c>
      <c r="V446" s="221">
        <f>ROUND(E446*U446,2)</f>
        <v>0.41</v>
      </c>
      <c r="W446" s="221"/>
      <c r="X446" s="221" t="s">
        <v>131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132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19"/>
      <c r="B447" s="220"/>
      <c r="C447" s="246" t="s">
        <v>409</v>
      </c>
      <c r="D447" s="239"/>
      <c r="E447" s="239"/>
      <c r="F447" s="239"/>
      <c r="G447" s="239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1"/>
      <c r="X447" s="221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134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19"/>
      <c r="B448" s="220"/>
      <c r="C448" s="247" t="s">
        <v>410</v>
      </c>
      <c r="D448" s="222"/>
      <c r="E448" s="223">
        <v>0.25800000000000001</v>
      </c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136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19"/>
      <c r="B449" s="220"/>
      <c r="C449" s="248"/>
      <c r="D449" s="240"/>
      <c r="E449" s="240"/>
      <c r="F449" s="240"/>
      <c r="G449" s="240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138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>
      <c r="A450" s="225" t="s">
        <v>124</v>
      </c>
      <c r="B450" s="226" t="s">
        <v>87</v>
      </c>
      <c r="C450" s="244" t="s">
        <v>88</v>
      </c>
      <c r="D450" s="227"/>
      <c r="E450" s="228"/>
      <c r="F450" s="229"/>
      <c r="G450" s="229">
        <f>SUMIF(AG451:AG524,"&lt;&gt;NOR",G451:G524)</f>
        <v>0</v>
      </c>
      <c r="H450" s="229"/>
      <c r="I450" s="229">
        <f>SUM(I451:I524)</f>
        <v>0</v>
      </c>
      <c r="J450" s="229"/>
      <c r="K450" s="229">
        <f>SUM(K451:K524)</f>
        <v>0</v>
      </c>
      <c r="L450" s="229"/>
      <c r="M450" s="229">
        <f>SUM(M451:M524)</f>
        <v>0</v>
      </c>
      <c r="N450" s="229"/>
      <c r="O450" s="229">
        <f>SUM(O451:O524)</f>
        <v>0.33</v>
      </c>
      <c r="P450" s="229"/>
      <c r="Q450" s="229">
        <f>SUM(Q451:Q524)</f>
        <v>0.02</v>
      </c>
      <c r="R450" s="229"/>
      <c r="S450" s="229"/>
      <c r="T450" s="230"/>
      <c r="U450" s="224"/>
      <c r="V450" s="224">
        <f>SUM(V451:V524)</f>
        <v>15.25</v>
      </c>
      <c r="W450" s="224"/>
      <c r="X450" s="224"/>
      <c r="AG450" t="s">
        <v>125</v>
      </c>
    </row>
    <row r="451" spans="1:60" ht="22.5" outlineLevel="1">
      <c r="A451" s="231">
        <v>28</v>
      </c>
      <c r="B451" s="232" t="s">
        <v>411</v>
      </c>
      <c r="C451" s="245" t="s">
        <v>412</v>
      </c>
      <c r="D451" s="233" t="s">
        <v>357</v>
      </c>
      <c r="E451" s="234">
        <v>16.5</v>
      </c>
      <c r="F451" s="235"/>
      <c r="G451" s="236">
        <f>ROUND(E451*F451,2)</f>
        <v>0</v>
      </c>
      <c r="H451" s="235"/>
      <c r="I451" s="236">
        <f>ROUND(E451*H451,2)</f>
        <v>0</v>
      </c>
      <c r="J451" s="235"/>
      <c r="K451" s="236">
        <f>ROUND(E451*J451,2)</f>
        <v>0</v>
      </c>
      <c r="L451" s="236">
        <v>21</v>
      </c>
      <c r="M451" s="236">
        <f>G451*(1+L451/100)</f>
        <v>0</v>
      </c>
      <c r="N451" s="236">
        <v>6.0000000000000002E-5</v>
      </c>
      <c r="O451" s="236">
        <f>ROUND(E451*N451,2)</f>
        <v>0</v>
      </c>
      <c r="P451" s="236">
        <v>0</v>
      </c>
      <c r="Q451" s="236">
        <f>ROUND(E451*P451,2)</f>
        <v>0</v>
      </c>
      <c r="R451" s="236" t="s">
        <v>413</v>
      </c>
      <c r="S451" s="236" t="s">
        <v>130</v>
      </c>
      <c r="T451" s="237" t="s">
        <v>130</v>
      </c>
      <c r="U451" s="221">
        <v>0.4</v>
      </c>
      <c r="V451" s="221">
        <f>ROUND(E451*U451,2)</f>
        <v>6.6</v>
      </c>
      <c r="W451" s="221"/>
      <c r="X451" s="221" t="s">
        <v>131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132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19"/>
      <c r="B452" s="220"/>
      <c r="C452" s="247" t="s">
        <v>414</v>
      </c>
      <c r="D452" s="222"/>
      <c r="E452" s="223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136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19"/>
      <c r="B453" s="220"/>
      <c r="C453" s="247" t="s">
        <v>415</v>
      </c>
      <c r="D453" s="222"/>
      <c r="E453" s="223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1"/>
      <c r="X453" s="22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136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19"/>
      <c r="B454" s="220"/>
      <c r="C454" s="247" t="s">
        <v>416</v>
      </c>
      <c r="D454" s="222"/>
      <c r="E454" s="223">
        <v>9.5</v>
      </c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136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19"/>
      <c r="B455" s="220"/>
      <c r="C455" s="247" t="s">
        <v>417</v>
      </c>
      <c r="D455" s="222"/>
      <c r="E455" s="223">
        <v>7</v>
      </c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136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>
      <c r="A456" s="219"/>
      <c r="B456" s="220"/>
      <c r="C456" s="248"/>
      <c r="D456" s="240"/>
      <c r="E456" s="240"/>
      <c r="F456" s="240"/>
      <c r="G456" s="240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1"/>
      <c r="X456" s="221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138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ht="22.5" outlineLevel="1">
      <c r="A457" s="231">
        <v>29</v>
      </c>
      <c r="B457" s="232" t="s">
        <v>418</v>
      </c>
      <c r="C457" s="245" t="s">
        <v>419</v>
      </c>
      <c r="D457" s="233" t="s">
        <v>420</v>
      </c>
      <c r="E457" s="234">
        <v>313.10000000000002</v>
      </c>
      <c r="F457" s="235"/>
      <c r="G457" s="236">
        <f>ROUND(E457*F457,2)</f>
        <v>0</v>
      </c>
      <c r="H457" s="235"/>
      <c r="I457" s="236">
        <f>ROUND(E457*H457,2)</f>
        <v>0</v>
      </c>
      <c r="J457" s="235"/>
      <c r="K457" s="236">
        <f>ROUND(E457*J457,2)</f>
        <v>0</v>
      </c>
      <c r="L457" s="236">
        <v>21</v>
      </c>
      <c r="M457" s="236">
        <f>G457*(1+L457/100)</f>
        <v>0</v>
      </c>
      <c r="N457" s="236">
        <v>6.0000000000000002E-5</v>
      </c>
      <c r="O457" s="236">
        <f>ROUND(E457*N457,2)</f>
        <v>0.02</v>
      </c>
      <c r="P457" s="236">
        <v>0</v>
      </c>
      <c r="Q457" s="236">
        <f>ROUND(E457*P457,2)</f>
        <v>0</v>
      </c>
      <c r="R457" s="236" t="s">
        <v>413</v>
      </c>
      <c r="S457" s="236" t="s">
        <v>130</v>
      </c>
      <c r="T457" s="237" t="s">
        <v>130</v>
      </c>
      <c r="U457" s="221">
        <v>0.02</v>
      </c>
      <c r="V457" s="221">
        <f>ROUND(E457*U457,2)</f>
        <v>6.26</v>
      </c>
      <c r="W457" s="221"/>
      <c r="X457" s="221" t="s">
        <v>131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132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19"/>
      <c r="B458" s="220"/>
      <c r="C458" s="247" t="s">
        <v>421</v>
      </c>
      <c r="D458" s="222"/>
      <c r="E458" s="223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136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19"/>
      <c r="B459" s="220"/>
      <c r="C459" s="247" t="s">
        <v>422</v>
      </c>
      <c r="D459" s="222"/>
      <c r="E459" s="223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136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19"/>
      <c r="B460" s="220"/>
      <c r="C460" s="247" t="s">
        <v>423</v>
      </c>
      <c r="D460" s="222"/>
      <c r="E460" s="223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136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19"/>
      <c r="B461" s="220"/>
      <c r="C461" s="247" t="s">
        <v>424</v>
      </c>
      <c r="D461" s="222"/>
      <c r="E461" s="223">
        <v>133.1</v>
      </c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136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19"/>
      <c r="B462" s="220"/>
      <c r="C462" s="247" t="s">
        <v>425</v>
      </c>
      <c r="D462" s="222"/>
      <c r="E462" s="223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136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19"/>
      <c r="B463" s="220"/>
      <c r="C463" s="247" t="s">
        <v>426</v>
      </c>
      <c r="D463" s="222"/>
      <c r="E463" s="223">
        <v>12.6</v>
      </c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136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19"/>
      <c r="B464" s="220"/>
      <c r="C464" s="247" t="s">
        <v>427</v>
      </c>
      <c r="D464" s="222"/>
      <c r="E464" s="223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136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19"/>
      <c r="B465" s="220"/>
      <c r="C465" s="247" t="s">
        <v>428</v>
      </c>
      <c r="D465" s="222"/>
      <c r="E465" s="223">
        <v>79.7</v>
      </c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136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>
      <c r="A466" s="219"/>
      <c r="B466" s="220"/>
      <c r="C466" s="247" t="s">
        <v>429</v>
      </c>
      <c r="D466" s="222"/>
      <c r="E466" s="223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136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>
      <c r="A467" s="219"/>
      <c r="B467" s="220"/>
      <c r="C467" s="247" t="s">
        <v>430</v>
      </c>
      <c r="D467" s="222"/>
      <c r="E467" s="223">
        <v>9</v>
      </c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136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19"/>
      <c r="B468" s="220"/>
      <c r="C468" s="247" t="s">
        <v>431</v>
      </c>
      <c r="D468" s="222"/>
      <c r="E468" s="223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136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>
      <c r="A469" s="219"/>
      <c r="B469" s="220"/>
      <c r="C469" s="247" t="s">
        <v>432</v>
      </c>
      <c r="D469" s="222"/>
      <c r="E469" s="223">
        <v>23.2</v>
      </c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136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19"/>
      <c r="B470" s="220"/>
      <c r="C470" s="247" t="s">
        <v>433</v>
      </c>
      <c r="D470" s="222"/>
      <c r="E470" s="223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136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19"/>
      <c r="B471" s="220"/>
      <c r="C471" s="247" t="s">
        <v>434</v>
      </c>
      <c r="D471" s="222"/>
      <c r="E471" s="223">
        <v>55.5</v>
      </c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1"/>
      <c r="X471" s="221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136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19"/>
      <c r="B472" s="220"/>
      <c r="C472" s="248"/>
      <c r="D472" s="240"/>
      <c r="E472" s="240"/>
      <c r="F472" s="240"/>
      <c r="G472" s="240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138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ht="22.5" outlineLevel="1">
      <c r="A473" s="231">
        <v>30</v>
      </c>
      <c r="B473" s="232" t="s">
        <v>435</v>
      </c>
      <c r="C473" s="245" t="s">
        <v>436</v>
      </c>
      <c r="D473" s="233" t="s">
        <v>420</v>
      </c>
      <c r="E473" s="234">
        <v>20</v>
      </c>
      <c r="F473" s="235"/>
      <c r="G473" s="236">
        <f>ROUND(E473*F473,2)</f>
        <v>0</v>
      </c>
      <c r="H473" s="235"/>
      <c r="I473" s="236">
        <f>ROUND(E473*H473,2)</f>
        <v>0</v>
      </c>
      <c r="J473" s="235"/>
      <c r="K473" s="236">
        <f>ROUND(E473*J473,2)</f>
        <v>0</v>
      </c>
      <c r="L473" s="236">
        <v>21</v>
      </c>
      <c r="M473" s="236">
        <f>G473*(1+L473/100)</f>
        <v>0</v>
      </c>
      <c r="N473" s="236">
        <v>5.0000000000000002E-5</v>
      </c>
      <c r="O473" s="236">
        <f>ROUND(E473*N473,2)</f>
        <v>0</v>
      </c>
      <c r="P473" s="236">
        <v>1E-3</v>
      </c>
      <c r="Q473" s="236">
        <f>ROUND(E473*P473,2)</f>
        <v>0.02</v>
      </c>
      <c r="R473" s="236" t="s">
        <v>413</v>
      </c>
      <c r="S473" s="236" t="s">
        <v>130</v>
      </c>
      <c r="T473" s="237" t="s">
        <v>130</v>
      </c>
      <c r="U473" s="221">
        <v>0.1</v>
      </c>
      <c r="V473" s="221">
        <f>ROUND(E473*U473,2)</f>
        <v>2</v>
      </c>
      <c r="W473" s="221"/>
      <c r="X473" s="221" t="s">
        <v>131</v>
      </c>
      <c r="Y473" s="212"/>
      <c r="Z473" s="212"/>
      <c r="AA473" s="212"/>
      <c r="AB473" s="212"/>
      <c r="AC473" s="212"/>
      <c r="AD473" s="212"/>
      <c r="AE473" s="212"/>
      <c r="AF473" s="212"/>
      <c r="AG473" s="212" t="s">
        <v>132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19"/>
      <c r="B474" s="220"/>
      <c r="C474" s="247" t="s">
        <v>437</v>
      </c>
      <c r="D474" s="222"/>
      <c r="E474" s="223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136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19"/>
      <c r="B475" s="220"/>
      <c r="C475" s="247" t="s">
        <v>438</v>
      </c>
      <c r="D475" s="222"/>
      <c r="E475" s="223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1"/>
      <c r="X475" s="221"/>
      <c r="Y475" s="212"/>
      <c r="Z475" s="212"/>
      <c r="AA475" s="212"/>
      <c r="AB475" s="212"/>
      <c r="AC475" s="212"/>
      <c r="AD475" s="212"/>
      <c r="AE475" s="212"/>
      <c r="AF475" s="212"/>
      <c r="AG475" s="212" t="s">
        <v>136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>
      <c r="A476" s="219"/>
      <c r="B476" s="220"/>
      <c r="C476" s="247" t="s">
        <v>439</v>
      </c>
      <c r="D476" s="222"/>
      <c r="E476" s="223">
        <v>20</v>
      </c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12"/>
      <c r="Z476" s="212"/>
      <c r="AA476" s="212"/>
      <c r="AB476" s="212"/>
      <c r="AC476" s="212"/>
      <c r="AD476" s="212"/>
      <c r="AE476" s="212"/>
      <c r="AF476" s="212"/>
      <c r="AG476" s="212" t="s">
        <v>136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>
      <c r="A477" s="219"/>
      <c r="B477" s="220"/>
      <c r="C477" s="248"/>
      <c r="D477" s="240"/>
      <c r="E477" s="240"/>
      <c r="F477" s="240"/>
      <c r="G477" s="240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21"/>
      <c r="V477" s="221"/>
      <c r="W477" s="221"/>
      <c r="X477" s="221"/>
      <c r="Y477" s="212"/>
      <c r="Z477" s="212"/>
      <c r="AA477" s="212"/>
      <c r="AB477" s="212"/>
      <c r="AC477" s="212"/>
      <c r="AD477" s="212"/>
      <c r="AE477" s="212"/>
      <c r="AF477" s="212"/>
      <c r="AG477" s="212" t="s">
        <v>138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31">
        <v>31</v>
      </c>
      <c r="B478" s="232" t="s">
        <v>440</v>
      </c>
      <c r="C478" s="245" t="s">
        <v>441</v>
      </c>
      <c r="D478" s="233" t="s">
        <v>377</v>
      </c>
      <c r="E478" s="234">
        <v>0.13100000000000001</v>
      </c>
      <c r="F478" s="235"/>
      <c r="G478" s="236">
        <f>ROUND(E478*F478,2)</f>
        <v>0</v>
      </c>
      <c r="H478" s="235"/>
      <c r="I478" s="236">
        <f>ROUND(E478*H478,2)</f>
        <v>0</v>
      </c>
      <c r="J478" s="235"/>
      <c r="K478" s="236">
        <f>ROUND(E478*J478,2)</f>
        <v>0</v>
      </c>
      <c r="L478" s="236">
        <v>21</v>
      </c>
      <c r="M478" s="236">
        <f>G478*(1+L478/100)</f>
        <v>0</v>
      </c>
      <c r="N478" s="236">
        <v>0</v>
      </c>
      <c r="O478" s="236">
        <f>ROUND(E478*N478,2)</f>
        <v>0</v>
      </c>
      <c r="P478" s="236">
        <v>0</v>
      </c>
      <c r="Q478" s="236">
        <f>ROUND(E478*P478,2)</f>
        <v>0</v>
      </c>
      <c r="R478" s="236" t="s">
        <v>413</v>
      </c>
      <c r="S478" s="236" t="s">
        <v>130</v>
      </c>
      <c r="T478" s="237" t="s">
        <v>130</v>
      </c>
      <c r="U478" s="221">
        <v>3.01</v>
      </c>
      <c r="V478" s="221">
        <f>ROUND(E478*U478,2)</f>
        <v>0.39</v>
      </c>
      <c r="W478" s="221"/>
      <c r="X478" s="221" t="s">
        <v>131</v>
      </c>
      <c r="Y478" s="212"/>
      <c r="Z478" s="212"/>
      <c r="AA478" s="212"/>
      <c r="AB478" s="212"/>
      <c r="AC478" s="212"/>
      <c r="AD478" s="212"/>
      <c r="AE478" s="212"/>
      <c r="AF478" s="212"/>
      <c r="AG478" s="212" t="s">
        <v>132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19"/>
      <c r="B479" s="220"/>
      <c r="C479" s="246" t="s">
        <v>442</v>
      </c>
      <c r="D479" s="239"/>
      <c r="E479" s="239"/>
      <c r="F479" s="239"/>
      <c r="G479" s="239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1"/>
      <c r="X479" s="221"/>
      <c r="Y479" s="212"/>
      <c r="Z479" s="212"/>
      <c r="AA479" s="212"/>
      <c r="AB479" s="212"/>
      <c r="AC479" s="212"/>
      <c r="AD479" s="212"/>
      <c r="AE479" s="212"/>
      <c r="AF479" s="212"/>
      <c r="AG479" s="212" t="s">
        <v>134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19"/>
      <c r="B480" s="220"/>
      <c r="C480" s="247" t="s">
        <v>443</v>
      </c>
      <c r="D480" s="222"/>
      <c r="E480" s="223">
        <v>0.13100000000000001</v>
      </c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136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19"/>
      <c r="B481" s="220"/>
      <c r="C481" s="248"/>
      <c r="D481" s="240"/>
      <c r="E481" s="240"/>
      <c r="F481" s="240"/>
      <c r="G481" s="240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12"/>
      <c r="Z481" s="212"/>
      <c r="AA481" s="212"/>
      <c r="AB481" s="212"/>
      <c r="AC481" s="212"/>
      <c r="AD481" s="212"/>
      <c r="AE481" s="212"/>
      <c r="AF481" s="212"/>
      <c r="AG481" s="212" t="s">
        <v>138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31">
        <v>32</v>
      </c>
      <c r="B482" s="232" t="s">
        <v>444</v>
      </c>
      <c r="C482" s="245" t="s">
        <v>445</v>
      </c>
      <c r="D482" s="233" t="s">
        <v>377</v>
      </c>
      <c r="E482" s="234">
        <v>0.1331</v>
      </c>
      <c r="F482" s="235"/>
      <c r="G482" s="236">
        <f>ROUND(E482*F482,2)</f>
        <v>0</v>
      </c>
      <c r="H482" s="235"/>
      <c r="I482" s="236">
        <f>ROUND(E482*H482,2)</f>
        <v>0</v>
      </c>
      <c r="J482" s="235"/>
      <c r="K482" s="236">
        <f>ROUND(E482*J482,2)</f>
        <v>0</v>
      </c>
      <c r="L482" s="236">
        <v>21</v>
      </c>
      <c r="M482" s="236">
        <f>G482*(1+L482/100)</f>
        <v>0</v>
      </c>
      <c r="N482" s="236">
        <v>1</v>
      </c>
      <c r="O482" s="236">
        <f>ROUND(E482*N482,2)</f>
        <v>0.13</v>
      </c>
      <c r="P482" s="236">
        <v>0</v>
      </c>
      <c r="Q482" s="236">
        <f>ROUND(E482*P482,2)</f>
        <v>0</v>
      </c>
      <c r="R482" s="236" t="s">
        <v>446</v>
      </c>
      <c r="S482" s="236" t="s">
        <v>130</v>
      </c>
      <c r="T482" s="237" t="s">
        <v>130</v>
      </c>
      <c r="U482" s="221">
        <v>0</v>
      </c>
      <c r="V482" s="221">
        <f>ROUND(E482*U482,2)</f>
        <v>0</v>
      </c>
      <c r="W482" s="221"/>
      <c r="X482" s="221" t="s">
        <v>447</v>
      </c>
      <c r="Y482" s="212"/>
      <c r="Z482" s="212"/>
      <c r="AA482" s="212"/>
      <c r="AB482" s="212"/>
      <c r="AC482" s="212"/>
      <c r="AD482" s="212"/>
      <c r="AE482" s="212"/>
      <c r="AF482" s="212"/>
      <c r="AG482" s="212" t="s">
        <v>448</v>
      </c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>
      <c r="A483" s="219"/>
      <c r="B483" s="220"/>
      <c r="C483" s="247" t="s">
        <v>449</v>
      </c>
      <c r="D483" s="222"/>
      <c r="E483" s="223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12"/>
      <c r="Z483" s="212"/>
      <c r="AA483" s="212"/>
      <c r="AB483" s="212"/>
      <c r="AC483" s="212"/>
      <c r="AD483" s="212"/>
      <c r="AE483" s="212"/>
      <c r="AF483" s="212"/>
      <c r="AG483" s="212" t="s">
        <v>136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>
      <c r="A484" s="219"/>
      <c r="B484" s="220"/>
      <c r="C484" s="247" t="s">
        <v>450</v>
      </c>
      <c r="D484" s="222"/>
      <c r="E484" s="223">
        <v>0.1331</v>
      </c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12"/>
      <c r="Z484" s="212"/>
      <c r="AA484" s="212"/>
      <c r="AB484" s="212"/>
      <c r="AC484" s="212"/>
      <c r="AD484" s="212"/>
      <c r="AE484" s="212"/>
      <c r="AF484" s="212"/>
      <c r="AG484" s="212" t="s">
        <v>136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19"/>
      <c r="B485" s="220"/>
      <c r="C485" s="248"/>
      <c r="D485" s="240"/>
      <c r="E485" s="240"/>
      <c r="F485" s="240"/>
      <c r="G485" s="240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138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31">
        <v>33</v>
      </c>
      <c r="B486" s="232" t="s">
        <v>451</v>
      </c>
      <c r="C486" s="245" t="s">
        <v>452</v>
      </c>
      <c r="D486" s="233" t="s">
        <v>377</v>
      </c>
      <c r="E486" s="234">
        <v>1.2670000000000001E-2</v>
      </c>
      <c r="F486" s="235"/>
      <c r="G486" s="236">
        <f>ROUND(E486*F486,2)</f>
        <v>0</v>
      </c>
      <c r="H486" s="235"/>
      <c r="I486" s="236">
        <f>ROUND(E486*H486,2)</f>
        <v>0</v>
      </c>
      <c r="J486" s="235"/>
      <c r="K486" s="236">
        <f>ROUND(E486*J486,2)</f>
        <v>0</v>
      </c>
      <c r="L486" s="236">
        <v>21</v>
      </c>
      <c r="M486" s="236">
        <f>G486*(1+L486/100)</f>
        <v>0</v>
      </c>
      <c r="N486" s="236">
        <v>1</v>
      </c>
      <c r="O486" s="236">
        <f>ROUND(E486*N486,2)</f>
        <v>0.01</v>
      </c>
      <c r="P486" s="236">
        <v>0</v>
      </c>
      <c r="Q486" s="236">
        <f>ROUND(E486*P486,2)</f>
        <v>0</v>
      </c>
      <c r="R486" s="236" t="s">
        <v>446</v>
      </c>
      <c r="S486" s="236" t="s">
        <v>130</v>
      </c>
      <c r="T486" s="237" t="s">
        <v>130</v>
      </c>
      <c r="U486" s="221">
        <v>0</v>
      </c>
      <c r="V486" s="221">
        <f>ROUND(E486*U486,2)</f>
        <v>0</v>
      </c>
      <c r="W486" s="221"/>
      <c r="X486" s="221" t="s">
        <v>447</v>
      </c>
      <c r="Y486" s="212"/>
      <c r="Z486" s="212"/>
      <c r="AA486" s="212"/>
      <c r="AB486" s="212"/>
      <c r="AC486" s="212"/>
      <c r="AD486" s="212"/>
      <c r="AE486" s="212"/>
      <c r="AF486" s="212"/>
      <c r="AG486" s="212" t="s">
        <v>448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19"/>
      <c r="B487" s="220"/>
      <c r="C487" s="247" t="s">
        <v>453</v>
      </c>
      <c r="D487" s="222"/>
      <c r="E487" s="223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12"/>
      <c r="Z487" s="212"/>
      <c r="AA487" s="212"/>
      <c r="AB487" s="212"/>
      <c r="AC487" s="212"/>
      <c r="AD487" s="212"/>
      <c r="AE487" s="212"/>
      <c r="AF487" s="212"/>
      <c r="AG487" s="212" t="s">
        <v>136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>
      <c r="A488" s="219"/>
      <c r="B488" s="220"/>
      <c r="C488" s="247" t="s">
        <v>454</v>
      </c>
      <c r="D488" s="222"/>
      <c r="E488" s="223">
        <v>1.2670000000000001E-2</v>
      </c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12"/>
      <c r="Z488" s="212"/>
      <c r="AA488" s="212"/>
      <c r="AB488" s="212"/>
      <c r="AC488" s="212"/>
      <c r="AD488" s="212"/>
      <c r="AE488" s="212"/>
      <c r="AF488" s="212"/>
      <c r="AG488" s="212" t="s">
        <v>136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19"/>
      <c r="B489" s="220"/>
      <c r="C489" s="248"/>
      <c r="D489" s="240"/>
      <c r="E489" s="240"/>
      <c r="F489" s="240"/>
      <c r="G489" s="240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1"/>
      <c r="X489" s="22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138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>
      <c r="A490" s="231">
        <v>34</v>
      </c>
      <c r="B490" s="232" t="s">
        <v>455</v>
      </c>
      <c r="C490" s="245" t="s">
        <v>456</v>
      </c>
      <c r="D490" s="233" t="s">
        <v>420</v>
      </c>
      <c r="E490" s="234">
        <v>313.10000000000002</v>
      </c>
      <c r="F490" s="235"/>
      <c r="G490" s="236">
        <f>ROUND(E490*F490,2)</f>
        <v>0</v>
      </c>
      <c r="H490" s="235"/>
      <c r="I490" s="236">
        <f>ROUND(E490*H490,2)</f>
        <v>0</v>
      </c>
      <c r="J490" s="235"/>
      <c r="K490" s="236">
        <f>ROUND(E490*J490,2)</f>
        <v>0</v>
      </c>
      <c r="L490" s="236">
        <v>21</v>
      </c>
      <c r="M490" s="236">
        <f>G490*(1+L490/100)</f>
        <v>0</v>
      </c>
      <c r="N490" s="236">
        <v>0</v>
      </c>
      <c r="O490" s="236">
        <f>ROUND(E490*N490,2)</f>
        <v>0</v>
      </c>
      <c r="P490" s="236">
        <v>0</v>
      </c>
      <c r="Q490" s="236">
        <f>ROUND(E490*P490,2)</f>
        <v>0</v>
      </c>
      <c r="R490" s="236" t="s">
        <v>446</v>
      </c>
      <c r="S490" s="236" t="s">
        <v>130</v>
      </c>
      <c r="T490" s="237" t="s">
        <v>130</v>
      </c>
      <c r="U490" s="221">
        <v>0</v>
      </c>
      <c r="V490" s="221">
        <f>ROUND(E490*U490,2)</f>
        <v>0</v>
      </c>
      <c r="W490" s="221"/>
      <c r="X490" s="221" t="s">
        <v>447</v>
      </c>
      <c r="Y490" s="212"/>
      <c r="Z490" s="212"/>
      <c r="AA490" s="212"/>
      <c r="AB490" s="212"/>
      <c r="AC490" s="212"/>
      <c r="AD490" s="212"/>
      <c r="AE490" s="212"/>
      <c r="AF490" s="212"/>
      <c r="AG490" s="212" t="s">
        <v>448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19"/>
      <c r="B491" s="220"/>
      <c r="C491" s="247" t="s">
        <v>457</v>
      </c>
      <c r="D491" s="222"/>
      <c r="E491" s="223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21"/>
      <c r="V491" s="221"/>
      <c r="W491" s="221"/>
      <c r="X491" s="22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136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19"/>
      <c r="B492" s="220"/>
      <c r="C492" s="247" t="s">
        <v>423</v>
      </c>
      <c r="D492" s="222"/>
      <c r="E492" s="223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1"/>
      <c r="X492" s="22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136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19"/>
      <c r="B493" s="220"/>
      <c r="C493" s="247" t="s">
        <v>424</v>
      </c>
      <c r="D493" s="222"/>
      <c r="E493" s="223">
        <v>133.1</v>
      </c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1"/>
      <c r="X493" s="221"/>
      <c r="Y493" s="212"/>
      <c r="Z493" s="212"/>
      <c r="AA493" s="212"/>
      <c r="AB493" s="212"/>
      <c r="AC493" s="212"/>
      <c r="AD493" s="212"/>
      <c r="AE493" s="212"/>
      <c r="AF493" s="212"/>
      <c r="AG493" s="212" t="s">
        <v>136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19"/>
      <c r="B494" s="220"/>
      <c r="C494" s="247" t="s">
        <v>425</v>
      </c>
      <c r="D494" s="222"/>
      <c r="E494" s="223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1"/>
      <c r="X494" s="22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136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19"/>
      <c r="B495" s="220"/>
      <c r="C495" s="247" t="s">
        <v>426</v>
      </c>
      <c r="D495" s="222"/>
      <c r="E495" s="223">
        <v>12.6</v>
      </c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1"/>
      <c r="X495" s="22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136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>
      <c r="A496" s="219"/>
      <c r="B496" s="220"/>
      <c r="C496" s="247" t="s">
        <v>427</v>
      </c>
      <c r="D496" s="222"/>
      <c r="E496" s="223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1"/>
      <c r="X496" s="22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136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19"/>
      <c r="B497" s="220"/>
      <c r="C497" s="247" t="s">
        <v>428</v>
      </c>
      <c r="D497" s="222"/>
      <c r="E497" s="223">
        <v>79.7</v>
      </c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21"/>
      <c r="V497" s="221"/>
      <c r="W497" s="221"/>
      <c r="X497" s="22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136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19"/>
      <c r="B498" s="220"/>
      <c r="C498" s="247" t="s">
        <v>429</v>
      </c>
      <c r="D498" s="222"/>
      <c r="E498" s="223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21"/>
      <c r="V498" s="221"/>
      <c r="W498" s="221"/>
      <c r="X498" s="22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136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19"/>
      <c r="B499" s="220"/>
      <c r="C499" s="247" t="s">
        <v>430</v>
      </c>
      <c r="D499" s="222"/>
      <c r="E499" s="223">
        <v>9</v>
      </c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1"/>
      <c r="X499" s="221"/>
      <c r="Y499" s="212"/>
      <c r="Z499" s="212"/>
      <c r="AA499" s="212"/>
      <c r="AB499" s="212"/>
      <c r="AC499" s="212"/>
      <c r="AD499" s="212"/>
      <c r="AE499" s="212"/>
      <c r="AF499" s="212"/>
      <c r="AG499" s="212" t="s">
        <v>136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19"/>
      <c r="B500" s="220"/>
      <c r="C500" s="247" t="s">
        <v>431</v>
      </c>
      <c r="D500" s="222"/>
      <c r="E500" s="223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1"/>
      <c r="X500" s="22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136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19"/>
      <c r="B501" s="220"/>
      <c r="C501" s="247" t="s">
        <v>432</v>
      </c>
      <c r="D501" s="222"/>
      <c r="E501" s="223">
        <v>23.2</v>
      </c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1"/>
      <c r="X501" s="221"/>
      <c r="Y501" s="212"/>
      <c r="Z501" s="212"/>
      <c r="AA501" s="212"/>
      <c r="AB501" s="212"/>
      <c r="AC501" s="212"/>
      <c r="AD501" s="212"/>
      <c r="AE501" s="212"/>
      <c r="AF501" s="212"/>
      <c r="AG501" s="212" t="s">
        <v>136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19"/>
      <c r="B502" s="220"/>
      <c r="C502" s="247" t="s">
        <v>433</v>
      </c>
      <c r="D502" s="222"/>
      <c r="E502" s="223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1"/>
      <c r="X502" s="22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136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19"/>
      <c r="B503" s="220"/>
      <c r="C503" s="247" t="s">
        <v>434</v>
      </c>
      <c r="D503" s="222"/>
      <c r="E503" s="223">
        <v>55.5</v>
      </c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/>
      <c r="Y503" s="212"/>
      <c r="Z503" s="212"/>
      <c r="AA503" s="212"/>
      <c r="AB503" s="212"/>
      <c r="AC503" s="212"/>
      <c r="AD503" s="212"/>
      <c r="AE503" s="212"/>
      <c r="AF503" s="212"/>
      <c r="AG503" s="212" t="s">
        <v>136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19"/>
      <c r="B504" s="220"/>
      <c r="C504" s="248"/>
      <c r="D504" s="240"/>
      <c r="E504" s="240"/>
      <c r="F504" s="240"/>
      <c r="G504" s="240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21"/>
      <c r="V504" s="221"/>
      <c r="W504" s="221"/>
      <c r="X504" s="22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138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2.5" outlineLevel="1">
      <c r="A505" s="231">
        <v>35</v>
      </c>
      <c r="B505" s="232" t="s">
        <v>458</v>
      </c>
      <c r="C505" s="245" t="s">
        <v>459</v>
      </c>
      <c r="D505" s="233" t="s">
        <v>377</v>
      </c>
      <c r="E505" s="234">
        <v>7.9680000000000001E-2</v>
      </c>
      <c r="F505" s="235"/>
      <c r="G505" s="236">
        <f>ROUND(E505*F505,2)</f>
        <v>0</v>
      </c>
      <c r="H505" s="235"/>
      <c r="I505" s="236">
        <f>ROUND(E505*H505,2)</f>
        <v>0</v>
      </c>
      <c r="J505" s="235"/>
      <c r="K505" s="236">
        <f>ROUND(E505*J505,2)</f>
        <v>0</v>
      </c>
      <c r="L505" s="236">
        <v>21</v>
      </c>
      <c r="M505" s="236">
        <f>G505*(1+L505/100)</f>
        <v>0</v>
      </c>
      <c r="N505" s="236">
        <v>1</v>
      </c>
      <c r="O505" s="236">
        <f>ROUND(E505*N505,2)</f>
        <v>0.08</v>
      </c>
      <c r="P505" s="236">
        <v>0</v>
      </c>
      <c r="Q505" s="236">
        <f>ROUND(E505*P505,2)</f>
        <v>0</v>
      </c>
      <c r="R505" s="236" t="s">
        <v>446</v>
      </c>
      <c r="S505" s="236" t="s">
        <v>130</v>
      </c>
      <c r="T505" s="237" t="s">
        <v>130</v>
      </c>
      <c r="U505" s="221">
        <v>0</v>
      </c>
      <c r="V505" s="221">
        <f>ROUND(E505*U505,2)</f>
        <v>0</v>
      </c>
      <c r="W505" s="221"/>
      <c r="X505" s="221" t="s">
        <v>447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448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19"/>
      <c r="B506" s="220"/>
      <c r="C506" s="247" t="s">
        <v>414</v>
      </c>
      <c r="D506" s="222"/>
      <c r="E506" s="223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1"/>
      <c r="X506" s="22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136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19"/>
      <c r="B507" s="220"/>
      <c r="C507" s="247" t="s">
        <v>415</v>
      </c>
      <c r="D507" s="222"/>
      <c r="E507" s="223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1"/>
      <c r="X507" s="221"/>
      <c r="Y507" s="212"/>
      <c r="Z507" s="212"/>
      <c r="AA507" s="212"/>
      <c r="AB507" s="212"/>
      <c r="AC507" s="212"/>
      <c r="AD507" s="212"/>
      <c r="AE507" s="212"/>
      <c r="AF507" s="212"/>
      <c r="AG507" s="212" t="s">
        <v>136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19"/>
      <c r="B508" s="220"/>
      <c r="C508" s="247" t="s">
        <v>460</v>
      </c>
      <c r="D508" s="222"/>
      <c r="E508" s="223">
        <v>4.5879999999999997E-2</v>
      </c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1"/>
      <c r="X508" s="22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136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19"/>
      <c r="B509" s="220"/>
      <c r="C509" s="247" t="s">
        <v>461</v>
      </c>
      <c r="D509" s="222"/>
      <c r="E509" s="223">
        <v>3.3799999999999997E-2</v>
      </c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136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19"/>
      <c r="B510" s="220"/>
      <c r="C510" s="248"/>
      <c r="D510" s="240"/>
      <c r="E510" s="240"/>
      <c r="F510" s="240"/>
      <c r="G510" s="240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138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2.5" outlineLevel="1">
      <c r="A511" s="231">
        <v>36</v>
      </c>
      <c r="B511" s="232" t="s">
        <v>462</v>
      </c>
      <c r="C511" s="245" t="s">
        <v>463</v>
      </c>
      <c r="D511" s="233" t="s">
        <v>377</v>
      </c>
      <c r="E511" s="234">
        <v>9.0100000000000006E-3</v>
      </c>
      <c r="F511" s="235"/>
      <c r="G511" s="236">
        <f>ROUND(E511*F511,2)</f>
        <v>0</v>
      </c>
      <c r="H511" s="235"/>
      <c r="I511" s="236">
        <f>ROUND(E511*H511,2)</f>
        <v>0</v>
      </c>
      <c r="J511" s="235"/>
      <c r="K511" s="236">
        <f>ROUND(E511*J511,2)</f>
        <v>0</v>
      </c>
      <c r="L511" s="236">
        <v>21</v>
      </c>
      <c r="M511" s="236">
        <f>G511*(1+L511/100)</f>
        <v>0</v>
      </c>
      <c r="N511" s="236">
        <v>1</v>
      </c>
      <c r="O511" s="236">
        <f>ROUND(E511*N511,2)</f>
        <v>0.01</v>
      </c>
      <c r="P511" s="236">
        <v>0</v>
      </c>
      <c r="Q511" s="236">
        <f>ROUND(E511*P511,2)</f>
        <v>0</v>
      </c>
      <c r="R511" s="236" t="s">
        <v>446</v>
      </c>
      <c r="S511" s="236" t="s">
        <v>130</v>
      </c>
      <c r="T511" s="237" t="s">
        <v>130</v>
      </c>
      <c r="U511" s="221">
        <v>0</v>
      </c>
      <c r="V511" s="221">
        <f>ROUND(E511*U511,2)</f>
        <v>0</v>
      </c>
      <c r="W511" s="221"/>
      <c r="X511" s="221" t="s">
        <v>447</v>
      </c>
      <c r="Y511" s="212"/>
      <c r="Z511" s="212"/>
      <c r="AA511" s="212"/>
      <c r="AB511" s="212"/>
      <c r="AC511" s="212"/>
      <c r="AD511" s="212"/>
      <c r="AE511" s="212"/>
      <c r="AF511" s="212"/>
      <c r="AG511" s="212" t="s">
        <v>448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19"/>
      <c r="B512" s="220"/>
      <c r="C512" s="247" t="s">
        <v>464</v>
      </c>
      <c r="D512" s="222"/>
      <c r="E512" s="223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12"/>
      <c r="Z512" s="212"/>
      <c r="AA512" s="212"/>
      <c r="AB512" s="212"/>
      <c r="AC512" s="212"/>
      <c r="AD512" s="212"/>
      <c r="AE512" s="212"/>
      <c r="AF512" s="212"/>
      <c r="AG512" s="212" t="s">
        <v>136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19"/>
      <c r="B513" s="220"/>
      <c r="C513" s="247" t="s">
        <v>465</v>
      </c>
      <c r="D513" s="222"/>
      <c r="E513" s="223">
        <v>3.0000000000000001E-3</v>
      </c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136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19"/>
      <c r="B514" s="220"/>
      <c r="C514" s="247" t="s">
        <v>466</v>
      </c>
      <c r="D514" s="222"/>
      <c r="E514" s="223">
        <v>6.0099999999999997E-3</v>
      </c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136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19"/>
      <c r="B515" s="220"/>
      <c r="C515" s="248"/>
      <c r="D515" s="240"/>
      <c r="E515" s="240"/>
      <c r="F515" s="240"/>
      <c r="G515" s="240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1"/>
      <c r="X515" s="221"/>
      <c r="Y515" s="212"/>
      <c r="Z515" s="212"/>
      <c r="AA515" s="212"/>
      <c r="AB515" s="212"/>
      <c r="AC515" s="212"/>
      <c r="AD515" s="212"/>
      <c r="AE515" s="212"/>
      <c r="AF515" s="212"/>
      <c r="AG515" s="212" t="s">
        <v>138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ht="22.5" outlineLevel="1">
      <c r="A516" s="231">
        <v>37</v>
      </c>
      <c r="B516" s="232" t="s">
        <v>467</v>
      </c>
      <c r="C516" s="245" t="s">
        <v>468</v>
      </c>
      <c r="D516" s="233" t="s">
        <v>362</v>
      </c>
      <c r="E516" s="234">
        <v>1</v>
      </c>
      <c r="F516" s="235"/>
      <c r="G516" s="236">
        <f>ROUND(E516*F516,2)</f>
        <v>0</v>
      </c>
      <c r="H516" s="235"/>
      <c r="I516" s="236">
        <f>ROUND(E516*H516,2)</f>
        <v>0</v>
      </c>
      <c r="J516" s="235"/>
      <c r="K516" s="236">
        <f>ROUND(E516*J516,2)</f>
        <v>0</v>
      </c>
      <c r="L516" s="236">
        <v>21</v>
      </c>
      <c r="M516" s="236">
        <f>G516*(1+L516/100)</f>
        <v>0</v>
      </c>
      <c r="N516" s="236">
        <v>2.3199999999999998E-2</v>
      </c>
      <c r="O516" s="236">
        <f>ROUND(E516*N516,2)</f>
        <v>0.02</v>
      </c>
      <c r="P516" s="236">
        <v>0</v>
      </c>
      <c r="Q516" s="236">
        <f>ROUND(E516*P516,2)</f>
        <v>0</v>
      </c>
      <c r="R516" s="236" t="s">
        <v>446</v>
      </c>
      <c r="S516" s="236" t="s">
        <v>130</v>
      </c>
      <c r="T516" s="237" t="s">
        <v>130</v>
      </c>
      <c r="U516" s="221">
        <v>0</v>
      </c>
      <c r="V516" s="221">
        <f>ROUND(E516*U516,2)</f>
        <v>0</v>
      </c>
      <c r="W516" s="221"/>
      <c r="X516" s="221" t="s">
        <v>447</v>
      </c>
      <c r="Y516" s="212"/>
      <c r="Z516" s="212"/>
      <c r="AA516" s="212"/>
      <c r="AB516" s="212"/>
      <c r="AC516" s="212"/>
      <c r="AD516" s="212"/>
      <c r="AE516" s="212"/>
      <c r="AF516" s="212"/>
      <c r="AG516" s="212" t="s">
        <v>448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19"/>
      <c r="B517" s="220"/>
      <c r="C517" s="247" t="s">
        <v>469</v>
      </c>
      <c r="D517" s="222"/>
      <c r="E517" s="223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1"/>
      <c r="X517" s="22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136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19"/>
      <c r="B518" s="220"/>
      <c r="C518" s="247" t="s">
        <v>470</v>
      </c>
      <c r="D518" s="222"/>
      <c r="E518" s="223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12"/>
      <c r="Z518" s="212"/>
      <c r="AA518" s="212"/>
      <c r="AB518" s="212"/>
      <c r="AC518" s="212"/>
      <c r="AD518" s="212"/>
      <c r="AE518" s="212"/>
      <c r="AF518" s="212"/>
      <c r="AG518" s="212" t="s">
        <v>136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19"/>
      <c r="B519" s="220"/>
      <c r="C519" s="247" t="s">
        <v>57</v>
      </c>
      <c r="D519" s="222"/>
      <c r="E519" s="223">
        <v>1</v>
      </c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21"/>
      <c r="V519" s="221"/>
      <c r="W519" s="221"/>
      <c r="X519" s="22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136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19"/>
      <c r="B520" s="220"/>
      <c r="C520" s="248"/>
      <c r="D520" s="240"/>
      <c r="E520" s="240"/>
      <c r="F520" s="240"/>
      <c r="G520" s="240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1"/>
      <c r="X520" s="22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138</v>
      </c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ht="22.5" outlineLevel="1">
      <c r="A521" s="231">
        <v>38</v>
      </c>
      <c r="B521" s="232" t="s">
        <v>471</v>
      </c>
      <c r="C521" s="245" t="s">
        <v>472</v>
      </c>
      <c r="D521" s="233" t="s">
        <v>362</v>
      </c>
      <c r="E521" s="234">
        <v>5</v>
      </c>
      <c r="F521" s="235"/>
      <c r="G521" s="236">
        <f>ROUND(E521*F521,2)</f>
        <v>0</v>
      </c>
      <c r="H521" s="235"/>
      <c r="I521" s="236">
        <f>ROUND(E521*H521,2)</f>
        <v>0</v>
      </c>
      <c r="J521" s="235"/>
      <c r="K521" s="236">
        <f>ROUND(E521*J521,2)</f>
        <v>0</v>
      </c>
      <c r="L521" s="236">
        <v>21</v>
      </c>
      <c r="M521" s="236">
        <f>G521*(1+L521/100)</f>
        <v>0</v>
      </c>
      <c r="N521" s="236">
        <v>1.11E-2</v>
      </c>
      <c r="O521" s="236">
        <f>ROUND(E521*N521,2)</f>
        <v>0.06</v>
      </c>
      <c r="P521" s="236">
        <v>0</v>
      </c>
      <c r="Q521" s="236">
        <f>ROUND(E521*P521,2)</f>
        <v>0</v>
      </c>
      <c r="R521" s="236" t="s">
        <v>446</v>
      </c>
      <c r="S521" s="236" t="s">
        <v>130</v>
      </c>
      <c r="T521" s="237" t="s">
        <v>130</v>
      </c>
      <c r="U521" s="221">
        <v>0</v>
      </c>
      <c r="V521" s="221">
        <f>ROUND(E521*U521,2)</f>
        <v>0</v>
      </c>
      <c r="W521" s="221"/>
      <c r="X521" s="221" t="s">
        <v>447</v>
      </c>
      <c r="Y521" s="212"/>
      <c r="Z521" s="212"/>
      <c r="AA521" s="212"/>
      <c r="AB521" s="212"/>
      <c r="AC521" s="212"/>
      <c r="AD521" s="212"/>
      <c r="AE521" s="212"/>
      <c r="AF521" s="212"/>
      <c r="AG521" s="212" t="s">
        <v>448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19"/>
      <c r="B522" s="220"/>
      <c r="C522" s="247" t="s">
        <v>473</v>
      </c>
      <c r="D522" s="222"/>
      <c r="E522" s="223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1"/>
      <c r="X522" s="221"/>
      <c r="Y522" s="212"/>
      <c r="Z522" s="212"/>
      <c r="AA522" s="212"/>
      <c r="AB522" s="212"/>
      <c r="AC522" s="212"/>
      <c r="AD522" s="212"/>
      <c r="AE522" s="212"/>
      <c r="AF522" s="212"/>
      <c r="AG522" s="212" t="s">
        <v>136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19"/>
      <c r="B523" s="220"/>
      <c r="C523" s="247" t="s">
        <v>69</v>
      </c>
      <c r="D523" s="222"/>
      <c r="E523" s="223">
        <v>5</v>
      </c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1"/>
      <c r="X523" s="22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136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>
      <c r="A524" s="219"/>
      <c r="B524" s="220"/>
      <c r="C524" s="248"/>
      <c r="D524" s="240"/>
      <c r="E524" s="240"/>
      <c r="F524" s="240"/>
      <c r="G524" s="240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1"/>
      <c r="X524" s="221"/>
      <c r="Y524" s="212"/>
      <c r="Z524" s="212"/>
      <c r="AA524" s="212"/>
      <c r="AB524" s="212"/>
      <c r="AC524" s="212"/>
      <c r="AD524" s="212"/>
      <c r="AE524" s="212"/>
      <c r="AF524" s="212"/>
      <c r="AG524" s="212" t="s">
        <v>138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>
      <c r="A525" s="225" t="s">
        <v>124</v>
      </c>
      <c r="B525" s="226" t="s">
        <v>89</v>
      </c>
      <c r="C525" s="244" t="s">
        <v>90</v>
      </c>
      <c r="D525" s="227"/>
      <c r="E525" s="228"/>
      <c r="F525" s="229"/>
      <c r="G525" s="229">
        <f>SUMIF(AG526:AG570,"&lt;&gt;NOR",G526:G570)</f>
        <v>0</v>
      </c>
      <c r="H525" s="229"/>
      <c r="I525" s="229">
        <f>SUM(I526:I570)</f>
        <v>0</v>
      </c>
      <c r="J525" s="229"/>
      <c r="K525" s="229">
        <f>SUM(K526:K570)</f>
        <v>0</v>
      </c>
      <c r="L525" s="229"/>
      <c r="M525" s="229">
        <f>SUM(M526:M570)</f>
        <v>0</v>
      </c>
      <c r="N525" s="229"/>
      <c r="O525" s="229">
        <f>SUM(O526:O570)</f>
        <v>0.1</v>
      </c>
      <c r="P525" s="229"/>
      <c r="Q525" s="229">
        <f>SUM(Q526:Q570)</f>
        <v>0</v>
      </c>
      <c r="R525" s="229"/>
      <c r="S525" s="229"/>
      <c r="T525" s="230"/>
      <c r="U525" s="224"/>
      <c r="V525" s="224">
        <f>SUM(V526:V570)</f>
        <v>240.85</v>
      </c>
      <c r="W525" s="224"/>
      <c r="X525" s="224"/>
      <c r="AG525" t="s">
        <v>125</v>
      </c>
    </row>
    <row r="526" spans="1:60" outlineLevel="1">
      <c r="A526" s="231">
        <v>39</v>
      </c>
      <c r="B526" s="232" t="s">
        <v>474</v>
      </c>
      <c r="C526" s="245" t="s">
        <v>475</v>
      </c>
      <c r="D526" s="233" t="s">
        <v>128</v>
      </c>
      <c r="E526" s="234">
        <v>352.89666</v>
      </c>
      <c r="F526" s="235"/>
      <c r="G526" s="236">
        <f>ROUND(E526*F526,2)</f>
        <v>0</v>
      </c>
      <c r="H526" s="235"/>
      <c r="I526" s="236">
        <f>ROUND(E526*H526,2)</f>
        <v>0</v>
      </c>
      <c r="J526" s="235"/>
      <c r="K526" s="236">
        <f>ROUND(E526*J526,2)</f>
        <v>0</v>
      </c>
      <c r="L526" s="236">
        <v>21</v>
      </c>
      <c r="M526" s="236">
        <f>G526*(1+L526/100)</f>
        <v>0</v>
      </c>
      <c r="N526" s="236">
        <v>1.0000000000000001E-5</v>
      </c>
      <c r="O526" s="236">
        <f>ROUND(E526*N526,2)</f>
        <v>0</v>
      </c>
      <c r="P526" s="236">
        <v>0</v>
      </c>
      <c r="Q526" s="236">
        <f>ROUND(E526*P526,2)</f>
        <v>0</v>
      </c>
      <c r="R526" s="236" t="s">
        <v>476</v>
      </c>
      <c r="S526" s="236" t="s">
        <v>130</v>
      </c>
      <c r="T526" s="237" t="s">
        <v>130</v>
      </c>
      <c r="U526" s="221">
        <v>7.0000000000000007E-2</v>
      </c>
      <c r="V526" s="221">
        <f>ROUND(E526*U526,2)</f>
        <v>24.7</v>
      </c>
      <c r="W526" s="221"/>
      <c r="X526" s="221" t="s">
        <v>131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132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19"/>
      <c r="B527" s="220"/>
      <c r="C527" s="247" t="s">
        <v>477</v>
      </c>
      <c r="D527" s="222"/>
      <c r="E527" s="223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1"/>
      <c r="X527" s="22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136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19"/>
      <c r="B528" s="220"/>
      <c r="C528" s="247" t="s">
        <v>159</v>
      </c>
      <c r="D528" s="222"/>
      <c r="E528" s="223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12"/>
      <c r="Z528" s="212"/>
      <c r="AA528" s="212"/>
      <c r="AB528" s="212"/>
      <c r="AC528" s="212"/>
      <c r="AD528" s="212"/>
      <c r="AE528" s="212"/>
      <c r="AF528" s="212"/>
      <c r="AG528" s="212" t="s">
        <v>136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19"/>
      <c r="B529" s="220"/>
      <c r="C529" s="247" t="s">
        <v>160</v>
      </c>
      <c r="D529" s="222"/>
      <c r="E529" s="223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136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>
      <c r="A530" s="219"/>
      <c r="B530" s="220"/>
      <c r="C530" s="247" t="s">
        <v>161</v>
      </c>
      <c r="D530" s="222"/>
      <c r="E530" s="223">
        <v>352.89666</v>
      </c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12"/>
      <c r="Z530" s="212"/>
      <c r="AA530" s="212"/>
      <c r="AB530" s="212"/>
      <c r="AC530" s="212"/>
      <c r="AD530" s="212"/>
      <c r="AE530" s="212"/>
      <c r="AF530" s="212"/>
      <c r="AG530" s="212" t="s">
        <v>136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>
      <c r="A531" s="219"/>
      <c r="B531" s="220"/>
      <c r="C531" s="248"/>
      <c r="D531" s="240"/>
      <c r="E531" s="240"/>
      <c r="F531" s="240"/>
      <c r="G531" s="240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12"/>
      <c r="Z531" s="212"/>
      <c r="AA531" s="212"/>
      <c r="AB531" s="212"/>
      <c r="AC531" s="212"/>
      <c r="AD531" s="212"/>
      <c r="AE531" s="212"/>
      <c r="AF531" s="212"/>
      <c r="AG531" s="212" t="s">
        <v>138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>
      <c r="A532" s="231">
        <v>40</v>
      </c>
      <c r="B532" s="232" t="s">
        <v>478</v>
      </c>
      <c r="C532" s="245" t="s">
        <v>479</v>
      </c>
      <c r="D532" s="233" t="s">
        <v>128</v>
      </c>
      <c r="E532" s="234">
        <v>441.12081999999998</v>
      </c>
      <c r="F532" s="235"/>
      <c r="G532" s="236">
        <f>ROUND(E532*F532,2)</f>
        <v>0</v>
      </c>
      <c r="H532" s="235"/>
      <c r="I532" s="236">
        <f>ROUND(E532*H532,2)</f>
        <v>0</v>
      </c>
      <c r="J532" s="235"/>
      <c r="K532" s="236">
        <f>ROUND(E532*J532,2)</f>
        <v>0</v>
      </c>
      <c r="L532" s="236">
        <v>21</v>
      </c>
      <c r="M532" s="236">
        <f>G532*(1+L532/100)</f>
        <v>0</v>
      </c>
      <c r="N532" s="236">
        <v>2.2000000000000001E-4</v>
      </c>
      <c r="O532" s="236">
        <f>ROUND(E532*N532,2)</f>
        <v>0.1</v>
      </c>
      <c r="P532" s="236">
        <v>0</v>
      </c>
      <c r="Q532" s="236">
        <f>ROUND(E532*P532,2)</f>
        <v>0</v>
      </c>
      <c r="R532" s="236" t="s">
        <v>476</v>
      </c>
      <c r="S532" s="236" t="s">
        <v>130</v>
      </c>
      <c r="T532" s="237" t="s">
        <v>130</v>
      </c>
      <c r="U532" s="221">
        <v>0.49</v>
      </c>
      <c r="V532" s="221">
        <f>ROUND(E532*U532,2)</f>
        <v>216.15</v>
      </c>
      <c r="W532" s="221"/>
      <c r="X532" s="221" t="s">
        <v>131</v>
      </c>
      <c r="Y532" s="212"/>
      <c r="Z532" s="212"/>
      <c r="AA532" s="212"/>
      <c r="AB532" s="212"/>
      <c r="AC532" s="212"/>
      <c r="AD532" s="212"/>
      <c r="AE532" s="212"/>
      <c r="AF532" s="212"/>
      <c r="AG532" s="212" t="s">
        <v>132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>
      <c r="A533" s="219"/>
      <c r="B533" s="220"/>
      <c r="C533" s="247" t="s">
        <v>480</v>
      </c>
      <c r="D533" s="222"/>
      <c r="E533" s="223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12"/>
      <c r="Z533" s="212"/>
      <c r="AA533" s="212"/>
      <c r="AB533" s="212"/>
      <c r="AC533" s="212"/>
      <c r="AD533" s="212"/>
      <c r="AE533" s="212"/>
      <c r="AF533" s="212"/>
      <c r="AG533" s="212" t="s">
        <v>136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>
      <c r="A534" s="219"/>
      <c r="B534" s="220"/>
      <c r="C534" s="247" t="s">
        <v>481</v>
      </c>
      <c r="D534" s="222"/>
      <c r="E534" s="223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12"/>
      <c r="Z534" s="212"/>
      <c r="AA534" s="212"/>
      <c r="AB534" s="212"/>
      <c r="AC534" s="212"/>
      <c r="AD534" s="212"/>
      <c r="AE534" s="212"/>
      <c r="AF534" s="212"/>
      <c r="AG534" s="212" t="s">
        <v>136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>
      <c r="A535" s="219"/>
      <c r="B535" s="220"/>
      <c r="C535" s="247" t="s">
        <v>231</v>
      </c>
      <c r="D535" s="222"/>
      <c r="E535" s="223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12"/>
      <c r="Z535" s="212"/>
      <c r="AA535" s="212"/>
      <c r="AB535" s="212"/>
      <c r="AC535" s="212"/>
      <c r="AD535" s="212"/>
      <c r="AE535" s="212"/>
      <c r="AF535" s="212"/>
      <c r="AG535" s="212" t="s">
        <v>136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>
      <c r="A536" s="219"/>
      <c r="B536" s="220"/>
      <c r="C536" s="247" t="s">
        <v>232</v>
      </c>
      <c r="D536" s="222"/>
      <c r="E536" s="223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12"/>
      <c r="Z536" s="212"/>
      <c r="AA536" s="212"/>
      <c r="AB536" s="212"/>
      <c r="AC536" s="212"/>
      <c r="AD536" s="212"/>
      <c r="AE536" s="212"/>
      <c r="AF536" s="212"/>
      <c r="AG536" s="212" t="s">
        <v>136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>
      <c r="A537" s="219"/>
      <c r="B537" s="220"/>
      <c r="C537" s="247" t="s">
        <v>166</v>
      </c>
      <c r="D537" s="222"/>
      <c r="E537" s="223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21"/>
      <c r="V537" s="221"/>
      <c r="W537" s="221"/>
      <c r="X537" s="221"/>
      <c r="Y537" s="212"/>
      <c r="Z537" s="212"/>
      <c r="AA537" s="212"/>
      <c r="AB537" s="212"/>
      <c r="AC537" s="212"/>
      <c r="AD537" s="212"/>
      <c r="AE537" s="212"/>
      <c r="AF537" s="212"/>
      <c r="AG537" s="212" t="s">
        <v>136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>
      <c r="A538" s="219"/>
      <c r="B538" s="220"/>
      <c r="C538" s="247" t="s">
        <v>169</v>
      </c>
      <c r="D538" s="222"/>
      <c r="E538" s="223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21"/>
      <c r="V538" s="221"/>
      <c r="W538" s="221"/>
      <c r="X538" s="221"/>
      <c r="Y538" s="212"/>
      <c r="Z538" s="212"/>
      <c r="AA538" s="212"/>
      <c r="AB538" s="212"/>
      <c r="AC538" s="212"/>
      <c r="AD538" s="212"/>
      <c r="AE538" s="212"/>
      <c r="AF538" s="212"/>
      <c r="AG538" s="212" t="s">
        <v>136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>
      <c r="A539" s="219"/>
      <c r="B539" s="220"/>
      <c r="C539" s="247" t="s">
        <v>233</v>
      </c>
      <c r="D539" s="222"/>
      <c r="E539" s="223">
        <v>0.96799999999999997</v>
      </c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21"/>
      <c r="V539" s="221"/>
      <c r="W539" s="221"/>
      <c r="X539" s="221"/>
      <c r="Y539" s="212"/>
      <c r="Z539" s="212"/>
      <c r="AA539" s="212"/>
      <c r="AB539" s="212"/>
      <c r="AC539" s="212"/>
      <c r="AD539" s="212"/>
      <c r="AE539" s="212"/>
      <c r="AF539" s="212"/>
      <c r="AG539" s="212" t="s">
        <v>136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>
      <c r="A540" s="219"/>
      <c r="B540" s="220"/>
      <c r="C540" s="247" t="s">
        <v>203</v>
      </c>
      <c r="D540" s="222"/>
      <c r="E540" s="223">
        <v>6.4295</v>
      </c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21"/>
      <c r="V540" s="221"/>
      <c r="W540" s="221"/>
      <c r="X540" s="221"/>
      <c r="Y540" s="212"/>
      <c r="Z540" s="212"/>
      <c r="AA540" s="212"/>
      <c r="AB540" s="212"/>
      <c r="AC540" s="212"/>
      <c r="AD540" s="212"/>
      <c r="AE540" s="212"/>
      <c r="AF540" s="212"/>
      <c r="AG540" s="212" t="s">
        <v>136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>
      <c r="A541" s="219"/>
      <c r="B541" s="220"/>
      <c r="C541" s="247" t="s">
        <v>234</v>
      </c>
      <c r="D541" s="222"/>
      <c r="E541" s="223">
        <v>1.8149999999999999</v>
      </c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21"/>
      <c r="V541" s="221"/>
      <c r="W541" s="221"/>
      <c r="X541" s="221"/>
      <c r="Y541" s="212"/>
      <c r="Z541" s="212"/>
      <c r="AA541" s="212"/>
      <c r="AB541" s="212"/>
      <c r="AC541" s="212"/>
      <c r="AD541" s="212"/>
      <c r="AE541" s="212"/>
      <c r="AF541" s="212"/>
      <c r="AG541" s="212" t="s">
        <v>136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>
      <c r="A542" s="219"/>
      <c r="B542" s="220"/>
      <c r="C542" s="247" t="s">
        <v>204</v>
      </c>
      <c r="D542" s="222"/>
      <c r="E542" s="223">
        <v>7.2104999999999997</v>
      </c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21"/>
      <c r="V542" s="221"/>
      <c r="W542" s="221"/>
      <c r="X542" s="221"/>
      <c r="Y542" s="212"/>
      <c r="Z542" s="212"/>
      <c r="AA542" s="212"/>
      <c r="AB542" s="212"/>
      <c r="AC542" s="212"/>
      <c r="AD542" s="212"/>
      <c r="AE542" s="212"/>
      <c r="AF542" s="212"/>
      <c r="AG542" s="212" t="s">
        <v>136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>
      <c r="A543" s="219"/>
      <c r="B543" s="220"/>
      <c r="C543" s="247" t="s">
        <v>166</v>
      </c>
      <c r="D543" s="222"/>
      <c r="E543" s="223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21"/>
      <c r="V543" s="221"/>
      <c r="W543" s="221"/>
      <c r="X543" s="221"/>
      <c r="Y543" s="212"/>
      <c r="Z543" s="212"/>
      <c r="AA543" s="212"/>
      <c r="AB543" s="212"/>
      <c r="AC543" s="212"/>
      <c r="AD543" s="212"/>
      <c r="AE543" s="212"/>
      <c r="AF543" s="212"/>
      <c r="AG543" s="212" t="s">
        <v>136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>
      <c r="A544" s="219"/>
      <c r="B544" s="220"/>
      <c r="C544" s="247" t="s">
        <v>235</v>
      </c>
      <c r="D544" s="222"/>
      <c r="E544" s="223">
        <v>3.5529999999999999</v>
      </c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21"/>
      <c r="V544" s="221"/>
      <c r="W544" s="221"/>
      <c r="X544" s="221"/>
      <c r="Y544" s="212"/>
      <c r="Z544" s="212"/>
      <c r="AA544" s="212"/>
      <c r="AB544" s="212"/>
      <c r="AC544" s="212"/>
      <c r="AD544" s="212"/>
      <c r="AE544" s="212"/>
      <c r="AF544" s="212"/>
      <c r="AG544" s="212" t="s">
        <v>136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>
      <c r="A545" s="219"/>
      <c r="B545" s="220"/>
      <c r="C545" s="247" t="s">
        <v>205</v>
      </c>
      <c r="D545" s="222"/>
      <c r="E545" s="223">
        <v>38.436750000000004</v>
      </c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21"/>
      <c r="V545" s="221"/>
      <c r="W545" s="221"/>
      <c r="X545" s="221"/>
      <c r="Y545" s="212"/>
      <c r="Z545" s="212"/>
      <c r="AA545" s="212"/>
      <c r="AB545" s="212"/>
      <c r="AC545" s="212"/>
      <c r="AD545" s="212"/>
      <c r="AE545" s="212"/>
      <c r="AF545" s="212"/>
      <c r="AG545" s="212" t="s">
        <v>136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>
      <c r="A546" s="219"/>
      <c r="B546" s="220"/>
      <c r="C546" s="247" t="s">
        <v>173</v>
      </c>
      <c r="D546" s="222"/>
      <c r="E546" s="223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21"/>
      <c r="V546" s="221"/>
      <c r="W546" s="221"/>
      <c r="X546" s="221"/>
      <c r="Y546" s="212"/>
      <c r="Z546" s="212"/>
      <c r="AA546" s="212"/>
      <c r="AB546" s="212"/>
      <c r="AC546" s="212"/>
      <c r="AD546" s="212"/>
      <c r="AE546" s="212"/>
      <c r="AF546" s="212"/>
      <c r="AG546" s="212" t="s">
        <v>136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>
      <c r="A547" s="219"/>
      <c r="B547" s="220"/>
      <c r="C547" s="247" t="s">
        <v>236</v>
      </c>
      <c r="D547" s="222"/>
      <c r="E547" s="223">
        <v>16.624469999999999</v>
      </c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21"/>
      <c r="V547" s="221"/>
      <c r="W547" s="221"/>
      <c r="X547" s="221"/>
      <c r="Y547" s="212"/>
      <c r="Z547" s="212"/>
      <c r="AA547" s="212"/>
      <c r="AB547" s="212"/>
      <c r="AC547" s="212"/>
      <c r="AD547" s="212"/>
      <c r="AE547" s="212"/>
      <c r="AF547" s="212"/>
      <c r="AG547" s="212" t="s">
        <v>136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>
      <c r="A548" s="219"/>
      <c r="B548" s="220"/>
      <c r="C548" s="247" t="s">
        <v>206</v>
      </c>
      <c r="D548" s="222"/>
      <c r="E548" s="223">
        <v>69.547780000000003</v>
      </c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21"/>
      <c r="V548" s="221"/>
      <c r="W548" s="221"/>
      <c r="X548" s="221"/>
      <c r="Y548" s="212"/>
      <c r="Z548" s="212"/>
      <c r="AA548" s="212"/>
      <c r="AB548" s="212"/>
      <c r="AC548" s="212"/>
      <c r="AD548" s="212"/>
      <c r="AE548" s="212"/>
      <c r="AF548" s="212"/>
      <c r="AG548" s="212" t="s">
        <v>136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>
      <c r="A549" s="219"/>
      <c r="B549" s="220"/>
      <c r="C549" s="247" t="s">
        <v>251</v>
      </c>
      <c r="D549" s="222"/>
      <c r="E549" s="223">
        <v>5.07</v>
      </c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12"/>
      <c r="Z549" s="212"/>
      <c r="AA549" s="212"/>
      <c r="AB549" s="212"/>
      <c r="AC549" s="212"/>
      <c r="AD549" s="212"/>
      <c r="AE549" s="212"/>
      <c r="AF549" s="212"/>
      <c r="AG549" s="212" t="s">
        <v>136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>
      <c r="A550" s="219"/>
      <c r="B550" s="220"/>
      <c r="C550" s="247" t="s">
        <v>176</v>
      </c>
      <c r="D550" s="222"/>
      <c r="E550" s="223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21"/>
      <c r="V550" s="221"/>
      <c r="W550" s="221"/>
      <c r="X550" s="221"/>
      <c r="Y550" s="212"/>
      <c r="Z550" s="212"/>
      <c r="AA550" s="212"/>
      <c r="AB550" s="212"/>
      <c r="AC550" s="212"/>
      <c r="AD550" s="212"/>
      <c r="AE550" s="212"/>
      <c r="AF550" s="212"/>
      <c r="AG550" s="212" t="s">
        <v>136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>
      <c r="A551" s="219"/>
      <c r="B551" s="220"/>
      <c r="C551" s="247" t="s">
        <v>237</v>
      </c>
      <c r="D551" s="222"/>
      <c r="E551" s="223">
        <v>25.593150000000001</v>
      </c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21"/>
      <c r="V551" s="221"/>
      <c r="W551" s="221"/>
      <c r="X551" s="221"/>
      <c r="Y551" s="212"/>
      <c r="Z551" s="212"/>
      <c r="AA551" s="212"/>
      <c r="AB551" s="212"/>
      <c r="AC551" s="212"/>
      <c r="AD551" s="212"/>
      <c r="AE551" s="212"/>
      <c r="AF551" s="212"/>
      <c r="AG551" s="212" t="s">
        <v>136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>
      <c r="A552" s="219"/>
      <c r="B552" s="220"/>
      <c r="C552" s="247" t="s">
        <v>208</v>
      </c>
      <c r="D552" s="222"/>
      <c r="E552" s="223">
        <v>63.87865</v>
      </c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21"/>
      <c r="V552" s="221"/>
      <c r="W552" s="221"/>
      <c r="X552" s="221"/>
      <c r="Y552" s="212"/>
      <c r="Z552" s="212"/>
      <c r="AA552" s="212"/>
      <c r="AB552" s="212"/>
      <c r="AC552" s="212"/>
      <c r="AD552" s="212"/>
      <c r="AE552" s="212"/>
      <c r="AF552" s="212"/>
      <c r="AG552" s="212" t="s">
        <v>136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>
      <c r="A553" s="219"/>
      <c r="B553" s="220"/>
      <c r="C553" s="247" t="s">
        <v>179</v>
      </c>
      <c r="D553" s="222"/>
      <c r="E553" s="223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21"/>
      <c r="V553" s="221"/>
      <c r="W553" s="221"/>
      <c r="X553" s="221"/>
      <c r="Y553" s="212"/>
      <c r="Z553" s="212"/>
      <c r="AA553" s="212"/>
      <c r="AB553" s="212"/>
      <c r="AC553" s="212"/>
      <c r="AD553" s="212"/>
      <c r="AE553" s="212"/>
      <c r="AF553" s="212"/>
      <c r="AG553" s="212" t="s">
        <v>136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>
      <c r="A554" s="219"/>
      <c r="B554" s="220"/>
      <c r="C554" s="247" t="s">
        <v>482</v>
      </c>
      <c r="D554" s="222"/>
      <c r="E554" s="223">
        <v>0.83875</v>
      </c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21"/>
      <c r="V554" s="221"/>
      <c r="W554" s="221"/>
      <c r="X554" s="221"/>
      <c r="Y554" s="212"/>
      <c r="Z554" s="212"/>
      <c r="AA554" s="212"/>
      <c r="AB554" s="212"/>
      <c r="AC554" s="212"/>
      <c r="AD554" s="212"/>
      <c r="AE554" s="212"/>
      <c r="AF554" s="212"/>
      <c r="AG554" s="212" t="s">
        <v>136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>
      <c r="A555" s="219"/>
      <c r="B555" s="220"/>
      <c r="C555" s="247" t="s">
        <v>483</v>
      </c>
      <c r="D555" s="222"/>
      <c r="E555" s="223">
        <v>5.4026500000000004</v>
      </c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21"/>
      <c r="V555" s="221"/>
      <c r="W555" s="221"/>
      <c r="X555" s="221"/>
      <c r="Y555" s="212"/>
      <c r="Z555" s="212"/>
      <c r="AA555" s="212"/>
      <c r="AB555" s="212"/>
      <c r="AC555" s="212"/>
      <c r="AD555" s="212"/>
      <c r="AE555" s="212"/>
      <c r="AF555" s="212"/>
      <c r="AG555" s="212" t="s">
        <v>136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>
      <c r="A556" s="219"/>
      <c r="B556" s="220"/>
      <c r="C556" s="247" t="s">
        <v>484</v>
      </c>
      <c r="D556" s="222"/>
      <c r="E556" s="223">
        <v>5.4351000000000003</v>
      </c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21"/>
      <c r="V556" s="221"/>
      <c r="W556" s="221"/>
      <c r="X556" s="221"/>
      <c r="Y556" s="212"/>
      <c r="Z556" s="212"/>
      <c r="AA556" s="212"/>
      <c r="AB556" s="212"/>
      <c r="AC556" s="212"/>
      <c r="AD556" s="212"/>
      <c r="AE556" s="212"/>
      <c r="AF556" s="212"/>
      <c r="AG556" s="212" t="s">
        <v>136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>
      <c r="A557" s="219"/>
      <c r="B557" s="220"/>
      <c r="C557" s="247" t="s">
        <v>485</v>
      </c>
      <c r="D557" s="222"/>
      <c r="E557" s="223">
        <v>1.0065</v>
      </c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21"/>
      <c r="V557" s="221"/>
      <c r="W557" s="221"/>
      <c r="X557" s="221"/>
      <c r="Y557" s="212"/>
      <c r="Z557" s="212"/>
      <c r="AA557" s="212"/>
      <c r="AB557" s="212"/>
      <c r="AC557" s="212"/>
      <c r="AD557" s="212"/>
      <c r="AE557" s="212"/>
      <c r="AF557" s="212"/>
      <c r="AG557" s="212" t="s">
        <v>136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>
      <c r="A558" s="219"/>
      <c r="B558" s="220"/>
      <c r="C558" s="247" t="s">
        <v>486</v>
      </c>
      <c r="D558" s="222"/>
      <c r="E558" s="223">
        <v>2.1505000000000001</v>
      </c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21"/>
      <c r="V558" s="221"/>
      <c r="W558" s="221"/>
      <c r="X558" s="221"/>
      <c r="Y558" s="212"/>
      <c r="Z558" s="212"/>
      <c r="AA558" s="212"/>
      <c r="AB558" s="212"/>
      <c r="AC558" s="212"/>
      <c r="AD558" s="212"/>
      <c r="AE558" s="212"/>
      <c r="AF558" s="212"/>
      <c r="AG558" s="212" t="s">
        <v>136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>
      <c r="A559" s="219"/>
      <c r="B559" s="220"/>
      <c r="C559" s="247" t="s">
        <v>185</v>
      </c>
      <c r="D559" s="222"/>
      <c r="E559" s="223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21"/>
      <c r="V559" s="221"/>
      <c r="W559" s="221"/>
      <c r="X559" s="221"/>
      <c r="Y559" s="212"/>
      <c r="Z559" s="212"/>
      <c r="AA559" s="212"/>
      <c r="AB559" s="212"/>
      <c r="AC559" s="212"/>
      <c r="AD559" s="212"/>
      <c r="AE559" s="212"/>
      <c r="AF559" s="212"/>
      <c r="AG559" s="212" t="s">
        <v>136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>
      <c r="A560" s="219"/>
      <c r="B560" s="220"/>
      <c r="C560" s="247" t="s">
        <v>487</v>
      </c>
      <c r="D560" s="222"/>
      <c r="E560" s="223">
        <v>24.3584</v>
      </c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12"/>
      <c r="Z560" s="212"/>
      <c r="AA560" s="212"/>
      <c r="AB560" s="212"/>
      <c r="AC560" s="212"/>
      <c r="AD560" s="212"/>
      <c r="AE560" s="212"/>
      <c r="AF560" s="212"/>
      <c r="AG560" s="212" t="s">
        <v>136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>
      <c r="A561" s="219"/>
      <c r="B561" s="220"/>
      <c r="C561" s="247" t="s">
        <v>187</v>
      </c>
      <c r="D561" s="222"/>
      <c r="E561" s="223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21"/>
      <c r="V561" s="221"/>
      <c r="W561" s="221"/>
      <c r="X561" s="221"/>
      <c r="Y561" s="212"/>
      <c r="Z561" s="212"/>
      <c r="AA561" s="212"/>
      <c r="AB561" s="212"/>
      <c r="AC561" s="212"/>
      <c r="AD561" s="212"/>
      <c r="AE561" s="212"/>
      <c r="AF561" s="212"/>
      <c r="AG561" s="212" t="s">
        <v>136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>
      <c r="A562" s="219"/>
      <c r="B562" s="220"/>
      <c r="C562" s="247" t="s">
        <v>244</v>
      </c>
      <c r="D562" s="222"/>
      <c r="E562" s="223">
        <v>3.7349999999999999</v>
      </c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12"/>
      <c r="Z562" s="212"/>
      <c r="AA562" s="212"/>
      <c r="AB562" s="212"/>
      <c r="AC562" s="212"/>
      <c r="AD562" s="212"/>
      <c r="AE562" s="212"/>
      <c r="AF562" s="212"/>
      <c r="AG562" s="212" t="s">
        <v>136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>
      <c r="A563" s="219"/>
      <c r="B563" s="220"/>
      <c r="C563" s="247" t="s">
        <v>258</v>
      </c>
      <c r="D563" s="222"/>
      <c r="E563" s="223">
        <v>30.102879999999999</v>
      </c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21"/>
      <c r="V563" s="221"/>
      <c r="W563" s="221"/>
      <c r="X563" s="221"/>
      <c r="Y563" s="212"/>
      <c r="Z563" s="212"/>
      <c r="AA563" s="212"/>
      <c r="AB563" s="212"/>
      <c r="AC563" s="212"/>
      <c r="AD563" s="212"/>
      <c r="AE563" s="212"/>
      <c r="AF563" s="212"/>
      <c r="AG563" s="212" t="s">
        <v>136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>
      <c r="A564" s="219"/>
      <c r="B564" s="220"/>
      <c r="C564" s="247" t="s">
        <v>218</v>
      </c>
      <c r="D564" s="222"/>
      <c r="E564" s="223">
        <v>5.4284999999999997</v>
      </c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21"/>
      <c r="V564" s="221"/>
      <c r="W564" s="221"/>
      <c r="X564" s="221"/>
      <c r="Y564" s="212"/>
      <c r="Z564" s="212"/>
      <c r="AA564" s="212"/>
      <c r="AB564" s="212"/>
      <c r="AC564" s="212"/>
      <c r="AD564" s="212"/>
      <c r="AE564" s="212"/>
      <c r="AF564" s="212"/>
      <c r="AG564" s="212" t="s">
        <v>136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>
      <c r="A565" s="219"/>
      <c r="B565" s="220"/>
      <c r="C565" s="247" t="s">
        <v>190</v>
      </c>
      <c r="D565" s="222"/>
      <c r="E565" s="223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21"/>
      <c r="V565" s="221"/>
      <c r="W565" s="221"/>
      <c r="X565" s="221"/>
      <c r="Y565" s="212"/>
      <c r="Z565" s="212"/>
      <c r="AA565" s="212"/>
      <c r="AB565" s="212"/>
      <c r="AC565" s="212"/>
      <c r="AD565" s="212"/>
      <c r="AE565" s="212"/>
      <c r="AF565" s="212"/>
      <c r="AG565" s="212" t="s">
        <v>136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>
      <c r="A566" s="219"/>
      <c r="B566" s="220"/>
      <c r="C566" s="247" t="s">
        <v>488</v>
      </c>
      <c r="D566" s="222"/>
      <c r="E566" s="223">
        <v>29.973849999999999</v>
      </c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12"/>
      <c r="Z566" s="212"/>
      <c r="AA566" s="212"/>
      <c r="AB566" s="212"/>
      <c r="AC566" s="212"/>
      <c r="AD566" s="212"/>
      <c r="AE566" s="212"/>
      <c r="AF566" s="212"/>
      <c r="AG566" s="212" t="s">
        <v>136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>
      <c r="A567" s="219"/>
      <c r="B567" s="220"/>
      <c r="C567" s="247" t="s">
        <v>260</v>
      </c>
      <c r="D567" s="222"/>
      <c r="E567" s="223">
        <v>5.3377499999999998</v>
      </c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21"/>
      <c r="V567" s="221"/>
      <c r="W567" s="221"/>
      <c r="X567" s="221"/>
      <c r="Y567" s="212"/>
      <c r="Z567" s="212"/>
      <c r="AA567" s="212"/>
      <c r="AB567" s="212"/>
      <c r="AC567" s="212"/>
      <c r="AD567" s="212"/>
      <c r="AE567" s="212"/>
      <c r="AF567" s="212"/>
      <c r="AG567" s="212" t="s">
        <v>136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>
      <c r="A568" s="219"/>
      <c r="B568" s="220"/>
      <c r="C568" s="247" t="s">
        <v>313</v>
      </c>
      <c r="D568" s="222"/>
      <c r="E568" s="223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12"/>
      <c r="Z568" s="212"/>
      <c r="AA568" s="212"/>
      <c r="AB568" s="212"/>
      <c r="AC568" s="212"/>
      <c r="AD568" s="212"/>
      <c r="AE568" s="212"/>
      <c r="AF568" s="212"/>
      <c r="AG568" s="212" t="s">
        <v>136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>
      <c r="A569" s="219"/>
      <c r="B569" s="220"/>
      <c r="C569" s="247" t="s">
        <v>314</v>
      </c>
      <c r="D569" s="222"/>
      <c r="E569" s="223">
        <v>88.224170000000001</v>
      </c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12"/>
      <c r="Z569" s="212"/>
      <c r="AA569" s="212"/>
      <c r="AB569" s="212"/>
      <c r="AC569" s="212"/>
      <c r="AD569" s="212"/>
      <c r="AE569" s="212"/>
      <c r="AF569" s="212"/>
      <c r="AG569" s="212" t="s">
        <v>136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>
      <c r="A570" s="219"/>
      <c r="B570" s="220"/>
      <c r="C570" s="248"/>
      <c r="D570" s="240"/>
      <c r="E570" s="240"/>
      <c r="F570" s="240"/>
      <c r="G570" s="240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12"/>
      <c r="Z570" s="212"/>
      <c r="AA570" s="212"/>
      <c r="AB570" s="212"/>
      <c r="AC570" s="212"/>
      <c r="AD570" s="212"/>
      <c r="AE570" s="212"/>
      <c r="AF570" s="212"/>
      <c r="AG570" s="212" t="s">
        <v>138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>
      <c r="A571" s="225" t="s">
        <v>124</v>
      </c>
      <c r="B571" s="226" t="s">
        <v>93</v>
      </c>
      <c r="C571" s="244" t="s">
        <v>94</v>
      </c>
      <c r="D571" s="227"/>
      <c r="E571" s="228"/>
      <c r="F571" s="229"/>
      <c r="G571" s="229">
        <f>SUMIF(AG572:AG606,"&lt;&gt;NOR",G572:G606)</f>
        <v>0</v>
      </c>
      <c r="H571" s="229"/>
      <c r="I571" s="229">
        <f>SUM(I572:I606)</f>
        <v>0</v>
      </c>
      <c r="J571" s="229"/>
      <c r="K571" s="229">
        <f>SUM(K572:K606)</f>
        <v>0</v>
      </c>
      <c r="L571" s="229"/>
      <c r="M571" s="229">
        <f>SUM(M572:M606)</f>
        <v>0</v>
      </c>
      <c r="N571" s="229"/>
      <c r="O571" s="229">
        <f>SUM(O572:O606)</f>
        <v>0</v>
      </c>
      <c r="P571" s="229"/>
      <c r="Q571" s="229">
        <f>SUM(Q572:Q606)</f>
        <v>0</v>
      </c>
      <c r="R571" s="229"/>
      <c r="S571" s="229"/>
      <c r="T571" s="230"/>
      <c r="U571" s="224"/>
      <c r="V571" s="224">
        <f>SUM(V572:V606)</f>
        <v>9.07</v>
      </c>
      <c r="W571" s="224"/>
      <c r="X571" s="224"/>
      <c r="AG571" t="s">
        <v>125</v>
      </c>
    </row>
    <row r="572" spans="1:60" ht="33.75" outlineLevel="1">
      <c r="A572" s="231">
        <v>41</v>
      </c>
      <c r="B572" s="232" t="s">
        <v>489</v>
      </c>
      <c r="C572" s="245" t="s">
        <v>490</v>
      </c>
      <c r="D572" s="233" t="s">
        <v>377</v>
      </c>
      <c r="E572" s="234">
        <v>6.3529999999999998</v>
      </c>
      <c r="F572" s="235"/>
      <c r="G572" s="236">
        <f>ROUND(E572*F572,2)</f>
        <v>0</v>
      </c>
      <c r="H572" s="235"/>
      <c r="I572" s="236">
        <f>ROUND(E572*H572,2)</f>
        <v>0</v>
      </c>
      <c r="J572" s="235"/>
      <c r="K572" s="236">
        <f>ROUND(E572*J572,2)</f>
        <v>0</v>
      </c>
      <c r="L572" s="236">
        <v>21</v>
      </c>
      <c r="M572" s="236">
        <f>G572*(1+L572/100)</f>
        <v>0</v>
      </c>
      <c r="N572" s="236">
        <v>0</v>
      </c>
      <c r="O572" s="236">
        <f>ROUND(E572*N572,2)</f>
        <v>0</v>
      </c>
      <c r="P572" s="236">
        <v>0</v>
      </c>
      <c r="Q572" s="236">
        <f>ROUND(E572*P572,2)</f>
        <v>0</v>
      </c>
      <c r="R572" s="236" t="s">
        <v>491</v>
      </c>
      <c r="S572" s="236" t="s">
        <v>130</v>
      </c>
      <c r="T572" s="237" t="s">
        <v>130</v>
      </c>
      <c r="U572" s="221">
        <v>0</v>
      </c>
      <c r="V572" s="221">
        <f>ROUND(E572*U572,2)</f>
        <v>0</v>
      </c>
      <c r="W572" s="221"/>
      <c r="X572" s="221" t="s">
        <v>131</v>
      </c>
      <c r="Y572" s="212"/>
      <c r="Z572" s="212"/>
      <c r="AA572" s="212"/>
      <c r="AB572" s="212"/>
      <c r="AC572" s="212"/>
      <c r="AD572" s="212"/>
      <c r="AE572" s="212"/>
      <c r="AF572" s="212"/>
      <c r="AG572" s="212" t="s">
        <v>132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>
      <c r="A573" s="219"/>
      <c r="B573" s="220"/>
      <c r="C573" s="246" t="s">
        <v>492</v>
      </c>
      <c r="D573" s="239"/>
      <c r="E573" s="239"/>
      <c r="F573" s="239"/>
      <c r="G573" s="239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12"/>
      <c r="Z573" s="212"/>
      <c r="AA573" s="212"/>
      <c r="AB573" s="212"/>
      <c r="AC573" s="212"/>
      <c r="AD573" s="212"/>
      <c r="AE573" s="212"/>
      <c r="AF573" s="212"/>
      <c r="AG573" s="212" t="s">
        <v>134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>
      <c r="A574" s="219"/>
      <c r="B574" s="220"/>
      <c r="C574" s="249" t="s">
        <v>493</v>
      </c>
      <c r="D574" s="241"/>
      <c r="E574" s="241"/>
      <c r="F574" s="241"/>
      <c r="G574" s="24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21"/>
      <c r="V574" s="221"/>
      <c r="W574" s="221"/>
      <c r="X574" s="221"/>
      <c r="Y574" s="212"/>
      <c r="Z574" s="212"/>
      <c r="AA574" s="212"/>
      <c r="AB574" s="212"/>
      <c r="AC574" s="212"/>
      <c r="AD574" s="212"/>
      <c r="AE574" s="212"/>
      <c r="AF574" s="212"/>
      <c r="AG574" s="212" t="s">
        <v>200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>
      <c r="A575" s="219"/>
      <c r="B575" s="220"/>
      <c r="C575" s="249" t="s">
        <v>494</v>
      </c>
      <c r="D575" s="241"/>
      <c r="E575" s="241"/>
      <c r="F575" s="241"/>
      <c r="G575" s="24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12"/>
      <c r="Z575" s="212"/>
      <c r="AA575" s="212"/>
      <c r="AB575" s="212"/>
      <c r="AC575" s="212"/>
      <c r="AD575" s="212"/>
      <c r="AE575" s="212"/>
      <c r="AF575" s="212"/>
      <c r="AG575" s="212" t="s">
        <v>200</v>
      </c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ht="22.5" outlineLevel="1">
      <c r="A576" s="219"/>
      <c r="B576" s="220"/>
      <c r="C576" s="249" t="s">
        <v>495</v>
      </c>
      <c r="D576" s="241"/>
      <c r="E576" s="241"/>
      <c r="F576" s="241"/>
      <c r="G576" s="24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21"/>
      <c r="V576" s="221"/>
      <c r="W576" s="221"/>
      <c r="X576" s="221"/>
      <c r="Y576" s="212"/>
      <c r="Z576" s="212"/>
      <c r="AA576" s="212"/>
      <c r="AB576" s="212"/>
      <c r="AC576" s="212"/>
      <c r="AD576" s="212"/>
      <c r="AE576" s="212"/>
      <c r="AF576" s="212"/>
      <c r="AG576" s="212" t="s">
        <v>200</v>
      </c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38" t="str">
        <f>C576</f>
        <v>- při vodorovné dopravě po vodě : vyložení na hromady na suchu nebo na přeložení na dopravní prostředek na suchu do 15 m vodorovně a současně do 4 m svisle,</v>
      </c>
      <c r="BB576" s="212"/>
      <c r="BC576" s="212"/>
      <c r="BD576" s="212"/>
      <c r="BE576" s="212"/>
      <c r="BF576" s="212"/>
      <c r="BG576" s="212"/>
      <c r="BH576" s="212"/>
    </row>
    <row r="577" spans="1:60" outlineLevel="1">
      <c r="A577" s="219"/>
      <c r="B577" s="220"/>
      <c r="C577" s="249" t="s">
        <v>496</v>
      </c>
      <c r="D577" s="241"/>
      <c r="E577" s="241"/>
      <c r="F577" s="241"/>
      <c r="G577" s="24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21"/>
      <c r="V577" s="221"/>
      <c r="W577" s="221"/>
      <c r="X577" s="221"/>
      <c r="Y577" s="212"/>
      <c r="Z577" s="212"/>
      <c r="AA577" s="212"/>
      <c r="AB577" s="212"/>
      <c r="AC577" s="212"/>
      <c r="AD577" s="212"/>
      <c r="AE577" s="212"/>
      <c r="AF577" s="212"/>
      <c r="AG577" s="212" t="s">
        <v>200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>
      <c r="A578" s="219"/>
      <c r="B578" s="220"/>
      <c r="C578" s="247" t="s">
        <v>497</v>
      </c>
      <c r="D578" s="222"/>
      <c r="E578" s="223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21"/>
      <c r="V578" s="221"/>
      <c r="W578" s="221"/>
      <c r="X578" s="221"/>
      <c r="Y578" s="212"/>
      <c r="Z578" s="212"/>
      <c r="AA578" s="212"/>
      <c r="AB578" s="212"/>
      <c r="AC578" s="212"/>
      <c r="AD578" s="212"/>
      <c r="AE578" s="212"/>
      <c r="AF578" s="212"/>
      <c r="AG578" s="212" t="s">
        <v>136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>
      <c r="A579" s="219"/>
      <c r="B579" s="220"/>
      <c r="C579" s="247" t="s">
        <v>498</v>
      </c>
      <c r="D579" s="222"/>
      <c r="E579" s="223">
        <v>6.3529999999999998</v>
      </c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21"/>
      <c r="V579" s="221"/>
      <c r="W579" s="221"/>
      <c r="X579" s="221"/>
      <c r="Y579" s="212"/>
      <c r="Z579" s="212"/>
      <c r="AA579" s="212"/>
      <c r="AB579" s="212"/>
      <c r="AC579" s="212"/>
      <c r="AD579" s="212"/>
      <c r="AE579" s="212"/>
      <c r="AF579" s="212"/>
      <c r="AG579" s="212" t="s">
        <v>136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>
      <c r="A580" s="219"/>
      <c r="B580" s="220"/>
      <c r="C580" s="248"/>
      <c r="D580" s="240"/>
      <c r="E580" s="240"/>
      <c r="F580" s="240"/>
      <c r="G580" s="240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12"/>
      <c r="Z580" s="212"/>
      <c r="AA580" s="212"/>
      <c r="AB580" s="212"/>
      <c r="AC580" s="212"/>
      <c r="AD580" s="212"/>
      <c r="AE580" s="212"/>
      <c r="AF580" s="212"/>
      <c r="AG580" s="212" t="s">
        <v>138</v>
      </c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33.75" outlineLevel="1">
      <c r="A581" s="231">
        <v>42</v>
      </c>
      <c r="B581" s="232" t="s">
        <v>499</v>
      </c>
      <c r="C581" s="245" t="s">
        <v>500</v>
      </c>
      <c r="D581" s="233" t="s">
        <v>377</v>
      </c>
      <c r="E581" s="234">
        <v>25.411999999999999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21</v>
      </c>
      <c r="M581" s="236">
        <f>G581*(1+L581/100)</f>
        <v>0</v>
      </c>
      <c r="N581" s="236">
        <v>0</v>
      </c>
      <c r="O581" s="236">
        <f>ROUND(E581*N581,2)</f>
        <v>0</v>
      </c>
      <c r="P581" s="236">
        <v>0</v>
      </c>
      <c r="Q581" s="236">
        <f>ROUND(E581*P581,2)</f>
        <v>0</v>
      </c>
      <c r="R581" s="236" t="s">
        <v>491</v>
      </c>
      <c r="S581" s="236" t="s">
        <v>130</v>
      </c>
      <c r="T581" s="237" t="s">
        <v>130</v>
      </c>
      <c r="U581" s="221">
        <v>0</v>
      </c>
      <c r="V581" s="221">
        <f>ROUND(E581*U581,2)</f>
        <v>0</v>
      </c>
      <c r="W581" s="221"/>
      <c r="X581" s="221" t="s">
        <v>131</v>
      </c>
      <c r="Y581" s="212"/>
      <c r="Z581" s="212"/>
      <c r="AA581" s="212"/>
      <c r="AB581" s="212"/>
      <c r="AC581" s="212"/>
      <c r="AD581" s="212"/>
      <c r="AE581" s="212"/>
      <c r="AF581" s="212"/>
      <c r="AG581" s="212" t="s">
        <v>132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>
      <c r="A582" s="219"/>
      <c r="B582" s="220"/>
      <c r="C582" s="246" t="s">
        <v>492</v>
      </c>
      <c r="D582" s="239"/>
      <c r="E582" s="239"/>
      <c r="F582" s="239"/>
      <c r="G582" s="239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12"/>
      <c r="Z582" s="212"/>
      <c r="AA582" s="212"/>
      <c r="AB582" s="212"/>
      <c r="AC582" s="212"/>
      <c r="AD582" s="212"/>
      <c r="AE582" s="212"/>
      <c r="AF582" s="212"/>
      <c r="AG582" s="212" t="s">
        <v>134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>
      <c r="A583" s="219"/>
      <c r="B583" s="220"/>
      <c r="C583" s="247" t="s">
        <v>501</v>
      </c>
      <c r="D583" s="222"/>
      <c r="E583" s="223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12"/>
      <c r="Z583" s="212"/>
      <c r="AA583" s="212"/>
      <c r="AB583" s="212"/>
      <c r="AC583" s="212"/>
      <c r="AD583" s="212"/>
      <c r="AE583" s="212"/>
      <c r="AF583" s="212"/>
      <c r="AG583" s="212" t="s">
        <v>136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>
      <c r="A584" s="219"/>
      <c r="B584" s="220"/>
      <c r="C584" s="247" t="s">
        <v>502</v>
      </c>
      <c r="D584" s="222"/>
      <c r="E584" s="223">
        <v>25.411999999999999</v>
      </c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12"/>
      <c r="Z584" s="212"/>
      <c r="AA584" s="212"/>
      <c r="AB584" s="212"/>
      <c r="AC584" s="212"/>
      <c r="AD584" s="212"/>
      <c r="AE584" s="212"/>
      <c r="AF584" s="212"/>
      <c r="AG584" s="212" t="s">
        <v>136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>
      <c r="A585" s="219"/>
      <c r="B585" s="220"/>
      <c r="C585" s="248"/>
      <c r="D585" s="240"/>
      <c r="E585" s="240"/>
      <c r="F585" s="240"/>
      <c r="G585" s="240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21"/>
      <c r="V585" s="221"/>
      <c r="W585" s="221"/>
      <c r="X585" s="221"/>
      <c r="Y585" s="212"/>
      <c r="Z585" s="212"/>
      <c r="AA585" s="212"/>
      <c r="AB585" s="212"/>
      <c r="AC585" s="212"/>
      <c r="AD585" s="212"/>
      <c r="AE585" s="212"/>
      <c r="AF585" s="212"/>
      <c r="AG585" s="212" t="s">
        <v>138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ht="22.5" outlineLevel="1">
      <c r="A586" s="231">
        <v>43</v>
      </c>
      <c r="B586" s="232" t="s">
        <v>503</v>
      </c>
      <c r="C586" s="245" t="s">
        <v>504</v>
      </c>
      <c r="D586" s="233" t="s">
        <v>377</v>
      </c>
      <c r="E586" s="234">
        <v>6.3529999999999998</v>
      </c>
      <c r="F586" s="235"/>
      <c r="G586" s="236">
        <f>ROUND(E586*F586,2)</f>
        <v>0</v>
      </c>
      <c r="H586" s="235"/>
      <c r="I586" s="236">
        <f>ROUND(E586*H586,2)</f>
        <v>0</v>
      </c>
      <c r="J586" s="235"/>
      <c r="K586" s="236">
        <f>ROUND(E586*J586,2)</f>
        <v>0</v>
      </c>
      <c r="L586" s="236">
        <v>21</v>
      </c>
      <c r="M586" s="236">
        <f>G586*(1+L586/100)</f>
        <v>0</v>
      </c>
      <c r="N586" s="236">
        <v>0</v>
      </c>
      <c r="O586" s="236">
        <f>ROUND(E586*N586,2)</f>
        <v>0</v>
      </c>
      <c r="P586" s="236">
        <v>0</v>
      </c>
      <c r="Q586" s="236">
        <f>ROUND(E586*P586,2)</f>
        <v>0</v>
      </c>
      <c r="R586" s="236" t="s">
        <v>491</v>
      </c>
      <c r="S586" s="236" t="s">
        <v>130</v>
      </c>
      <c r="T586" s="237" t="s">
        <v>130</v>
      </c>
      <c r="U586" s="221">
        <v>0.27700000000000002</v>
      </c>
      <c r="V586" s="221">
        <f>ROUND(E586*U586,2)</f>
        <v>1.76</v>
      </c>
      <c r="W586" s="221"/>
      <c r="X586" s="221" t="s">
        <v>131</v>
      </c>
      <c r="Y586" s="212"/>
      <c r="Z586" s="212"/>
      <c r="AA586" s="212"/>
      <c r="AB586" s="212"/>
      <c r="AC586" s="212"/>
      <c r="AD586" s="212"/>
      <c r="AE586" s="212"/>
      <c r="AF586" s="212"/>
      <c r="AG586" s="212" t="s">
        <v>132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>
      <c r="A587" s="219"/>
      <c r="B587" s="220"/>
      <c r="C587" s="246" t="s">
        <v>492</v>
      </c>
      <c r="D587" s="239"/>
      <c r="E587" s="239"/>
      <c r="F587" s="239"/>
      <c r="G587" s="239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21"/>
      <c r="V587" s="221"/>
      <c r="W587" s="221"/>
      <c r="X587" s="221"/>
      <c r="Y587" s="212"/>
      <c r="Z587" s="212"/>
      <c r="AA587" s="212"/>
      <c r="AB587" s="212"/>
      <c r="AC587" s="212"/>
      <c r="AD587" s="212"/>
      <c r="AE587" s="212"/>
      <c r="AF587" s="212"/>
      <c r="AG587" s="212" t="s">
        <v>134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>
      <c r="A588" s="219"/>
      <c r="B588" s="220"/>
      <c r="C588" s="249" t="s">
        <v>493</v>
      </c>
      <c r="D588" s="241"/>
      <c r="E588" s="241"/>
      <c r="F588" s="241"/>
      <c r="G588" s="24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21"/>
      <c r="V588" s="221"/>
      <c r="W588" s="221"/>
      <c r="X588" s="221"/>
      <c r="Y588" s="212"/>
      <c r="Z588" s="212"/>
      <c r="AA588" s="212"/>
      <c r="AB588" s="212"/>
      <c r="AC588" s="212"/>
      <c r="AD588" s="212"/>
      <c r="AE588" s="212"/>
      <c r="AF588" s="212"/>
      <c r="AG588" s="212" t="s">
        <v>200</v>
      </c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>
      <c r="A589" s="219"/>
      <c r="B589" s="220"/>
      <c r="C589" s="249" t="s">
        <v>494</v>
      </c>
      <c r="D589" s="241"/>
      <c r="E589" s="241"/>
      <c r="F589" s="241"/>
      <c r="G589" s="24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12"/>
      <c r="Z589" s="212"/>
      <c r="AA589" s="212"/>
      <c r="AB589" s="212"/>
      <c r="AC589" s="212"/>
      <c r="AD589" s="212"/>
      <c r="AE589" s="212"/>
      <c r="AF589" s="212"/>
      <c r="AG589" s="212" t="s">
        <v>200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ht="22.5" outlineLevel="1">
      <c r="A590" s="219"/>
      <c r="B590" s="220"/>
      <c r="C590" s="249" t="s">
        <v>495</v>
      </c>
      <c r="D590" s="241"/>
      <c r="E590" s="241"/>
      <c r="F590" s="241"/>
      <c r="G590" s="24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21"/>
      <c r="V590" s="221"/>
      <c r="W590" s="221"/>
      <c r="X590" s="221"/>
      <c r="Y590" s="212"/>
      <c r="Z590" s="212"/>
      <c r="AA590" s="212"/>
      <c r="AB590" s="212"/>
      <c r="AC590" s="212"/>
      <c r="AD590" s="212"/>
      <c r="AE590" s="212"/>
      <c r="AF590" s="212"/>
      <c r="AG590" s="212" t="s">
        <v>200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38" t="str">
        <f>C590</f>
        <v>- při vodorovné dopravě po vodě : vyložení na hromady na suchu nebo na přeložení na dopravní prostředek na suchu do 15 m vodorovně a současně do 4 m svisle,</v>
      </c>
      <c r="BB590" s="212"/>
      <c r="BC590" s="212"/>
      <c r="BD590" s="212"/>
      <c r="BE590" s="212"/>
      <c r="BF590" s="212"/>
      <c r="BG590" s="212"/>
      <c r="BH590" s="212"/>
    </row>
    <row r="591" spans="1:60" outlineLevel="1">
      <c r="A591" s="219"/>
      <c r="B591" s="220"/>
      <c r="C591" s="249" t="s">
        <v>496</v>
      </c>
      <c r="D591" s="241"/>
      <c r="E591" s="241"/>
      <c r="F591" s="241"/>
      <c r="G591" s="24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21"/>
      <c r="V591" s="221"/>
      <c r="W591" s="221"/>
      <c r="X591" s="221"/>
      <c r="Y591" s="212"/>
      <c r="Z591" s="212"/>
      <c r="AA591" s="212"/>
      <c r="AB591" s="212"/>
      <c r="AC591" s="212"/>
      <c r="AD591" s="212"/>
      <c r="AE591" s="212"/>
      <c r="AF591" s="212"/>
      <c r="AG591" s="212" t="s">
        <v>200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>
      <c r="A592" s="219"/>
      <c r="B592" s="220"/>
      <c r="C592" s="247" t="s">
        <v>497</v>
      </c>
      <c r="D592" s="222"/>
      <c r="E592" s="223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21"/>
      <c r="V592" s="221"/>
      <c r="W592" s="221"/>
      <c r="X592" s="221"/>
      <c r="Y592" s="212"/>
      <c r="Z592" s="212"/>
      <c r="AA592" s="212"/>
      <c r="AB592" s="212"/>
      <c r="AC592" s="212"/>
      <c r="AD592" s="212"/>
      <c r="AE592" s="212"/>
      <c r="AF592" s="212"/>
      <c r="AG592" s="212" t="s">
        <v>136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>
      <c r="A593" s="219"/>
      <c r="B593" s="220"/>
      <c r="C593" s="247" t="s">
        <v>498</v>
      </c>
      <c r="D593" s="222"/>
      <c r="E593" s="223">
        <v>6.3529999999999998</v>
      </c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21"/>
      <c r="V593" s="221"/>
      <c r="W593" s="221"/>
      <c r="X593" s="221"/>
      <c r="Y593" s="212"/>
      <c r="Z593" s="212"/>
      <c r="AA593" s="212"/>
      <c r="AB593" s="212"/>
      <c r="AC593" s="212"/>
      <c r="AD593" s="212"/>
      <c r="AE593" s="212"/>
      <c r="AF593" s="212"/>
      <c r="AG593" s="212" t="s">
        <v>136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>
      <c r="A594" s="219"/>
      <c r="B594" s="220"/>
      <c r="C594" s="248"/>
      <c r="D594" s="240"/>
      <c r="E594" s="240"/>
      <c r="F594" s="240"/>
      <c r="G594" s="240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21"/>
      <c r="V594" s="221"/>
      <c r="W594" s="221"/>
      <c r="X594" s="221"/>
      <c r="Y594" s="212"/>
      <c r="Z594" s="212"/>
      <c r="AA594" s="212"/>
      <c r="AB594" s="212"/>
      <c r="AC594" s="212"/>
      <c r="AD594" s="212"/>
      <c r="AE594" s="212"/>
      <c r="AF594" s="212"/>
      <c r="AG594" s="212" t="s">
        <v>138</v>
      </c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>
      <c r="A595" s="231">
        <v>44</v>
      </c>
      <c r="B595" s="232" t="s">
        <v>505</v>
      </c>
      <c r="C595" s="245" t="s">
        <v>506</v>
      </c>
      <c r="D595" s="233" t="s">
        <v>377</v>
      </c>
      <c r="E595" s="234">
        <v>6.3529999999999998</v>
      </c>
      <c r="F595" s="235"/>
      <c r="G595" s="236">
        <f>ROUND(E595*F595,2)</f>
        <v>0</v>
      </c>
      <c r="H595" s="235"/>
      <c r="I595" s="236">
        <f>ROUND(E595*H595,2)</f>
        <v>0</v>
      </c>
      <c r="J595" s="235"/>
      <c r="K595" s="236">
        <f>ROUND(E595*J595,2)</f>
        <v>0</v>
      </c>
      <c r="L595" s="236">
        <v>21</v>
      </c>
      <c r="M595" s="236">
        <f>G595*(1+L595/100)</f>
        <v>0</v>
      </c>
      <c r="N595" s="236">
        <v>0</v>
      </c>
      <c r="O595" s="236">
        <f>ROUND(E595*N595,2)</f>
        <v>0</v>
      </c>
      <c r="P595" s="236">
        <v>0</v>
      </c>
      <c r="Q595" s="236">
        <f>ROUND(E595*P595,2)</f>
        <v>0</v>
      </c>
      <c r="R595" s="236" t="s">
        <v>351</v>
      </c>
      <c r="S595" s="236" t="s">
        <v>130</v>
      </c>
      <c r="T595" s="237" t="s">
        <v>130</v>
      </c>
      <c r="U595" s="221">
        <v>0.94199999999999995</v>
      </c>
      <c r="V595" s="221">
        <f>ROUND(E595*U595,2)</f>
        <v>5.98</v>
      </c>
      <c r="W595" s="221"/>
      <c r="X595" s="221" t="s">
        <v>131</v>
      </c>
      <c r="Y595" s="212"/>
      <c r="Z595" s="212"/>
      <c r="AA595" s="212"/>
      <c r="AB595" s="212"/>
      <c r="AC595" s="212"/>
      <c r="AD595" s="212"/>
      <c r="AE595" s="212"/>
      <c r="AF595" s="212"/>
      <c r="AG595" s="212" t="s">
        <v>132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>
      <c r="A596" s="219"/>
      <c r="B596" s="220"/>
      <c r="C596" s="247" t="s">
        <v>497</v>
      </c>
      <c r="D596" s="222"/>
      <c r="E596" s="223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21"/>
      <c r="V596" s="221"/>
      <c r="W596" s="221"/>
      <c r="X596" s="221"/>
      <c r="Y596" s="212"/>
      <c r="Z596" s="212"/>
      <c r="AA596" s="212"/>
      <c r="AB596" s="212"/>
      <c r="AC596" s="212"/>
      <c r="AD596" s="212"/>
      <c r="AE596" s="212"/>
      <c r="AF596" s="212"/>
      <c r="AG596" s="212" t="s">
        <v>136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>
      <c r="A597" s="219"/>
      <c r="B597" s="220"/>
      <c r="C597" s="247" t="s">
        <v>498</v>
      </c>
      <c r="D597" s="222"/>
      <c r="E597" s="223">
        <v>6.3529999999999998</v>
      </c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21"/>
      <c r="V597" s="221"/>
      <c r="W597" s="221"/>
      <c r="X597" s="221"/>
      <c r="Y597" s="212"/>
      <c r="Z597" s="212"/>
      <c r="AA597" s="212"/>
      <c r="AB597" s="212"/>
      <c r="AC597" s="212"/>
      <c r="AD597" s="212"/>
      <c r="AE597" s="212"/>
      <c r="AF597" s="212"/>
      <c r="AG597" s="212" t="s">
        <v>136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>
      <c r="A598" s="219"/>
      <c r="B598" s="220"/>
      <c r="C598" s="248"/>
      <c r="D598" s="240"/>
      <c r="E598" s="240"/>
      <c r="F598" s="240"/>
      <c r="G598" s="240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21"/>
      <c r="V598" s="221"/>
      <c r="W598" s="221"/>
      <c r="X598" s="221"/>
      <c r="Y598" s="212"/>
      <c r="Z598" s="212"/>
      <c r="AA598" s="212"/>
      <c r="AB598" s="212"/>
      <c r="AC598" s="212"/>
      <c r="AD598" s="212"/>
      <c r="AE598" s="212"/>
      <c r="AF598" s="212"/>
      <c r="AG598" s="212" t="s">
        <v>138</v>
      </c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ht="22.5" outlineLevel="1">
      <c r="A599" s="231">
        <v>45</v>
      </c>
      <c r="B599" s="232" t="s">
        <v>507</v>
      </c>
      <c r="C599" s="245" t="s">
        <v>508</v>
      </c>
      <c r="D599" s="233" t="s">
        <v>377</v>
      </c>
      <c r="E599" s="234">
        <v>12.706</v>
      </c>
      <c r="F599" s="235"/>
      <c r="G599" s="236">
        <f>ROUND(E599*F599,2)</f>
        <v>0</v>
      </c>
      <c r="H599" s="235"/>
      <c r="I599" s="236">
        <f>ROUND(E599*H599,2)</f>
        <v>0</v>
      </c>
      <c r="J599" s="235"/>
      <c r="K599" s="236">
        <f>ROUND(E599*J599,2)</f>
        <v>0</v>
      </c>
      <c r="L599" s="236">
        <v>21</v>
      </c>
      <c r="M599" s="236">
        <f>G599*(1+L599/100)</f>
        <v>0</v>
      </c>
      <c r="N599" s="236">
        <v>0</v>
      </c>
      <c r="O599" s="236">
        <f>ROUND(E599*N599,2)</f>
        <v>0</v>
      </c>
      <c r="P599" s="236">
        <v>0</v>
      </c>
      <c r="Q599" s="236">
        <f>ROUND(E599*P599,2)</f>
        <v>0</v>
      </c>
      <c r="R599" s="236" t="s">
        <v>351</v>
      </c>
      <c r="S599" s="236" t="s">
        <v>130</v>
      </c>
      <c r="T599" s="237" t="s">
        <v>130</v>
      </c>
      <c r="U599" s="221">
        <v>0.105</v>
      </c>
      <c r="V599" s="221">
        <f>ROUND(E599*U599,2)</f>
        <v>1.33</v>
      </c>
      <c r="W599" s="221"/>
      <c r="X599" s="221" t="s">
        <v>131</v>
      </c>
      <c r="Y599" s="212"/>
      <c r="Z599" s="212"/>
      <c r="AA599" s="212"/>
      <c r="AB599" s="212"/>
      <c r="AC599" s="212"/>
      <c r="AD599" s="212"/>
      <c r="AE599" s="212"/>
      <c r="AF599" s="212"/>
      <c r="AG599" s="212" t="s">
        <v>132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>
      <c r="A600" s="219"/>
      <c r="B600" s="220"/>
      <c r="C600" s="247" t="s">
        <v>509</v>
      </c>
      <c r="D600" s="222"/>
      <c r="E600" s="223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12"/>
      <c r="Z600" s="212"/>
      <c r="AA600" s="212"/>
      <c r="AB600" s="212"/>
      <c r="AC600" s="212"/>
      <c r="AD600" s="212"/>
      <c r="AE600" s="212"/>
      <c r="AF600" s="212"/>
      <c r="AG600" s="212" t="s">
        <v>136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>
      <c r="A601" s="219"/>
      <c r="B601" s="220"/>
      <c r="C601" s="247" t="s">
        <v>510</v>
      </c>
      <c r="D601" s="222"/>
      <c r="E601" s="223">
        <v>12.706</v>
      </c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12"/>
      <c r="Z601" s="212"/>
      <c r="AA601" s="212"/>
      <c r="AB601" s="212"/>
      <c r="AC601" s="212"/>
      <c r="AD601" s="212"/>
      <c r="AE601" s="212"/>
      <c r="AF601" s="212"/>
      <c r="AG601" s="212" t="s">
        <v>136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>
      <c r="A602" s="219"/>
      <c r="B602" s="220"/>
      <c r="C602" s="248"/>
      <c r="D602" s="240"/>
      <c r="E602" s="240"/>
      <c r="F602" s="240"/>
      <c r="G602" s="240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12"/>
      <c r="Z602" s="212"/>
      <c r="AA602" s="212"/>
      <c r="AB602" s="212"/>
      <c r="AC602" s="212"/>
      <c r="AD602" s="212"/>
      <c r="AE602" s="212"/>
      <c r="AF602" s="212"/>
      <c r="AG602" s="212" t="s">
        <v>138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ht="22.5" outlineLevel="1">
      <c r="A603" s="231">
        <v>46</v>
      </c>
      <c r="B603" s="232" t="s">
        <v>511</v>
      </c>
      <c r="C603" s="245" t="s">
        <v>512</v>
      </c>
      <c r="D603" s="233" t="s">
        <v>377</v>
      </c>
      <c r="E603" s="234">
        <v>6.3529999999999998</v>
      </c>
      <c r="F603" s="235"/>
      <c r="G603" s="236">
        <f>ROUND(E603*F603,2)</f>
        <v>0</v>
      </c>
      <c r="H603" s="235"/>
      <c r="I603" s="236">
        <f>ROUND(E603*H603,2)</f>
        <v>0</v>
      </c>
      <c r="J603" s="235"/>
      <c r="K603" s="236">
        <f>ROUND(E603*J603,2)</f>
        <v>0</v>
      </c>
      <c r="L603" s="236">
        <v>21</v>
      </c>
      <c r="M603" s="236">
        <f>G603*(1+L603/100)</f>
        <v>0</v>
      </c>
      <c r="N603" s="236">
        <v>0</v>
      </c>
      <c r="O603" s="236">
        <f>ROUND(E603*N603,2)</f>
        <v>0</v>
      </c>
      <c r="P603" s="236">
        <v>0</v>
      </c>
      <c r="Q603" s="236">
        <f>ROUND(E603*P603,2)</f>
        <v>0</v>
      </c>
      <c r="R603" s="236" t="s">
        <v>351</v>
      </c>
      <c r="S603" s="236" t="s">
        <v>130</v>
      </c>
      <c r="T603" s="237" t="s">
        <v>130</v>
      </c>
      <c r="U603" s="221">
        <v>0</v>
      </c>
      <c r="V603" s="221">
        <f>ROUND(E603*U603,2)</f>
        <v>0</v>
      </c>
      <c r="W603" s="221"/>
      <c r="X603" s="221" t="s">
        <v>131</v>
      </c>
      <c r="Y603" s="212"/>
      <c r="Z603" s="212"/>
      <c r="AA603" s="212"/>
      <c r="AB603" s="212"/>
      <c r="AC603" s="212"/>
      <c r="AD603" s="212"/>
      <c r="AE603" s="212"/>
      <c r="AF603" s="212"/>
      <c r="AG603" s="212" t="s">
        <v>132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>
      <c r="A604" s="219"/>
      <c r="B604" s="220"/>
      <c r="C604" s="247" t="s">
        <v>497</v>
      </c>
      <c r="D604" s="222"/>
      <c r="E604" s="223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12"/>
      <c r="Z604" s="212"/>
      <c r="AA604" s="212"/>
      <c r="AB604" s="212"/>
      <c r="AC604" s="212"/>
      <c r="AD604" s="212"/>
      <c r="AE604" s="212"/>
      <c r="AF604" s="212"/>
      <c r="AG604" s="212" t="s">
        <v>136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>
      <c r="A605" s="219"/>
      <c r="B605" s="220"/>
      <c r="C605" s="247" t="s">
        <v>498</v>
      </c>
      <c r="D605" s="222"/>
      <c r="E605" s="223">
        <v>6.3529999999999998</v>
      </c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12"/>
      <c r="Z605" s="212"/>
      <c r="AA605" s="212"/>
      <c r="AB605" s="212"/>
      <c r="AC605" s="212"/>
      <c r="AD605" s="212"/>
      <c r="AE605" s="212"/>
      <c r="AF605" s="212"/>
      <c r="AG605" s="212" t="s">
        <v>136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>
      <c r="A606" s="219"/>
      <c r="B606" s="220"/>
      <c r="C606" s="248"/>
      <c r="D606" s="240"/>
      <c r="E606" s="240"/>
      <c r="F606" s="240"/>
      <c r="G606" s="240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12"/>
      <c r="Z606" s="212"/>
      <c r="AA606" s="212"/>
      <c r="AB606" s="212"/>
      <c r="AC606" s="212"/>
      <c r="AD606" s="212"/>
      <c r="AE606" s="212"/>
      <c r="AF606" s="212"/>
      <c r="AG606" s="212" t="s">
        <v>138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>
      <c r="A607" s="225" t="s">
        <v>124</v>
      </c>
      <c r="B607" s="226" t="s">
        <v>96</v>
      </c>
      <c r="C607" s="244" t="s">
        <v>27</v>
      </c>
      <c r="D607" s="227"/>
      <c r="E607" s="228"/>
      <c r="F607" s="229"/>
      <c r="G607" s="229">
        <f>SUMIF(AG608:AG614,"&lt;&gt;NOR",G608:G614)</f>
        <v>0</v>
      </c>
      <c r="H607" s="229"/>
      <c r="I607" s="229">
        <f>SUM(I608:I614)</f>
        <v>0</v>
      </c>
      <c r="J607" s="229"/>
      <c r="K607" s="229">
        <f>SUM(K608:K614)</f>
        <v>0</v>
      </c>
      <c r="L607" s="229"/>
      <c r="M607" s="229">
        <f>SUM(M608:M614)</f>
        <v>0</v>
      </c>
      <c r="N607" s="229"/>
      <c r="O607" s="229">
        <f>SUM(O608:O614)</f>
        <v>0</v>
      </c>
      <c r="P607" s="229"/>
      <c r="Q607" s="229">
        <f>SUM(Q608:Q614)</f>
        <v>0</v>
      </c>
      <c r="R607" s="229"/>
      <c r="S607" s="229"/>
      <c r="T607" s="230"/>
      <c r="U607" s="224"/>
      <c r="V607" s="224">
        <f>SUM(V608:V614)</f>
        <v>0</v>
      </c>
      <c r="W607" s="224"/>
      <c r="X607" s="224"/>
      <c r="AG607" t="s">
        <v>125</v>
      </c>
    </row>
    <row r="608" spans="1:60" outlineLevel="1">
      <c r="A608" s="231">
        <v>47</v>
      </c>
      <c r="B608" s="232" t="s">
        <v>513</v>
      </c>
      <c r="C608" s="245" t="s">
        <v>514</v>
      </c>
      <c r="D608" s="233" t="s">
        <v>515</v>
      </c>
      <c r="E608" s="234">
        <v>1</v>
      </c>
      <c r="F608" s="235"/>
      <c r="G608" s="236">
        <f>ROUND(E608*F608,2)</f>
        <v>0</v>
      </c>
      <c r="H608" s="235"/>
      <c r="I608" s="236">
        <f>ROUND(E608*H608,2)</f>
        <v>0</v>
      </c>
      <c r="J608" s="235"/>
      <c r="K608" s="236">
        <f>ROUND(E608*J608,2)</f>
        <v>0</v>
      </c>
      <c r="L608" s="236">
        <v>21</v>
      </c>
      <c r="M608" s="236">
        <f>G608*(1+L608/100)</f>
        <v>0</v>
      </c>
      <c r="N608" s="236">
        <v>0</v>
      </c>
      <c r="O608" s="236">
        <f>ROUND(E608*N608,2)</f>
        <v>0</v>
      </c>
      <c r="P608" s="236">
        <v>0</v>
      </c>
      <c r="Q608" s="236">
        <f>ROUND(E608*P608,2)</f>
        <v>0</v>
      </c>
      <c r="R608" s="236"/>
      <c r="S608" s="236" t="s">
        <v>130</v>
      </c>
      <c r="T608" s="237" t="s">
        <v>516</v>
      </c>
      <c r="U608" s="221">
        <v>0</v>
      </c>
      <c r="V608" s="221">
        <f>ROUND(E608*U608,2)</f>
        <v>0</v>
      </c>
      <c r="W608" s="221"/>
      <c r="X608" s="221" t="s">
        <v>517</v>
      </c>
      <c r="Y608" s="212"/>
      <c r="Z608" s="212"/>
      <c r="AA608" s="212"/>
      <c r="AB608" s="212"/>
      <c r="AC608" s="212"/>
      <c r="AD608" s="212"/>
      <c r="AE608" s="212"/>
      <c r="AF608" s="212"/>
      <c r="AG608" s="212" t="s">
        <v>518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>
      <c r="A609" s="219"/>
      <c r="B609" s="220"/>
      <c r="C609" s="250" t="s">
        <v>519</v>
      </c>
      <c r="D609" s="242"/>
      <c r="E609" s="242"/>
      <c r="F609" s="242"/>
      <c r="G609" s="242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21"/>
      <c r="V609" s="221"/>
      <c r="W609" s="221"/>
      <c r="X609" s="221"/>
      <c r="Y609" s="212"/>
      <c r="Z609" s="212"/>
      <c r="AA609" s="212"/>
      <c r="AB609" s="212"/>
      <c r="AC609" s="212"/>
      <c r="AD609" s="212"/>
      <c r="AE609" s="212"/>
      <c r="AF609" s="212"/>
      <c r="AG609" s="212" t="s">
        <v>200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>
      <c r="A610" s="219"/>
      <c r="B610" s="220"/>
      <c r="C610" s="247" t="s">
        <v>57</v>
      </c>
      <c r="D610" s="222"/>
      <c r="E610" s="223">
        <v>1</v>
      </c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21"/>
      <c r="V610" s="221"/>
      <c r="W610" s="221"/>
      <c r="X610" s="221"/>
      <c r="Y610" s="212"/>
      <c r="Z610" s="212"/>
      <c r="AA610" s="212"/>
      <c r="AB610" s="212"/>
      <c r="AC610" s="212"/>
      <c r="AD610" s="212"/>
      <c r="AE610" s="212"/>
      <c r="AF610" s="212"/>
      <c r="AG610" s="212" t="s">
        <v>136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>
      <c r="A611" s="219"/>
      <c r="B611" s="220"/>
      <c r="C611" s="248"/>
      <c r="D611" s="240"/>
      <c r="E611" s="240"/>
      <c r="F611" s="240"/>
      <c r="G611" s="240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21"/>
      <c r="V611" s="221"/>
      <c r="W611" s="221"/>
      <c r="X611" s="221"/>
      <c r="Y611" s="212"/>
      <c r="Z611" s="212"/>
      <c r="AA611" s="212"/>
      <c r="AB611" s="212"/>
      <c r="AC611" s="212"/>
      <c r="AD611" s="212"/>
      <c r="AE611" s="212"/>
      <c r="AF611" s="212"/>
      <c r="AG611" s="212" t="s">
        <v>138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>
      <c r="A612" s="231">
        <v>48</v>
      </c>
      <c r="B612" s="232" t="s">
        <v>520</v>
      </c>
      <c r="C612" s="245" t="s">
        <v>521</v>
      </c>
      <c r="D612" s="233" t="s">
        <v>515</v>
      </c>
      <c r="E612" s="234">
        <v>1</v>
      </c>
      <c r="F612" s="235"/>
      <c r="G612" s="236">
        <f>ROUND(E612*F612,2)</f>
        <v>0</v>
      </c>
      <c r="H612" s="235"/>
      <c r="I612" s="236">
        <f>ROUND(E612*H612,2)</f>
        <v>0</v>
      </c>
      <c r="J612" s="235"/>
      <c r="K612" s="236">
        <f>ROUND(E612*J612,2)</f>
        <v>0</v>
      </c>
      <c r="L612" s="236">
        <v>21</v>
      </c>
      <c r="M612" s="236">
        <f>G612*(1+L612/100)</f>
        <v>0</v>
      </c>
      <c r="N612" s="236">
        <v>0</v>
      </c>
      <c r="O612" s="236">
        <f>ROUND(E612*N612,2)</f>
        <v>0</v>
      </c>
      <c r="P612" s="236">
        <v>0</v>
      </c>
      <c r="Q612" s="236">
        <f>ROUND(E612*P612,2)</f>
        <v>0</v>
      </c>
      <c r="R612" s="236"/>
      <c r="S612" s="236" t="s">
        <v>522</v>
      </c>
      <c r="T612" s="237" t="s">
        <v>516</v>
      </c>
      <c r="U612" s="221">
        <v>0</v>
      </c>
      <c r="V612" s="221">
        <f>ROUND(E612*U612,2)</f>
        <v>0</v>
      </c>
      <c r="W612" s="221"/>
      <c r="X612" s="221" t="s">
        <v>517</v>
      </c>
      <c r="Y612" s="212"/>
      <c r="Z612" s="212"/>
      <c r="AA612" s="212"/>
      <c r="AB612" s="212"/>
      <c r="AC612" s="212"/>
      <c r="AD612" s="212"/>
      <c r="AE612" s="212"/>
      <c r="AF612" s="212"/>
      <c r="AG612" s="212" t="s">
        <v>518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>
      <c r="A613" s="219"/>
      <c r="B613" s="220"/>
      <c r="C613" s="247" t="s">
        <v>57</v>
      </c>
      <c r="D613" s="222"/>
      <c r="E613" s="223">
        <v>1</v>
      </c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21"/>
      <c r="V613" s="221"/>
      <c r="W613" s="221"/>
      <c r="X613" s="221"/>
      <c r="Y613" s="212"/>
      <c r="Z613" s="212"/>
      <c r="AA613" s="212"/>
      <c r="AB613" s="212"/>
      <c r="AC613" s="212"/>
      <c r="AD613" s="212"/>
      <c r="AE613" s="212"/>
      <c r="AF613" s="212"/>
      <c r="AG613" s="212" t="s">
        <v>136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>
      <c r="A614" s="219"/>
      <c r="B614" s="220"/>
      <c r="C614" s="248"/>
      <c r="D614" s="240"/>
      <c r="E614" s="240"/>
      <c r="F614" s="240"/>
      <c r="G614" s="240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21"/>
      <c r="V614" s="221"/>
      <c r="W614" s="221"/>
      <c r="X614" s="221"/>
      <c r="Y614" s="212"/>
      <c r="Z614" s="212"/>
      <c r="AA614" s="212"/>
      <c r="AB614" s="212"/>
      <c r="AC614" s="212"/>
      <c r="AD614" s="212"/>
      <c r="AE614" s="212"/>
      <c r="AF614" s="212"/>
      <c r="AG614" s="212" t="s">
        <v>138</v>
      </c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>
      <c r="A615" s="3"/>
      <c r="B615" s="4"/>
      <c r="C615" s="251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AE615">
        <v>15</v>
      </c>
      <c r="AF615">
        <v>21</v>
      </c>
      <c r="AG615" t="s">
        <v>111</v>
      </c>
    </row>
    <row r="616" spans="1:60">
      <c r="A616" s="215"/>
      <c r="B616" s="216" t="s">
        <v>29</v>
      </c>
      <c r="C616" s="252"/>
      <c r="D616" s="217"/>
      <c r="E616" s="218"/>
      <c r="F616" s="218"/>
      <c r="G616" s="243">
        <f>G8+G14+G32+G316+G334+G357+G366+G450+G525+G571+G607</f>
        <v>0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AE616">
        <f>SUMIF(L7:L614,AE615,G7:G614)</f>
        <v>0</v>
      </c>
      <c r="AF616">
        <f>SUMIF(L7:L614,AF615,G7:G614)</f>
        <v>0</v>
      </c>
      <c r="AG616" t="s">
        <v>523</v>
      </c>
    </row>
    <row r="617" spans="1:60">
      <c r="C617" s="253"/>
      <c r="D617" s="10"/>
      <c r="AG617" t="s">
        <v>524</v>
      </c>
    </row>
    <row r="618" spans="1:60">
      <c r="D618" s="10"/>
    </row>
    <row r="619" spans="1:60">
      <c r="D619" s="10"/>
    </row>
    <row r="620" spans="1:60">
      <c r="D620" s="10"/>
    </row>
    <row r="621" spans="1:60">
      <c r="D621" s="10"/>
    </row>
    <row r="622" spans="1:60">
      <c r="D622" s="10"/>
    </row>
    <row r="623" spans="1:60">
      <c r="D623" s="10"/>
    </row>
    <row r="624" spans="1:60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/>
  <mergeCells count="81">
    <mergeCell ref="C609:G609"/>
    <mergeCell ref="C611:G611"/>
    <mergeCell ref="C614:G614"/>
    <mergeCell ref="C590:G590"/>
    <mergeCell ref="C591:G591"/>
    <mergeCell ref="C594:G594"/>
    <mergeCell ref="C598:G598"/>
    <mergeCell ref="C602:G602"/>
    <mergeCell ref="C606:G606"/>
    <mergeCell ref="C580:G580"/>
    <mergeCell ref="C582:G582"/>
    <mergeCell ref="C585:G585"/>
    <mergeCell ref="C587:G587"/>
    <mergeCell ref="C588:G588"/>
    <mergeCell ref="C589:G589"/>
    <mergeCell ref="C570:G570"/>
    <mergeCell ref="C573:G573"/>
    <mergeCell ref="C574:G574"/>
    <mergeCell ref="C575:G575"/>
    <mergeCell ref="C576:G576"/>
    <mergeCell ref="C577:G577"/>
    <mergeCell ref="C504:G504"/>
    <mergeCell ref="C510:G510"/>
    <mergeCell ref="C515:G515"/>
    <mergeCell ref="C520:G520"/>
    <mergeCell ref="C524:G524"/>
    <mergeCell ref="C531:G531"/>
    <mergeCell ref="C472:G472"/>
    <mergeCell ref="C477:G477"/>
    <mergeCell ref="C479:G479"/>
    <mergeCell ref="C481:G481"/>
    <mergeCell ref="C485:G485"/>
    <mergeCell ref="C489:G489"/>
    <mergeCell ref="C393:G393"/>
    <mergeCell ref="C419:G419"/>
    <mergeCell ref="C445:G445"/>
    <mergeCell ref="C447:G447"/>
    <mergeCell ref="C449:G449"/>
    <mergeCell ref="C456:G456"/>
    <mergeCell ref="C348:G348"/>
    <mergeCell ref="C356:G356"/>
    <mergeCell ref="C361:G361"/>
    <mergeCell ref="C363:G363"/>
    <mergeCell ref="C365:G365"/>
    <mergeCell ref="C368:G368"/>
    <mergeCell ref="C330:G330"/>
    <mergeCell ref="C333:G333"/>
    <mergeCell ref="C336:G336"/>
    <mergeCell ref="C339:G339"/>
    <mergeCell ref="C343:G343"/>
    <mergeCell ref="C345:G345"/>
    <mergeCell ref="C237:G237"/>
    <mergeCell ref="C266:G266"/>
    <mergeCell ref="C268:G268"/>
    <mergeCell ref="C275:G275"/>
    <mergeCell ref="C315:G315"/>
    <mergeCell ref="C326:G326"/>
    <mergeCell ref="C151:G151"/>
    <mergeCell ref="C179:G179"/>
    <mergeCell ref="C181:G181"/>
    <mergeCell ref="C210:G210"/>
    <mergeCell ref="C212:G212"/>
    <mergeCell ref="C222:G222"/>
    <mergeCell ref="C107:G107"/>
    <mergeCell ref="C109:G109"/>
    <mergeCell ref="C110:G110"/>
    <mergeCell ref="C142:G142"/>
    <mergeCell ref="C148:G148"/>
    <mergeCell ref="C150:G150"/>
    <mergeCell ref="C16:G16"/>
    <mergeCell ref="C31:G31"/>
    <mergeCell ref="C38:G38"/>
    <mergeCell ref="C40:G40"/>
    <mergeCell ref="C71:G71"/>
    <mergeCell ref="C73:G7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98</v>
      </c>
      <c r="B1" s="197"/>
      <c r="C1" s="197"/>
      <c r="D1" s="197"/>
      <c r="E1" s="197"/>
      <c r="F1" s="197"/>
      <c r="G1" s="197"/>
      <c r="AG1" t="s">
        <v>99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100</v>
      </c>
    </row>
    <row r="3" spans="1:60" ht="24.95" customHeight="1">
      <c r="A3" s="198" t="s">
        <v>8</v>
      </c>
      <c r="B3" s="49" t="s">
        <v>58</v>
      </c>
      <c r="C3" s="201" t="s">
        <v>59</v>
      </c>
      <c r="D3" s="199"/>
      <c r="E3" s="199"/>
      <c r="F3" s="199"/>
      <c r="G3" s="200"/>
      <c r="AC3" s="177" t="s">
        <v>100</v>
      </c>
      <c r="AG3" t="s">
        <v>101</v>
      </c>
    </row>
    <row r="4" spans="1:60" ht="24.95" customHeight="1">
      <c r="A4" s="202" t="s">
        <v>9</v>
      </c>
      <c r="B4" s="203" t="s">
        <v>57</v>
      </c>
      <c r="C4" s="204" t="s">
        <v>59</v>
      </c>
      <c r="D4" s="205"/>
      <c r="E4" s="205"/>
      <c r="F4" s="205"/>
      <c r="G4" s="206"/>
      <c r="AG4" t="s">
        <v>102</v>
      </c>
    </row>
    <row r="5" spans="1:60">
      <c r="D5" s="10"/>
    </row>
    <row r="6" spans="1:60" ht="38.25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29</v>
      </c>
      <c r="H6" s="211" t="s">
        <v>30</v>
      </c>
      <c r="I6" s="211" t="s">
        <v>109</v>
      </c>
      <c r="J6" s="211" t="s">
        <v>31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5" t="s">
        <v>124</v>
      </c>
      <c r="B8" s="226" t="s">
        <v>57</v>
      </c>
      <c r="C8" s="244" t="s">
        <v>64</v>
      </c>
      <c r="D8" s="227"/>
      <c r="E8" s="228"/>
      <c r="F8" s="229"/>
      <c r="G8" s="229">
        <f>SUMIF(AG9:AG93,"&lt;&gt;NOR",G9:G93)</f>
        <v>0</v>
      </c>
      <c r="H8" s="229"/>
      <c r="I8" s="229">
        <f>SUM(I9:I93)</f>
        <v>0</v>
      </c>
      <c r="J8" s="229"/>
      <c r="K8" s="229">
        <f>SUM(K9:K93)</f>
        <v>0</v>
      </c>
      <c r="L8" s="229"/>
      <c r="M8" s="229">
        <f>SUM(M9:M93)</f>
        <v>0</v>
      </c>
      <c r="N8" s="229"/>
      <c r="O8" s="229">
        <f>SUM(O9:O93)</f>
        <v>0</v>
      </c>
      <c r="P8" s="229"/>
      <c r="Q8" s="229">
        <f>SUM(Q9:Q93)</f>
        <v>69.39</v>
      </c>
      <c r="R8" s="229"/>
      <c r="S8" s="229"/>
      <c r="T8" s="230"/>
      <c r="U8" s="224"/>
      <c r="V8" s="224">
        <f>SUM(V9:V93)</f>
        <v>299.04000000000002</v>
      </c>
      <c r="W8" s="224"/>
      <c r="X8" s="224"/>
      <c r="AG8" t="s">
        <v>125</v>
      </c>
    </row>
    <row r="9" spans="1:60" ht="22.5" outlineLevel="1">
      <c r="A9" s="231">
        <v>1</v>
      </c>
      <c r="B9" s="232" t="s">
        <v>525</v>
      </c>
      <c r="C9" s="245" t="s">
        <v>526</v>
      </c>
      <c r="D9" s="233" t="s">
        <v>128</v>
      </c>
      <c r="E9" s="234">
        <v>99.363749999999996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22.36</v>
      </c>
      <c r="R9" s="236" t="s">
        <v>527</v>
      </c>
      <c r="S9" s="236" t="s">
        <v>130</v>
      </c>
      <c r="T9" s="237" t="s">
        <v>130</v>
      </c>
      <c r="U9" s="221">
        <v>0.14000000000000001</v>
      </c>
      <c r="V9" s="221">
        <f>ROUND(E9*U9,2)</f>
        <v>13.91</v>
      </c>
      <c r="W9" s="221"/>
      <c r="X9" s="221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9"/>
      <c r="B10" s="220"/>
      <c r="C10" s="246" t="s">
        <v>528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19"/>
      <c r="B11" s="220"/>
      <c r="C11" s="247" t="s">
        <v>529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136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>
      <c r="A12" s="219"/>
      <c r="B12" s="220"/>
      <c r="C12" s="247" t="s">
        <v>530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9"/>
      <c r="B13" s="220"/>
      <c r="C13" s="247" t="s">
        <v>531</v>
      </c>
      <c r="D13" s="222"/>
      <c r="E13" s="223">
        <v>12.4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9"/>
      <c r="B14" s="220"/>
      <c r="C14" s="247" t="s">
        <v>532</v>
      </c>
      <c r="D14" s="222"/>
      <c r="E14" s="223">
        <v>0.72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9"/>
      <c r="B15" s="220"/>
      <c r="C15" s="247" t="s">
        <v>533</v>
      </c>
      <c r="D15" s="222"/>
      <c r="E15" s="223">
        <v>6.9562499999999998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136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19"/>
      <c r="B16" s="220"/>
      <c r="C16" s="247" t="s">
        <v>534</v>
      </c>
      <c r="D16" s="222"/>
      <c r="E16" s="223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47" t="s">
        <v>535</v>
      </c>
      <c r="D17" s="222"/>
      <c r="E17" s="223">
        <v>11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136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9"/>
      <c r="B18" s="220"/>
      <c r="C18" s="247" t="s">
        <v>536</v>
      </c>
      <c r="D18" s="222"/>
      <c r="E18" s="223">
        <v>9.4600000000000009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136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19"/>
      <c r="B19" s="220"/>
      <c r="C19" s="247" t="s">
        <v>537</v>
      </c>
      <c r="D19" s="222"/>
      <c r="E19" s="223">
        <v>6.15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9"/>
      <c r="B20" s="220"/>
      <c r="C20" s="247" t="s">
        <v>538</v>
      </c>
      <c r="D20" s="222"/>
      <c r="E20" s="223">
        <v>10.199999999999999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136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9"/>
      <c r="B21" s="220"/>
      <c r="C21" s="247" t="s">
        <v>539</v>
      </c>
      <c r="D21" s="222"/>
      <c r="E21" s="223">
        <v>2.9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136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9"/>
      <c r="B22" s="220"/>
      <c r="C22" s="247" t="s">
        <v>540</v>
      </c>
      <c r="D22" s="222"/>
      <c r="E22" s="223">
        <v>2.25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9"/>
      <c r="B23" s="220"/>
      <c r="C23" s="247" t="s">
        <v>541</v>
      </c>
      <c r="D23" s="222"/>
      <c r="E23" s="223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136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9"/>
      <c r="B24" s="220"/>
      <c r="C24" s="247" t="s">
        <v>542</v>
      </c>
      <c r="D24" s="222"/>
      <c r="E24" s="223">
        <v>32.952500000000001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136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9"/>
      <c r="B25" s="220"/>
      <c r="C25" s="247" t="s">
        <v>543</v>
      </c>
      <c r="D25" s="222"/>
      <c r="E25" s="223">
        <v>4.375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9"/>
      <c r="B26" s="220"/>
      <c r="C26" s="248"/>
      <c r="D26" s="240"/>
      <c r="E26" s="240"/>
      <c r="F26" s="240"/>
      <c r="G26" s="24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138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31">
        <v>2</v>
      </c>
      <c r="B27" s="232" t="s">
        <v>544</v>
      </c>
      <c r="C27" s="245" t="s">
        <v>545</v>
      </c>
      <c r="D27" s="233" t="s">
        <v>350</v>
      </c>
      <c r="E27" s="234">
        <v>5.4408200000000004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 t="s">
        <v>546</v>
      </c>
      <c r="S27" s="236" t="s">
        <v>130</v>
      </c>
      <c r="T27" s="237" t="s">
        <v>130</v>
      </c>
      <c r="U27" s="221">
        <v>0.98</v>
      </c>
      <c r="V27" s="221">
        <f>ROUND(E27*U27,2)</f>
        <v>5.33</v>
      </c>
      <c r="W27" s="221"/>
      <c r="X27" s="221" t="s">
        <v>131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>
      <c r="A28" s="219"/>
      <c r="B28" s="220"/>
      <c r="C28" s="246" t="s">
        <v>547</v>
      </c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38" t="str">
        <f>C28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28" s="212"/>
      <c r="BC28" s="212"/>
      <c r="BD28" s="212"/>
      <c r="BE28" s="212"/>
      <c r="BF28" s="212"/>
      <c r="BG28" s="212"/>
      <c r="BH28" s="212"/>
    </row>
    <row r="29" spans="1:60" outlineLevel="1">
      <c r="A29" s="219"/>
      <c r="B29" s="220"/>
      <c r="C29" s="247" t="s">
        <v>548</v>
      </c>
      <c r="D29" s="222"/>
      <c r="E29" s="223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136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19"/>
      <c r="B30" s="220"/>
      <c r="C30" s="247" t="s">
        <v>530</v>
      </c>
      <c r="D30" s="222"/>
      <c r="E30" s="223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136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9"/>
      <c r="B31" s="220"/>
      <c r="C31" s="247" t="s">
        <v>549</v>
      </c>
      <c r="D31" s="222"/>
      <c r="E31" s="223">
        <v>0.59519999999999995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136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19"/>
      <c r="B32" s="220"/>
      <c r="C32" s="247" t="s">
        <v>550</v>
      </c>
      <c r="D32" s="222"/>
      <c r="E32" s="223">
        <v>3.456E-2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136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19"/>
      <c r="B33" s="220"/>
      <c r="C33" s="247" t="s">
        <v>551</v>
      </c>
      <c r="D33" s="222"/>
      <c r="E33" s="223">
        <v>0.33389999999999997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136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9"/>
      <c r="B34" s="220"/>
      <c r="C34" s="247" t="s">
        <v>534</v>
      </c>
      <c r="D34" s="222"/>
      <c r="E34" s="223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136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9"/>
      <c r="B35" s="220"/>
      <c r="C35" s="247" t="s">
        <v>552</v>
      </c>
      <c r="D35" s="222"/>
      <c r="E35" s="223">
        <v>0.70399999999999996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136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9"/>
      <c r="B36" s="220"/>
      <c r="C36" s="247" t="s">
        <v>553</v>
      </c>
      <c r="D36" s="222"/>
      <c r="E36" s="223">
        <v>0.60543999999999998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136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9"/>
      <c r="B37" s="220"/>
      <c r="C37" s="247" t="s">
        <v>554</v>
      </c>
      <c r="D37" s="222"/>
      <c r="E37" s="223">
        <v>0.39360000000000001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47" t="s">
        <v>555</v>
      </c>
      <c r="D38" s="222"/>
      <c r="E38" s="223">
        <v>0.65280000000000005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136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9"/>
      <c r="B39" s="220"/>
      <c r="C39" s="247" t="s">
        <v>556</v>
      </c>
      <c r="D39" s="222"/>
      <c r="E39" s="223">
        <v>0.18559999999999999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136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9"/>
      <c r="B40" s="220"/>
      <c r="C40" s="247" t="s">
        <v>557</v>
      </c>
      <c r="D40" s="222"/>
      <c r="E40" s="223">
        <v>0.14399999999999999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136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9"/>
      <c r="B41" s="220"/>
      <c r="C41" s="247" t="s">
        <v>541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136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9"/>
      <c r="B42" s="220"/>
      <c r="C42" s="247" t="s">
        <v>558</v>
      </c>
      <c r="D42" s="222"/>
      <c r="E42" s="223">
        <v>1.58172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136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9"/>
      <c r="B43" s="220"/>
      <c r="C43" s="247" t="s">
        <v>559</v>
      </c>
      <c r="D43" s="222"/>
      <c r="E43" s="223">
        <v>0.21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136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9"/>
      <c r="B44" s="220"/>
      <c r="C44" s="248"/>
      <c r="D44" s="240"/>
      <c r="E44" s="240"/>
      <c r="F44" s="240"/>
      <c r="G44" s="24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138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31">
        <v>3</v>
      </c>
      <c r="B45" s="232" t="s">
        <v>560</v>
      </c>
      <c r="C45" s="245" t="s">
        <v>561</v>
      </c>
      <c r="D45" s="233" t="s">
        <v>350</v>
      </c>
      <c r="E45" s="234">
        <v>5.4408200000000004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 t="s">
        <v>546</v>
      </c>
      <c r="S45" s="236" t="s">
        <v>130</v>
      </c>
      <c r="T45" s="237" t="s">
        <v>130</v>
      </c>
      <c r="U45" s="221">
        <v>0.61</v>
      </c>
      <c r="V45" s="221">
        <f>ROUND(E45*U45,2)</f>
        <v>3.32</v>
      </c>
      <c r="W45" s="221"/>
      <c r="X45" s="221" t="s">
        <v>131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132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9"/>
      <c r="B46" s="220"/>
      <c r="C46" s="246" t="s">
        <v>562</v>
      </c>
      <c r="D46" s="239"/>
      <c r="E46" s="239"/>
      <c r="F46" s="239"/>
      <c r="G46" s="239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9"/>
      <c r="B47" s="220"/>
      <c r="C47" s="247" t="s">
        <v>563</v>
      </c>
      <c r="D47" s="222"/>
      <c r="E47" s="223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136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9"/>
      <c r="B48" s="220"/>
      <c r="C48" s="247" t="s">
        <v>564</v>
      </c>
      <c r="D48" s="222"/>
      <c r="E48" s="223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136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9"/>
      <c r="B49" s="220"/>
      <c r="C49" s="247" t="s">
        <v>565</v>
      </c>
      <c r="D49" s="222"/>
      <c r="E49" s="223">
        <v>5.4408200000000004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136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9"/>
      <c r="B50" s="220"/>
      <c r="C50" s="248"/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138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>
      <c r="A51" s="231">
        <v>4</v>
      </c>
      <c r="B51" s="232" t="s">
        <v>566</v>
      </c>
      <c r="C51" s="245" t="s">
        <v>567</v>
      </c>
      <c r="D51" s="233" t="s">
        <v>350</v>
      </c>
      <c r="E51" s="234">
        <v>12.29954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1.4</v>
      </c>
      <c r="Q51" s="236">
        <f>ROUND(E51*P51,2)</f>
        <v>17.22</v>
      </c>
      <c r="R51" s="236" t="s">
        <v>546</v>
      </c>
      <c r="S51" s="236" t="s">
        <v>130</v>
      </c>
      <c r="T51" s="237" t="s">
        <v>130</v>
      </c>
      <c r="U51" s="221">
        <v>0.37</v>
      </c>
      <c r="V51" s="221">
        <f>ROUND(E51*U51,2)</f>
        <v>4.55</v>
      </c>
      <c r="W51" s="221"/>
      <c r="X51" s="221" t="s">
        <v>131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132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9"/>
      <c r="B52" s="220"/>
      <c r="C52" s="246" t="s">
        <v>568</v>
      </c>
      <c r="D52" s="239"/>
      <c r="E52" s="239"/>
      <c r="F52" s="239"/>
      <c r="G52" s="239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134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>
      <c r="A53" s="219"/>
      <c r="B53" s="220"/>
      <c r="C53" s="247" t="s">
        <v>569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136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9"/>
      <c r="B54" s="220"/>
      <c r="C54" s="247" t="s">
        <v>570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136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9"/>
      <c r="B55" s="220"/>
      <c r="C55" s="247" t="s">
        <v>571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136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9"/>
      <c r="B56" s="220"/>
      <c r="C56" s="247" t="s">
        <v>572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136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>
      <c r="A57" s="219"/>
      <c r="B57" s="220"/>
      <c r="C57" s="247" t="s">
        <v>530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136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9"/>
      <c r="B58" s="220"/>
      <c r="C58" s="247" t="s">
        <v>573</v>
      </c>
      <c r="D58" s="222"/>
      <c r="E58" s="223">
        <v>1.1160000000000001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136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9"/>
      <c r="B59" s="220"/>
      <c r="C59" s="247" t="s">
        <v>574</v>
      </c>
      <c r="D59" s="222"/>
      <c r="E59" s="223">
        <v>6.4799999999999996E-2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136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9"/>
      <c r="B60" s="220"/>
      <c r="C60" s="247" t="s">
        <v>575</v>
      </c>
      <c r="D60" s="222"/>
      <c r="E60" s="223">
        <v>0.62605999999999995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136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9"/>
      <c r="B61" s="220"/>
      <c r="C61" s="247" t="s">
        <v>534</v>
      </c>
      <c r="D61" s="222"/>
      <c r="E61" s="223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136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9"/>
      <c r="B62" s="220"/>
      <c r="C62" s="247" t="s">
        <v>576</v>
      </c>
      <c r="D62" s="222"/>
      <c r="E62" s="223">
        <v>1.87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136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9"/>
      <c r="B63" s="220"/>
      <c r="C63" s="247" t="s">
        <v>577</v>
      </c>
      <c r="D63" s="222"/>
      <c r="E63" s="223">
        <v>1.6082000000000001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136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9"/>
      <c r="B64" s="220"/>
      <c r="C64" s="247" t="s">
        <v>578</v>
      </c>
      <c r="D64" s="222"/>
      <c r="E64" s="223">
        <v>1.0455000000000001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136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9"/>
      <c r="B65" s="220"/>
      <c r="C65" s="247" t="s">
        <v>579</v>
      </c>
      <c r="D65" s="222"/>
      <c r="E65" s="223">
        <v>1.734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136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9"/>
      <c r="B66" s="220"/>
      <c r="C66" s="247" t="s">
        <v>580</v>
      </c>
      <c r="D66" s="222"/>
      <c r="E66" s="223">
        <v>0.49299999999999999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136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9"/>
      <c r="B67" s="220"/>
      <c r="C67" s="247" t="s">
        <v>581</v>
      </c>
      <c r="D67" s="222"/>
      <c r="E67" s="223">
        <v>0.38250000000000001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136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9"/>
      <c r="B68" s="220"/>
      <c r="C68" s="247" t="s">
        <v>541</v>
      </c>
      <c r="D68" s="222"/>
      <c r="E68" s="223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136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9"/>
      <c r="B69" s="220"/>
      <c r="C69" s="247" t="s">
        <v>582</v>
      </c>
      <c r="D69" s="222"/>
      <c r="E69" s="223">
        <v>2.9657300000000002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136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9"/>
      <c r="B70" s="220"/>
      <c r="C70" s="247" t="s">
        <v>583</v>
      </c>
      <c r="D70" s="222"/>
      <c r="E70" s="223">
        <v>0.39374999999999999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136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9"/>
      <c r="B71" s="220"/>
      <c r="C71" s="248"/>
      <c r="D71" s="240"/>
      <c r="E71" s="240"/>
      <c r="F71" s="240"/>
      <c r="G71" s="240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138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>
      <c r="A72" s="231">
        <v>5</v>
      </c>
      <c r="B72" s="232" t="s">
        <v>584</v>
      </c>
      <c r="C72" s="245" t="s">
        <v>585</v>
      </c>
      <c r="D72" s="233" t="s">
        <v>350</v>
      </c>
      <c r="E72" s="234">
        <v>4.0998299999999999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 t="s">
        <v>546</v>
      </c>
      <c r="S72" s="236" t="s">
        <v>130</v>
      </c>
      <c r="T72" s="237" t="s">
        <v>130</v>
      </c>
      <c r="U72" s="221">
        <v>0.06</v>
      </c>
      <c r="V72" s="221">
        <f>ROUND(E72*U72,2)</f>
        <v>0.25</v>
      </c>
      <c r="W72" s="221"/>
      <c r="X72" s="221" t="s">
        <v>131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132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19"/>
      <c r="B73" s="220"/>
      <c r="C73" s="246" t="s">
        <v>568</v>
      </c>
      <c r="D73" s="239"/>
      <c r="E73" s="239"/>
      <c r="F73" s="239"/>
      <c r="G73" s="239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134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9"/>
      <c r="B74" s="220"/>
      <c r="C74" s="247" t="s">
        <v>586</v>
      </c>
      <c r="D74" s="222"/>
      <c r="E74" s="223">
        <v>4.0998299999999999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136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9"/>
      <c r="B75" s="220"/>
      <c r="C75" s="248"/>
      <c r="D75" s="240"/>
      <c r="E75" s="240"/>
      <c r="F75" s="240"/>
      <c r="G75" s="240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138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31">
        <v>6</v>
      </c>
      <c r="B76" s="232" t="s">
        <v>587</v>
      </c>
      <c r="C76" s="245" t="s">
        <v>588</v>
      </c>
      <c r="D76" s="233" t="s">
        <v>350</v>
      </c>
      <c r="E76" s="234">
        <v>14.90456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2</v>
      </c>
      <c r="Q76" s="236">
        <f>ROUND(E76*P76,2)</f>
        <v>29.81</v>
      </c>
      <c r="R76" s="236" t="s">
        <v>546</v>
      </c>
      <c r="S76" s="236" t="s">
        <v>130</v>
      </c>
      <c r="T76" s="237" t="s">
        <v>130</v>
      </c>
      <c r="U76" s="221">
        <v>18.22</v>
      </c>
      <c r="V76" s="221">
        <f>ROUND(E76*U76,2)</f>
        <v>271.56</v>
      </c>
      <c r="W76" s="221"/>
      <c r="X76" s="221" t="s">
        <v>131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132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19"/>
      <c r="B77" s="220"/>
      <c r="C77" s="246" t="s">
        <v>589</v>
      </c>
      <c r="D77" s="239"/>
      <c r="E77" s="239"/>
      <c r="F77" s="239"/>
      <c r="G77" s="239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134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9"/>
      <c r="B78" s="220"/>
      <c r="C78" s="247" t="s">
        <v>590</v>
      </c>
      <c r="D78" s="222"/>
      <c r="E78" s="223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136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9"/>
      <c r="B79" s="220"/>
      <c r="C79" s="247" t="s">
        <v>591</v>
      </c>
      <c r="D79" s="222"/>
      <c r="E79" s="223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136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9"/>
      <c r="B80" s="220"/>
      <c r="C80" s="247" t="s">
        <v>592</v>
      </c>
      <c r="D80" s="222"/>
      <c r="E80" s="223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136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9"/>
      <c r="B81" s="220"/>
      <c r="C81" s="247" t="s">
        <v>593</v>
      </c>
      <c r="D81" s="222"/>
      <c r="E81" s="223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136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9"/>
      <c r="B82" s="220"/>
      <c r="C82" s="247" t="s">
        <v>594</v>
      </c>
      <c r="D82" s="222"/>
      <c r="E82" s="223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136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9"/>
      <c r="B83" s="220"/>
      <c r="C83" s="247" t="s">
        <v>595</v>
      </c>
      <c r="D83" s="222"/>
      <c r="E83" s="223">
        <v>14.90456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136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9"/>
      <c r="B84" s="220"/>
      <c r="C84" s="248"/>
      <c r="D84" s="240"/>
      <c r="E84" s="240"/>
      <c r="F84" s="240"/>
      <c r="G84" s="240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138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>
      <c r="A85" s="231">
        <v>7</v>
      </c>
      <c r="B85" s="232" t="s">
        <v>596</v>
      </c>
      <c r="C85" s="245" t="s">
        <v>597</v>
      </c>
      <c r="D85" s="233" t="s">
        <v>350</v>
      </c>
      <c r="E85" s="234">
        <v>12.29954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546</v>
      </c>
      <c r="S85" s="236" t="s">
        <v>130</v>
      </c>
      <c r="T85" s="237" t="s">
        <v>130</v>
      </c>
      <c r="U85" s="221">
        <v>0.01</v>
      </c>
      <c r="V85" s="221">
        <f>ROUND(E85*U85,2)</f>
        <v>0.12</v>
      </c>
      <c r="W85" s="221"/>
      <c r="X85" s="221" t="s">
        <v>131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132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9"/>
      <c r="B86" s="220"/>
      <c r="C86" s="246" t="s">
        <v>598</v>
      </c>
      <c r="D86" s="239"/>
      <c r="E86" s="239"/>
      <c r="F86" s="239"/>
      <c r="G86" s="239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134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19"/>
      <c r="B87" s="220"/>
      <c r="C87" s="247" t="s">
        <v>599</v>
      </c>
      <c r="D87" s="222"/>
      <c r="E87" s="223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136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9"/>
      <c r="B88" s="220"/>
      <c r="C88" s="247" t="s">
        <v>600</v>
      </c>
      <c r="D88" s="222"/>
      <c r="E88" s="223">
        <v>12.29954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136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9"/>
      <c r="B89" s="220"/>
      <c r="C89" s="248"/>
      <c r="D89" s="240"/>
      <c r="E89" s="240"/>
      <c r="F89" s="240"/>
      <c r="G89" s="240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138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31">
        <v>8</v>
      </c>
      <c r="B90" s="232" t="s">
        <v>601</v>
      </c>
      <c r="C90" s="245" t="s">
        <v>602</v>
      </c>
      <c r="D90" s="233" t="s">
        <v>350</v>
      </c>
      <c r="E90" s="234">
        <v>12.29954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546</v>
      </c>
      <c r="S90" s="236" t="s">
        <v>130</v>
      </c>
      <c r="T90" s="237" t="s">
        <v>130</v>
      </c>
      <c r="U90" s="221">
        <v>0</v>
      </c>
      <c r="V90" s="221">
        <f>ROUND(E90*U90,2)</f>
        <v>0</v>
      </c>
      <c r="W90" s="221"/>
      <c r="X90" s="221" t="s">
        <v>131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132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19"/>
      <c r="B91" s="220"/>
      <c r="C91" s="247" t="s">
        <v>603</v>
      </c>
      <c r="D91" s="222"/>
      <c r="E91" s="223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136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9"/>
      <c r="B92" s="220"/>
      <c r="C92" s="247" t="s">
        <v>600</v>
      </c>
      <c r="D92" s="222"/>
      <c r="E92" s="223">
        <v>12.29954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136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19"/>
      <c r="B93" s="220"/>
      <c r="C93" s="248"/>
      <c r="D93" s="240"/>
      <c r="E93" s="240"/>
      <c r="F93" s="240"/>
      <c r="G93" s="240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138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>
      <c r="A94" s="225" t="s">
        <v>124</v>
      </c>
      <c r="B94" s="226" t="s">
        <v>65</v>
      </c>
      <c r="C94" s="244" t="s">
        <v>66</v>
      </c>
      <c r="D94" s="227"/>
      <c r="E94" s="228"/>
      <c r="F94" s="229"/>
      <c r="G94" s="229">
        <f>SUMIF(AG95:AG110,"&lt;&gt;NOR",G95:G110)</f>
        <v>0</v>
      </c>
      <c r="H94" s="229"/>
      <c r="I94" s="229">
        <f>SUM(I95:I110)</f>
        <v>0</v>
      </c>
      <c r="J94" s="229"/>
      <c r="K94" s="229">
        <f>SUM(K95:K110)</f>
        <v>0</v>
      </c>
      <c r="L94" s="229"/>
      <c r="M94" s="229">
        <f>SUM(M95:M110)</f>
        <v>0</v>
      </c>
      <c r="N94" s="229"/>
      <c r="O94" s="229">
        <f>SUM(O95:O110)</f>
        <v>0.02</v>
      </c>
      <c r="P94" s="229"/>
      <c r="Q94" s="229">
        <f>SUM(Q95:Q110)</f>
        <v>0</v>
      </c>
      <c r="R94" s="229"/>
      <c r="S94" s="229"/>
      <c r="T94" s="230"/>
      <c r="U94" s="224"/>
      <c r="V94" s="224">
        <f>SUM(V95:V110)</f>
        <v>18.68</v>
      </c>
      <c r="W94" s="224"/>
      <c r="X94" s="224"/>
      <c r="AG94" t="s">
        <v>125</v>
      </c>
    </row>
    <row r="95" spans="1:60" ht="22.5" outlineLevel="1">
      <c r="A95" s="231">
        <v>9</v>
      </c>
      <c r="B95" s="232" t="s">
        <v>604</v>
      </c>
      <c r="C95" s="245" t="s">
        <v>605</v>
      </c>
      <c r="D95" s="233" t="s">
        <v>128</v>
      </c>
      <c r="E95" s="234">
        <v>99.363749999999996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6" t="s">
        <v>546</v>
      </c>
      <c r="S95" s="236" t="s">
        <v>130</v>
      </c>
      <c r="T95" s="237" t="s">
        <v>130</v>
      </c>
      <c r="U95" s="221">
        <v>0.15</v>
      </c>
      <c r="V95" s="221">
        <f>ROUND(E95*U95,2)</f>
        <v>14.9</v>
      </c>
      <c r="W95" s="221"/>
      <c r="X95" s="221" t="s">
        <v>131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132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9"/>
      <c r="B96" s="220"/>
      <c r="C96" s="246" t="s">
        <v>606</v>
      </c>
      <c r="D96" s="239"/>
      <c r="E96" s="239"/>
      <c r="F96" s="239"/>
      <c r="G96" s="239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134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38" t="str">
        <f>C96</f>
        <v>z rostlé horniny tř.1 - 4 pod násypy z hornin soudržných do 92% PS a hornin nesoudržných sypkých relativní ulehlosti I(d) do 0,8</v>
      </c>
      <c r="BB96" s="212"/>
      <c r="BC96" s="212"/>
      <c r="BD96" s="212"/>
      <c r="BE96" s="212"/>
      <c r="BF96" s="212"/>
      <c r="BG96" s="212"/>
      <c r="BH96" s="212"/>
    </row>
    <row r="97" spans="1:60" outlineLevel="1">
      <c r="A97" s="219"/>
      <c r="B97" s="220"/>
      <c r="C97" s="247" t="s">
        <v>607</v>
      </c>
      <c r="D97" s="222"/>
      <c r="E97" s="223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136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9"/>
      <c r="B98" s="220"/>
      <c r="C98" s="247" t="s">
        <v>594</v>
      </c>
      <c r="D98" s="222"/>
      <c r="E98" s="223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136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9"/>
      <c r="B99" s="220"/>
      <c r="C99" s="247" t="s">
        <v>608</v>
      </c>
      <c r="D99" s="222"/>
      <c r="E99" s="223">
        <v>99.363749999999996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136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9"/>
      <c r="B100" s="220"/>
      <c r="C100" s="248"/>
      <c r="D100" s="240"/>
      <c r="E100" s="240"/>
      <c r="F100" s="240"/>
      <c r="G100" s="240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31">
        <v>10</v>
      </c>
      <c r="B101" s="232" t="s">
        <v>609</v>
      </c>
      <c r="C101" s="245" t="s">
        <v>610</v>
      </c>
      <c r="D101" s="233" t="s">
        <v>128</v>
      </c>
      <c r="E101" s="234">
        <v>41.96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5.0000000000000001E-4</v>
      </c>
      <c r="O101" s="236">
        <f>ROUND(E101*N101,2)</f>
        <v>0.02</v>
      </c>
      <c r="P101" s="236">
        <v>0</v>
      </c>
      <c r="Q101" s="236">
        <f>ROUND(E101*P101,2)</f>
        <v>0</v>
      </c>
      <c r="R101" s="236" t="s">
        <v>157</v>
      </c>
      <c r="S101" s="236" t="s">
        <v>130</v>
      </c>
      <c r="T101" s="237" t="s">
        <v>130</v>
      </c>
      <c r="U101" s="221">
        <v>0.09</v>
      </c>
      <c r="V101" s="221">
        <f>ROUND(E101*U101,2)</f>
        <v>3.78</v>
      </c>
      <c r="W101" s="221"/>
      <c r="X101" s="221" t="s">
        <v>131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132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9"/>
      <c r="B102" s="220"/>
      <c r="C102" s="247" t="s">
        <v>611</v>
      </c>
      <c r="D102" s="222"/>
      <c r="E102" s="223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136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9"/>
      <c r="B103" s="220"/>
      <c r="C103" s="247" t="s">
        <v>534</v>
      </c>
      <c r="D103" s="222"/>
      <c r="E103" s="223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136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9"/>
      <c r="B104" s="220"/>
      <c r="C104" s="247" t="s">
        <v>535</v>
      </c>
      <c r="D104" s="222"/>
      <c r="E104" s="223">
        <v>11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136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9"/>
      <c r="B105" s="220"/>
      <c r="C105" s="247" t="s">
        <v>536</v>
      </c>
      <c r="D105" s="222"/>
      <c r="E105" s="223">
        <v>9.4600000000000009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136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9"/>
      <c r="B106" s="220"/>
      <c r="C106" s="247" t="s">
        <v>537</v>
      </c>
      <c r="D106" s="222"/>
      <c r="E106" s="223">
        <v>6.15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136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19"/>
      <c r="B107" s="220"/>
      <c r="C107" s="247" t="s">
        <v>538</v>
      </c>
      <c r="D107" s="222"/>
      <c r="E107" s="223">
        <v>10.199999999999999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136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19"/>
      <c r="B108" s="220"/>
      <c r="C108" s="247" t="s">
        <v>539</v>
      </c>
      <c r="D108" s="222"/>
      <c r="E108" s="223">
        <v>2.9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19"/>
      <c r="B109" s="220"/>
      <c r="C109" s="247" t="s">
        <v>540</v>
      </c>
      <c r="D109" s="222"/>
      <c r="E109" s="223">
        <v>2.25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9"/>
      <c r="B110" s="220"/>
      <c r="C110" s="248"/>
      <c r="D110" s="240"/>
      <c r="E110" s="240"/>
      <c r="F110" s="240"/>
      <c r="G110" s="240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138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>
      <c r="A111" s="225" t="s">
        <v>124</v>
      </c>
      <c r="B111" s="226" t="s">
        <v>69</v>
      </c>
      <c r="C111" s="244" t="s">
        <v>70</v>
      </c>
      <c r="D111" s="227"/>
      <c r="E111" s="228"/>
      <c r="F111" s="229"/>
      <c r="G111" s="229">
        <f>SUMIF(AG112:AG203,"&lt;&gt;NOR",G112:G203)</f>
        <v>0</v>
      </c>
      <c r="H111" s="229"/>
      <c r="I111" s="229">
        <f>SUM(I112:I203)</f>
        <v>0</v>
      </c>
      <c r="J111" s="229"/>
      <c r="K111" s="229">
        <f>SUM(K112:K203)</f>
        <v>0</v>
      </c>
      <c r="L111" s="229"/>
      <c r="M111" s="229">
        <f>SUM(M112:M203)</f>
        <v>0</v>
      </c>
      <c r="N111" s="229"/>
      <c r="O111" s="229">
        <f>SUM(O112:O203)</f>
        <v>73.010000000000005</v>
      </c>
      <c r="P111" s="229"/>
      <c r="Q111" s="229">
        <f>SUM(Q112:Q203)</f>
        <v>0</v>
      </c>
      <c r="R111" s="229"/>
      <c r="S111" s="229"/>
      <c r="T111" s="230"/>
      <c r="U111" s="224"/>
      <c r="V111" s="224">
        <f>SUM(V112:V203)</f>
        <v>87.049999999999983</v>
      </c>
      <c r="W111" s="224"/>
      <c r="X111" s="224"/>
      <c r="AG111" t="s">
        <v>125</v>
      </c>
    </row>
    <row r="112" spans="1:60" ht="22.5" outlineLevel="1">
      <c r="A112" s="231">
        <v>11</v>
      </c>
      <c r="B112" s="232" t="s">
        <v>612</v>
      </c>
      <c r="C112" s="245" t="s">
        <v>613</v>
      </c>
      <c r="D112" s="233" t="s">
        <v>128</v>
      </c>
      <c r="E112" s="234">
        <v>99.363749999999996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0.28799999999999998</v>
      </c>
      <c r="O112" s="236">
        <f>ROUND(E112*N112,2)</f>
        <v>28.62</v>
      </c>
      <c r="P112" s="236">
        <v>0</v>
      </c>
      <c r="Q112" s="236">
        <f>ROUND(E112*P112,2)</f>
        <v>0</v>
      </c>
      <c r="R112" s="236" t="s">
        <v>527</v>
      </c>
      <c r="S112" s="236" t="s">
        <v>130</v>
      </c>
      <c r="T112" s="237" t="s">
        <v>130</v>
      </c>
      <c r="U112" s="221">
        <v>0.02</v>
      </c>
      <c r="V112" s="221">
        <f>ROUND(E112*U112,2)</f>
        <v>1.99</v>
      </c>
      <c r="W112" s="221"/>
      <c r="X112" s="221" t="s">
        <v>131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132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19"/>
      <c r="B113" s="220"/>
      <c r="C113" s="247" t="s">
        <v>614</v>
      </c>
      <c r="D113" s="222"/>
      <c r="E113" s="223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136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19"/>
      <c r="B114" s="220"/>
      <c r="C114" s="247" t="s">
        <v>594</v>
      </c>
      <c r="D114" s="222"/>
      <c r="E114" s="223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19"/>
      <c r="B115" s="220"/>
      <c r="C115" s="247" t="s">
        <v>608</v>
      </c>
      <c r="D115" s="222"/>
      <c r="E115" s="223">
        <v>99.363749999999996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9"/>
      <c r="B116" s="220"/>
      <c r="C116" s="248"/>
      <c r="D116" s="240"/>
      <c r="E116" s="240"/>
      <c r="F116" s="240"/>
      <c r="G116" s="240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>
      <c r="A117" s="231">
        <v>12</v>
      </c>
      <c r="B117" s="232" t="s">
        <v>615</v>
      </c>
      <c r="C117" s="245" t="s">
        <v>616</v>
      </c>
      <c r="D117" s="233" t="s">
        <v>128</v>
      </c>
      <c r="E117" s="234">
        <v>57.403750000000002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0.2772</v>
      </c>
      <c r="O117" s="236">
        <f>ROUND(E117*N117,2)</f>
        <v>15.91</v>
      </c>
      <c r="P117" s="236">
        <v>0</v>
      </c>
      <c r="Q117" s="236">
        <f>ROUND(E117*P117,2)</f>
        <v>0</v>
      </c>
      <c r="R117" s="236" t="s">
        <v>527</v>
      </c>
      <c r="S117" s="236" t="s">
        <v>130</v>
      </c>
      <c r="T117" s="237" t="s">
        <v>130</v>
      </c>
      <c r="U117" s="221">
        <v>0.02</v>
      </c>
      <c r="V117" s="221">
        <f>ROUND(E117*U117,2)</f>
        <v>1.1499999999999999</v>
      </c>
      <c r="W117" s="221"/>
      <c r="X117" s="221" t="s">
        <v>131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132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19"/>
      <c r="B118" s="220"/>
      <c r="C118" s="247" t="s">
        <v>617</v>
      </c>
      <c r="D118" s="222"/>
      <c r="E118" s="223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136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>
      <c r="A119" s="219"/>
      <c r="B119" s="220"/>
      <c r="C119" s="247" t="s">
        <v>530</v>
      </c>
      <c r="D119" s="222"/>
      <c r="E119" s="223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9"/>
      <c r="B120" s="220"/>
      <c r="C120" s="247" t="s">
        <v>531</v>
      </c>
      <c r="D120" s="222"/>
      <c r="E120" s="223">
        <v>12.4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9"/>
      <c r="B121" s="220"/>
      <c r="C121" s="247" t="s">
        <v>532</v>
      </c>
      <c r="D121" s="222"/>
      <c r="E121" s="223">
        <v>0.72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136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9"/>
      <c r="B122" s="220"/>
      <c r="C122" s="247" t="s">
        <v>533</v>
      </c>
      <c r="D122" s="222"/>
      <c r="E122" s="223">
        <v>6.9562499999999998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136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9"/>
      <c r="B123" s="220"/>
      <c r="C123" s="247" t="s">
        <v>541</v>
      </c>
      <c r="D123" s="222"/>
      <c r="E123" s="223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9"/>
      <c r="B124" s="220"/>
      <c r="C124" s="247" t="s">
        <v>542</v>
      </c>
      <c r="D124" s="222"/>
      <c r="E124" s="223">
        <v>32.952500000000001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9"/>
      <c r="B125" s="220"/>
      <c r="C125" s="247" t="s">
        <v>543</v>
      </c>
      <c r="D125" s="222"/>
      <c r="E125" s="223">
        <v>4.375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136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9"/>
      <c r="B126" s="220"/>
      <c r="C126" s="248"/>
      <c r="D126" s="240"/>
      <c r="E126" s="240"/>
      <c r="F126" s="240"/>
      <c r="G126" s="240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>
      <c r="A127" s="231">
        <v>13</v>
      </c>
      <c r="B127" s="232" t="s">
        <v>618</v>
      </c>
      <c r="C127" s="245" t="s">
        <v>619</v>
      </c>
      <c r="D127" s="233" t="s">
        <v>128</v>
      </c>
      <c r="E127" s="234">
        <v>41.96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0.4536</v>
      </c>
      <c r="O127" s="236">
        <f>ROUND(E127*N127,2)</f>
        <v>19.03</v>
      </c>
      <c r="P127" s="236">
        <v>0</v>
      </c>
      <c r="Q127" s="236">
        <f>ROUND(E127*P127,2)</f>
        <v>0</v>
      </c>
      <c r="R127" s="236" t="s">
        <v>527</v>
      </c>
      <c r="S127" s="236" t="s">
        <v>130</v>
      </c>
      <c r="T127" s="237" t="s">
        <v>130</v>
      </c>
      <c r="U127" s="221">
        <v>0.03</v>
      </c>
      <c r="V127" s="221">
        <f>ROUND(E127*U127,2)</f>
        <v>1.26</v>
      </c>
      <c r="W127" s="221"/>
      <c r="X127" s="221" t="s">
        <v>131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132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9"/>
      <c r="B128" s="220"/>
      <c r="C128" s="247" t="s">
        <v>620</v>
      </c>
      <c r="D128" s="222"/>
      <c r="E128" s="223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136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9"/>
      <c r="B129" s="220"/>
      <c r="C129" s="247" t="s">
        <v>534</v>
      </c>
      <c r="D129" s="222"/>
      <c r="E129" s="223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136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9"/>
      <c r="B130" s="220"/>
      <c r="C130" s="247" t="s">
        <v>535</v>
      </c>
      <c r="D130" s="222"/>
      <c r="E130" s="223">
        <v>11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9"/>
      <c r="B131" s="220"/>
      <c r="C131" s="247" t="s">
        <v>536</v>
      </c>
      <c r="D131" s="222"/>
      <c r="E131" s="223">
        <v>9.4600000000000009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19"/>
      <c r="B132" s="220"/>
      <c r="C132" s="247" t="s">
        <v>537</v>
      </c>
      <c r="D132" s="222"/>
      <c r="E132" s="223">
        <v>6.15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136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9"/>
      <c r="B133" s="220"/>
      <c r="C133" s="247" t="s">
        <v>538</v>
      </c>
      <c r="D133" s="222"/>
      <c r="E133" s="223">
        <v>10.199999999999999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136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9"/>
      <c r="B134" s="220"/>
      <c r="C134" s="247" t="s">
        <v>539</v>
      </c>
      <c r="D134" s="222"/>
      <c r="E134" s="223">
        <v>2.9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136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9"/>
      <c r="B135" s="220"/>
      <c r="C135" s="247" t="s">
        <v>540</v>
      </c>
      <c r="D135" s="222"/>
      <c r="E135" s="223">
        <v>2.25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136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19"/>
      <c r="B136" s="220"/>
      <c r="C136" s="248"/>
      <c r="D136" s="240"/>
      <c r="E136" s="240"/>
      <c r="F136" s="240"/>
      <c r="G136" s="240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31">
        <v>14</v>
      </c>
      <c r="B137" s="232" t="s">
        <v>621</v>
      </c>
      <c r="C137" s="245" t="s">
        <v>622</v>
      </c>
      <c r="D137" s="233" t="s">
        <v>128</v>
      </c>
      <c r="E137" s="234">
        <v>57.403750000000002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5.5449999999999999E-2</v>
      </c>
      <c r="O137" s="236">
        <f>ROUND(E137*N137,2)</f>
        <v>3.18</v>
      </c>
      <c r="P137" s="236">
        <v>0</v>
      </c>
      <c r="Q137" s="236">
        <f>ROUND(E137*P137,2)</f>
        <v>0</v>
      </c>
      <c r="R137" s="236" t="s">
        <v>527</v>
      </c>
      <c r="S137" s="236" t="s">
        <v>130</v>
      </c>
      <c r="T137" s="237" t="s">
        <v>130</v>
      </c>
      <c r="U137" s="221">
        <v>0.442</v>
      </c>
      <c r="V137" s="221">
        <f>ROUND(E137*U137,2)</f>
        <v>25.37</v>
      </c>
      <c r="W137" s="221"/>
      <c r="X137" s="221" t="s">
        <v>131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132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>
      <c r="A138" s="219"/>
      <c r="B138" s="220"/>
      <c r="C138" s="246" t="s">
        <v>623</v>
      </c>
      <c r="D138" s="239"/>
      <c r="E138" s="239"/>
      <c r="F138" s="239"/>
      <c r="G138" s="239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134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38" t="str">
        <f>C138</f>
        <v>s provedením lože z kameniva drceného, s vyplněním spár, s dvojitým hutněním a se smetením přebytečného materiálu na krajnici. S dodáním hmot pro lože a výplň spár.</v>
      </c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9"/>
      <c r="B139" s="220"/>
      <c r="C139" s="247" t="s">
        <v>624</v>
      </c>
      <c r="D139" s="222"/>
      <c r="E139" s="223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>
      <c r="A140" s="219"/>
      <c r="B140" s="220"/>
      <c r="C140" s="247" t="s">
        <v>530</v>
      </c>
      <c r="D140" s="222"/>
      <c r="E140" s="223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19"/>
      <c r="B141" s="220"/>
      <c r="C141" s="247" t="s">
        <v>531</v>
      </c>
      <c r="D141" s="222"/>
      <c r="E141" s="223">
        <v>12.4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136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9"/>
      <c r="B142" s="220"/>
      <c r="C142" s="247" t="s">
        <v>532</v>
      </c>
      <c r="D142" s="222"/>
      <c r="E142" s="223">
        <v>0.72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136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9"/>
      <c r="B143" s="220"/>
      <c r="C143" s="247" t="s">
        <v>533</v>
      </c>
      <c r="D143" s="222"/>
      <c r="E143" s="223">
        <v>6.9562499999999998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136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9"/>
      <c r="B144" s="220"/>
      <c r="C144" s="247" t="s">
        <v>541</v>
      </c>
      <c r="D144" s="222"/>
      <c r="E144" s="223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136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9"/>
      <c r="B145" s="220"/>
      <c r="C145" s="247" t="s">
        <v>542</v>
      </c>
      <c r="D145" s="222"/>
      <c r="E145" s="223">
        <v>32.952500000000001</v>
      </c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9"/>
      <c r="B146" s="220"/>
      <c r="C146" s="247" t="s">
        <v>543</v>
      </c>
      <c r="D146" s="222"/>
      <c r="E146" s="223">
        <v>4.375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136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19"/>
      <c r="B147" s="220"/>
      <c r="C147" s="248"/>
      <c r="D147" s="240"/>
      <c r="E147" s="240"/>
      <c r="F147" s="240"/>
      <c r="G147" s="240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138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31">
        <v>15</v>
      </c>
      <c r="B148" s="232" t="s">
        <v>625</v>
      </c>
      <c r="C148" s="245" t="s">
        <v>626</v>
      </c>
      <c r="D148" s="233" t="s">
        <v>128</v>
      </c>
      <c r="E148" s="234">
        <v>41.96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6">
        <v>7.3899999999999993E-2</v>
      </c>
      <c r="O148" s="236">
        <f>ROUND(E148*N148,2)</f>
        <v>3.1</v>
      </c>
      <c r="P148" s="236">
        <v>0</v>
      </c>
      <c r="Q148" s="236">
        <f>ROUND(E148*P148,2)</f>
        <v>0</v>
      </c>
      <c r="R148" s="236" t="s">
        <v>527</v>
      </c>
      <c r="S148" s="236" t="s">
        <v>130</v>
      </c>
      <c r="T148" s="237" t="s">
        <v>130</v>
      </c>
      <c r="U148" s="221">
        <v>0.48</v>
      </c>
      <c r="V148" s="221">
        <f>ROUND(E148*U148,2)</f>
        <v>20.14</v>
      </c>
      <c r="W148" s="221"/>
      <c r="X148" s="221" t="s">
        <v>131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132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>
      <c r="A149" s="219"/>
      <c r="B149" s="220"/>
      <c r="C149" s="246" t="s">
        <v>623</v>
      </c>
      <c r="D149" s="239"/>
      <c r="E149" s="239"/>
      <c r="F149" s="239"/>
      <c r="G149" s="239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134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38" t="str">
        <f>C149</f>
        <v>s provedením lože z kameniva drceného, s vyplněním spár, s dvojitým hutněním a se smetením přebytečného materiálu na krajnici. S dodáním hmot pro lože a výplň spár.</v>
      </c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19"/>
      <c r="B150" s="220"/>
      <c r="C150" s="247" t="s">
        <v>611</v>
      </c>
      <c r="D150" s="222"/>
      <c r="E150" s="223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136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19"/>
      <c r="B151" s="220"/>
      <c r="C151" s="247" t="s">
        <v>534</v>
      </c>
      <c r="D151" s="222"/>
      <c r="E151" s="223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136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9"/>
      <c r="B152" s="220"/>
      <c r="C152" s="247" t="s">
        <v>535</v>
      </c>
      <c r="D152" s="222"/>
      <c r="E152" s="223">
        <v>11</v>
      </c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136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9"/>
      <c r="B153" s="220"/>
      <c r="C153" s="247" t="s">
        <v>536</v>
      </c>
      <c r="D153" s="222"/>
      <c r="E153" s="223">
        <v>9.4600000000000009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136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9"/>
      <c r="B154" s="220"/>
      <c r="C154" s="247" t="s">
        <v>537</v>
      </c>
      <c r="D154" s="222"/>
      <c r="E154" s="223">
        <v>6.15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136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9"/>
      <c r="B155" s="220"/>
      <c r="C155" s="247" t="s">
        <v>538</v>
      </c>
      <c r="D155" s="222"/>
      <c r="E155" s="223">
        <v>10.199999999999999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136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9"/>
      <c r="B156" s="220"/>
      <c r="C156" s="247" t="s">
        <v>539</v>
      </c>
      <c r="D156" s="222"/>
      <c r="E156" s="223">
        <v>2.9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136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9"/>
      <c r="B157" s="220"/>
      <c r="C157" s="247" t="s">
        <v>540</v>
      </c>
      <c r="D157" s="222"/>
      <c r="E157" s="223">
        <v>2.25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136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9"/>
      <c r="B158" s="220"/>
      <c r="C158" s="248"/>
      <c r="D158" s="240"/>
      <c r="E158" s="240"/>
      <c r="F158" s="240"/>
      <c r="G158" s="240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138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31">
        <v>16</v>
      </c>
      <c r="B159" s="232" t="s">
        <v>627</v>
      </c>
      <c r="C159" s="245" t="s">
        <v>628</v>
      </c>
      <c r="D159" s="233" t="s">
        <v>128</v>
      </c>
      <c r="E159" s="234">
        <v>57.403750000000002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527</v>
      </c>
      <c r="S159" s="236" t="s">
        <v>130</v>
      </c>
      <c r="T159" s="237" t="s">
        <v>130</v>
      </c>
      <c r="U159" s="221">
        <v>0.06</v>
      </c>
      <c r="V159" s="221">
        <f>ROUND(E159*U159,2)</f>
        <v>3.44</v>
      </c>
      <c r="W159" s="221"/>
      <c r="X159" s="221" t="s">
        <v>131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132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>
      <c r="A160" s="219"/>
      <c r="B160" s="220"/>
      <c r="C160" s="246" t="s">
        <v>623</v>
      </c>
      <c r="D160" s="239"/>
      <c r="E160" s="239"/>
      <c r="F160" s="239"/>
      <c r="G160" s="239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134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38" t="str">
        <f>C160</f>
        <v>s provedením lože z kameniva drceného, s vyplněním spár, s dvojitým hutněním a se smetením přebytečného materiálu na krajnici. S dodáním hmot pro lože a výplň spár.</v>
      </c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19"/>
      <c r="B161" s="220"/>
      <c r="C161" s="247" t="s">
        <v>629</v>
      </c>
      <c r="D161" s="222"/>
      <c r="E161" s="223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136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19"/>
      <c r="B162" s="220"/>
      <c r="C162" s="247" t="s">
        <v>630</v>
      </c>
      <c r="D162" s="222"/>
      <c r="E162" s="223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136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9"/>
      <c r="B163" s="220"/>
      <c r="C163" s="247" t="s">
        <v>631</v>
      </c>
      <c r="D163" s="222"/>
      <c r="E163" s="223">
        <v>57.403750000000002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136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9"/>
      <c r="B164" s="220"/>
      <c r="C164" s="248"/>
      <c r="D164" s="240"/>
      <c r="E164" s="240"/>
      <c r="F164" s="240"/>
      <c r="G164" s="240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138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31">
        <v>17</v>
      </c>
      <c r="B165" s="232" t="s">
        <v>632</v>
      </c>
      <c r="C165" s="245" t="s">
        <v>633</v>
      </c>
      <c r="D165" s="233" t="s">
        <v>357</v>
      </c>
      <c r="E165" s="234">
        <v>35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3.3E-4</v>
      </c>
      <c r="O165" s="236">
        <f>ROUND(E165*N165,2)</f>
        <v>0.01</v>
      </c>
      <c r="P165" s="236">
        <v>0</v>
      </c>
      <c r="Q165" s="236">
        <f>ROUND(E165*P165,2)</f>
        <v>0</v>
      </c>
      <c r="R165" s="236" t="s">
        <v>527</v>
      </c>
      <c r="S165" s="236" t="s">
        <v>130</v>
      </c>
      <c r="T165" s="237" t="s">
        <v>130</v>
      </c>
      <c r="U165" s="221">
        <v>0.41</v>
      </c>
      <c r="V165" s="221">
        <f>ROUND(E165*U165,2)</f>
        <v>14.35</v>
      </c>
      <c r="W165" s="221"/>
      <c r="X165" s="221" t="s">
        <v>131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132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19"/>
      <c r="B166" s="220"/>
      <c r="C166" s="247" t="s">
        <v>634</v>
      </c>
      <c r="D166" s="222"/>
      <c r="E166" s="223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136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19"/>
      <c r="B167" s="220"/>
      <c r="C167" s="247" t="s">
        <v>374</v>
      </c>
      <c r="D167" s="222"/>
      <c r="E167" s="223">
        <v>35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136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9"/>
      <c r="B168" s="220"/>
      <c r="C168" s="248"/>
      <c r="D168" s="240"/>
      <c r="E168" s="240"/>
      <c r="F168" s="240"/>
      <c r="G168" s="240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138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31">
        <v>18</v>
      </c>
      <c r="B169" s="232" t="s">
        <v>635</v>
      </c>
      <c r="C169" s="245" t="s">
        <v>636</v>
      </c>
      <c r="D169" s="233" t="s">
        <v>357</v>
      </c>
      <c r="E169" s="234">
        <v>45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3.6000000000000002E-4</v>
      </c>
      <c r="O169" s="236">
        <f>ROUND(E169*N169,2)</f>
        <v>0.02</v>
      </c>
      <c r="P169" s="236">
        <v>0</v>
      </c>
      <c r="Q169" s="236">
        <f>ROUND(E169*P169,2)</f>
        <v>0</v>
      </c>
      <c r="R169" s="236" t="s">
        <v>527</v>
      </c>
      <c r="S169" s="236" t="s">
        <v>130</v>
      </c>
      <c r="T169" s="237" t="s">
        <v>130</v>
      </c>
      <c r="U169" s="221">
        <v>0.43</v>
      </c>
      <c r="V169" s="221">
        <f>ROUND(E169*U169,2)</f>
        <v>19.350000000000001</v>
      </c>
      <c r="W169" s="221"/>
      <c r="X169" s="221" t="s">
        <v>131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132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19"/>
      <c r="B170" s="220"/>
      <c r="C170" s="247" t="s">
        <v>637</v>
      </c>
      <c r="D170" s="222"/>
      <c r="E170" s="223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136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19"/>
      <c r="B171" s="220"/>
      <c r="C171" s="247" t="s">
        <v>638</v>
      </c>
      <c r="D171" s="222"/>
      <c r="E171" s="223">
        <v>45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136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9"/>
      <c r="B172" s="220"/>
      <c r="C172" s="248"/>
      <c r="D172" s="240"/>
      <c r="E172" s="240"/>
      <c r="F172" s="240"/>
      <c r="G172" s="240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138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31">
        <v>19</v>
      </c>
      <c r="B173" s="232" t="s">
        <v>639</v>
      </c>
      <c r="C173" s="245" t="s">
        <v>640</v>
      </c>
      <c r="D173" s="233" t="s">
        <v>128</v>
      </c>
      <c r="E173" s="234">
        <v>6.61205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0.129</v>
      </c>
      <c r="O173" s="236">
        <f>ROUND(E173*N173,2)</f>
        <v>0.85</v>
      </c>
      <c r="P173" s="236">
        <v>0</v>
      </c>
      <c r="Q173" s="236">
        <f>ROUND(E173*P173,2)</f>
        <v>0</v>
      </c>
      <c r="R173" s="236" t="s">
        <v>446</v>
      </c>
      <c r="S173" s="236" t="s">
        <v>130</v>
      </c>
      <c r="T173" s="237" t="s">
        <v>130</v>
      </c>
      <c r="U173" s="221">
        <v>0</v>
      </c>
      <c r="V173" s="221">
        <f>ROUND(E173*U173,2)</f>
        <v>0</v>
      </c>
      <c r="W173" s="221"/>
      <c r="X173" s="221" t="s">
        <v>447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448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9"/>
      <c r="B174" s="220"/>
      <c r="C174" s="247" t="s">
        <v>641</v>
      </c>
      <c r="D174" s="222"/>
      <c r="E174" s="223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136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9"/>
      <c r="B175" s="220"/>
      <c r="C175" s="247" t="s">
        <v>541</v>
      </c>
      <c r="D175" s="222"/>
      <c r="E175" s="223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136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9"/>
      <c r="B176" s="220"/>
      <c r="C176" s="247" t="s">
        <v>642</v>
      </c>
      <c r="D176" s="222"/>
      <c r="E176" s="223">
        <v>7.2495500000000002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136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19"/>
      <c r="B177" s="220"/>
      <c r="C177" s="247" t="s">
        <v>643</v>
      </c>
      <c r="D177" s="222"/>
      <c r="E177" s="223">
        <v>0.96250000000000002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136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19"/>
      <c r="B178" s="220"/>
      <c r="C178" s="247" t="s">
        <v>166</v>
      </c>
      <c r="D178" s="222"/>
      <c r="E178" s="223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136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19"/>
      <c r="B179" s="220"/>
      <c r="C179" s="247" t="s">
        <v>644</v>
      </c>
      <c r="D179" s="222"/>
      <c r="E179" s="223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136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19"/>
      <c r="B180" s="220"/>
      <c r="C180" s="247" t="s">
        <v>645</v>
      </c>
      <c r="D180" s="222"/>
      <c r="E180" s="223">
        <v>-1.6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136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9"/>
      <c r="B181" s="220"/>
      <c r="C181" s="248"/>
      <c r="D181" s="240"/>
      <c r="E181" s="240"/>
      <c r="F181" s="240"/>
      <c r="G181" s="240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138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>
      <c r="A182" s="231">
        <v>20</v>
      </c>
      <c r="B182" s="232" t="s">
        <v>646</v>
      </c>
      <c r="C182" s="245" t="s">
        <v>647</v>
      </c>
      <c r="D182" s="233" t="s">
        <v>128</v>
      </c>
      <c r="E182" s="234">
        <v>1.76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0.13150000000000001</v>
      </c>
      <c r="O182" s="236">
        <f>ROUND(E182*N182,2)</f>
        <v>0.23</v>
      </c>
      <c r="P182" s="236">
        <v>0</v>
      </c>
      <c r="Q182" s="236">
        <f>ROUND(E182*P182,2)</f>
        <v>0</v>
      </c>
      <c r="R182" s="236" t="s">
        <v>446</v>
      </c>
      <c r="S182" s="236" t="s">
        <v>130</v>
      </c>
      <c r="T182" s="237" t="s">
        <v>130</v>
      </c>
      <c r="U182" s="221">
        <v>0</v>
      </c>
      <c r="V182" s="221">
        <f>ROUND(E182*U182,2)</f>
        <v>0</v>
      </c>
      <c r="W182" s="221"/>
      <c r="X182" s="221" t="s">
        <v>447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448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9"/>
      <c r="B183" s="220"/>
      <c r="C183" s="247" t="s">
        <v>648</v>
      </c>
      <c r="D183" s="222"/>
      <c r="E183" s="223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136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9"/>
      <c r="B184" s="220"/>
      <c r="C184" s="247" t="s">
        <v>649</v>
      </c>
      <c r="D184" s="222"/>
      <c r="E184" s="223">
        <v>1.76</v>
      </c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136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9"/>
      <c r="B185" s="220"/>
      <c r="C185" s="248"/>
      <c r="D185" s="240"/>
      <c r="E185" s="240"/>
      <c r="F185" s="240"/>
      <c r="G185" s="240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138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>
      <c r="A186" s="231">
        <v>21</v>
      </c>
      <c r="B186" s="232" t="s">
        <v>650</v>
      </c>
      <c r="C186" s="245" t="s">
        <v>651</v>
      </c>
      <c r="D186" s="233" t="s">
        <v>128</v>
      </c>
      <c r="E186" s="234">
        <v>9.2311999999999994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0.16500000000000001</v>
      </c>
      <c r="O186" s="236">
        <f>ROUND(E186*N186,2)</f>
        <v>1.52</v>
      </c>
      <c r="P186" s="236">
        <v>0</v>
      </c>
      <c r="Q186" s="236">
        <f>ROUND(E186*P186,2)</f>
        <v>0</v>
      </c>
      <c r="R186" s="236" t="s">
        <v>446</v>
      </c>
      <c r="S186" s="236" t="s">
        <v>130</v>
      </c>
      <c r="T186" s="237" t="s">
        <v>130</v>
      </c>
      <c r="U186" s="221">
        <v>0</v>
      </c>
      <c r="V186" s="221">
        <f>ROUND(E186*U186,2)</f>
        <v>0</v>
      </c>
      <c r="W186" s="221"/>
      <c r="X186" s="221" t="s">
        <v>447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448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19"/>
      <c r="B187" s="220"/>
      <c r="C187" s="247" t="s">
        <v>641</v>
      </c>
      <c r="D187" s="222"/>
      <c r="E187" s="223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136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19"/>
      <c r="B188" s="220"/>
      <c r="C188" s="247" t="s">
        <v>611</v>
      </c>
      <c r="D188" s="222"/>
      <c r="E188" s="223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136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9"/>
      <c r="B189" s="220"/>
      <c r="C189" s="247" t="s">
        <v>534</v>
      </c>
      <c r="D189" s="222"/>
      <c r="E189" s="223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136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9"/>
      <c r="B190" s="220"/>
      <c r="C190" s="247" t="s">
        <v>652</v>
      </c>
      <c r="D190" s="222"/>
      <c r="E190" s="223">
        <v>2.42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136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9"/>
      <c r="B191" s="220"/>
      <c r="C191" s="247" t="s">
        <v>653</v>
      </c>
      <c r="D191" s="222"/>
      <c r="E191" s="223">
        <v>2.0811999999999999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136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9"/>
      <c r="B192" s="220"/>
      <c r="C192" s="247" t="s">
        <v>654</v>
      </c>
      <c r="D192" s="222"/>
      <c r="E192" s="223">
        <v>1.353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136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19"/>
      <c r="B193" s="220"/>
      <c r="C193" s="247" t="s">
        <v>655</v>
      </c>
      <c r="D193" s="222"/>
      <c r="E193" s="223">
        <v>2.2440000000000002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136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9"/>
      <c r="B194" s="220"/>
      <c r="C194" s="247" t="s">
        <v>656</v>
      </c>
      <c r="D194" s="222"/>
      <c r="E194" s="223">
        <v>0.63800000000000001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136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9"/>
      <c r="B195" s="220"/>
      <c r="C195" s="247" t="s">
        <v>657</v>
      </c>
      <c r="D195" s="222"/>
      <c r="E195" s="223">
        <v>0.495</v>
      </c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136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19"/>
      <c r="B196" s="220"/>
      <c r="C196" s="248"/>
      <c r="D196" s="240"/>
      <c r="E196" s="240"/>
      <c r="F196" s="240"/>
      <c r="G196" s="240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138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31">
        <v>22</v>
      </c>
      <c r="B197" s="232" t="s">
        <v>658</v>
      </c>
      <c r="C197" s="245" t="s">
        <v>659</v>
      </c>
      <c r="D197" s="233" t="s">
        <v>128</v>
      </c>
      <c r="E197" s="234">
        <v>4.4167800000000002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6">
        <v>0.123</v>
      </c>
      <c r="O197" s="236">
        <f>ROUND(E197*N197,2)</f>
        <v>0.54</v>
      </c>
      <c r="P197" s="236">
        <v>0</v>
      </c>
      <c r="Q197" s="236">
        <f>ROUND(E197*P197,2)</f>
        <v>0</v>
      </c>
      <c r="R197" s="236" t="s">
        <v>446</v>
      </c>
      <c r="S197" s="236" t="s">
        <v>130</v>
      </c>
      <c r="T197" s="237" t="s">
        <v>130</v>
      </c>
      <c r="U197" s="221">
        <v>0</v>
      </c>
      <c r="V197" s="221">
        <f>ROUND(E197*U197,2)</f>
        <v>0</v>
      </c>
      <c r="W197" s="221"/>
      <c r="X197" s="221" t="s">
        <v>447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448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9"/>
      <c r="B198" s="220"/>
      <c r="C198" s="247" t="s">
        <v>641</v>
      </c>
      <c r="D198" s="222"/>
      <c r="E198" s="223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136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>
      <c r="A199" s="219"/>
      <c r="B199" s="220"/>
      <c r="C199" s="247" t="s">
        <v>530</v>
      </c>
      <c r="D199" s="222"/>
      <c r="E199" s="223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136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9"/>
      <c r="B200" s="220"/>
      <c r="C200" s="247" t="s">
        <v>660</v>
      </c>
      <c r="D200" s="222"/>
      <c r="E200" s="223">
        <v>2.7280000000000002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136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9"/>
      <c r="B201" s="220"/>
      <c r="C201" s="247" t="s">
        <v>661</v>
      </c>
      <c r="D201" s="222"/>
      <c r="E201" s="223">
        <v>0.15840000000000001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136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19"/>
      <c r="B202" s="220"/>
      <c r="C202" s="247" t="s">
        <v>662</v>
      </c>
      <c r="D202" s="222"/>
      <c r="E202" s="223">
        <v>1.5303800000000001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136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19"/>
      <c r="B203" s="220"/>
      <c r="C203" s="248"/>
      <c r="D203" s="240"/>
      <c r="E203" s="240"/>
      <c r="F203" s="240"/>
      <c r="G203" s="240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138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>
      <c r="A204" s="225" t="s">
        <v>124</v>
      </c>
      <c r="B204" s="226" t="s">
        <v>75</v>
      </c>
      <c r="C204" s="244" t="s">
        <v>76</v>
      </c>
      <c r="D204" s="227"/>
      <c r="E204" s="228"/>
      <c r="F204" s="229"/>
      <c r="G204" s="229">
        <f>SUMIF(AG205:AG231,"&lt;&gt;NOR",G205:G231)</f>
        <v>0</v>
      </c>
      <c r="H204" s="229"/>
      <c r="I204" s="229">
        <f>SUM(I205:I231)</f>
        <v>0</v>
      </c>
      <c r="J204" s="229"/>
      <c r="K204" s="229">
        <f>SUM(K205:K231)</f>
        <v>0</v>
      </c>
      <c r="L204" s="229"/>
      <c r="M204" s="229">
        <f>SUM(M205:M231)</f>
        <v>0</v>
      </c>
      <c r="N204" s="229"/>
      <c r="O204" s="229">
        <f>SUM(O205:O231)</f>
        <v>0.34</v>
      </c>
      <c r="P204" s="229"/>
      <c r="Q204" s="229">
        <f>SUM(Q205:Q231)</f>
        <v>0</v>
      </c>
      <c r="R204" s="229"/>
      <c r="S204" s="229"/>
      <c r="T204" s="230"/>
      <c r="U204" s="224"/>
      <c r="V204" s="224">
        <f>SUM(V205:V231)</f>
        <v>4.7300000000000004</v>
      </c>
      <c r="W204" s="224"/>
      <c r="X204" s="224"/>
      <c r="AG204" t="s">
        <v>125</v>
      </c>
    </row>
    <row r="205" spans="1:60" outlineLevel="1">
      <c r="A205" s="231">
        <v>23</v>
      </c>
      <c r="B205" s="232" t="s">
        <v>663</v>
      </c>
      <c r="C205" s="245" t="s">
        <v>664</v>
      </c>
      <c r="D205" s="233" t="s">
        <v>357</v>
      </c>
      <c r="E205" s="234">
        <v>44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6">
        <v>0</v>
      </c>
      <c r="O205" s="236">
        <f>ROUND(E205*N205,2)</f>
        <v>0</v>
      </c>
      <c r="P205" s="236">
        <v>0</v>
      </c>
      <c r="Q205" s="236">
        <f>ROUND(E205*P205,2)</f>
        <v>0</v>
      </c>
      <c r="R205" s="236"/>
      <c r="S205" s="236" t="s">
        <v>130</v>
      </c>
      <c r="T205" s="237" t="s">
        <v>130</v>
      </c>
      <c r="U205" s="221">
        <v>0.05</v>
      </c>
      <c r="V205" s="221">
        <f>ROUND(E205*U205,2)</f>
        <v>2.2000000000000002</v>
      </c>
      <c r="W205" s="221"/>
      <c r="X205" s="221" t="s">
        <v>131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132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19"/>
      <c r="B206" s="220"/>
      <c r="C206" s="247" t="s">
        <v>611</v>
      </c>
      <c r="D206" s="222"/>
      <c r="E206" s="223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136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9"/>
      <c r="B207" s="220"/>
      <c r="C207" s="247" t="s">
        <v>665</v>
      </c>
      <c r="D207" s="222"/>
      <c r="E207" s="223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136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9"/>
      <c r="B208" s="220"/>
      <c r="C208" s="247" t="s">
        <v>534</v>
      </c>
      <c r="D208" s="222"/>
      <c r="E208" s="223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136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9"/>
      <c r="B209" s="220"/>
      <c r="C209" s="247" t="s">
        <v>666</v>
      </c>
      <c r="D209" s="222"/>
      <c r="E209" s="223">
        <v>11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136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9"/>
      <c r="B210" s="220"/>
      <c r="C210" s="247" t="s">
        <v>667</v>
      </c>
      <c r="D210" s="222"/>
      <c r="E210" s="223">
        <v>10.6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136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9"/>
      <c r="B211" s="220"/>
      <c r="C211" s="247" t="s">
        <v>668</v>
      </c>
      <c r="D211" s="222"/>
      <c r="E211" s="223">
        <v>6.8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136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9"/>
      <c r="B212" s="220"/>
      <c r="C212" s="247" t="s">
        <v>669</v>
      </c>
      <c r="D212" s="222"/>
      <c r="E212" s="223">
        <v>10.199999999999999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136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9"/>
      <c r="B213" s="220"/>
      <c r="C213" s="247" t="s">
        <v>670</v>
      </c>
      <c r="D213" s="222"/>
      <c r="E213" s="223">
        <v>2.9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136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9"/>
      <c r="B214" s="220"/>
      <c r="C214" s="247" t="s">
        <v>671</v>
      </c>
      <c r="D214" s="222"/>
      <c r="E214" s="223">
        <v>2.5</v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136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9"/>
      <c r="B215" s="220"/>
      <c r="C215" s="248"/>
      <c r="D215" s="240"/>
      <c r="E215" s="240"/>
      <c r="F215" s="240"/>
      <c r="G215" s="240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138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31">
        <v>24</v>
      </c>
      <c r="B216" s="232" t="s">
        <v>672</v>
      </c>
      <c r="C216" s="245" t="s">
        <v>673</v>
      </c>
      <c r="D216" s="233" t="s">
        <v>362</v>
      </c>
      <c r="E216" s="234">
        <v>1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0.32272000000000001</v>
      </c>
      <c r="O216" s="236">
        <f>ROUND(E216*N216,2)</f>
        <v>0.32</v>
      </c>
      <c r="P216" s="236">
        <v>0</v>
      </c>
      <c r="Q216" s="236">
        <f>ROUND(E216*P216,2)</f>
        <v>0</v>
      </c>
      <c r="R216" s="236" t="s">
        <v>527</v>
      </c>
      <c r="S216" s="236" t="s">
        <v>130</v>
      </c>
      <c r="T216" s="237" t="s">
        <v>130</v>
      </c>
      <c r="U216" s="221">
        <v>2.5249999999999999</v>
      </c>
      <c r="V216" s="221">
        <f>ROUND(E216*U216,2)</f>
        <v>2.5299999999999998</v>
      </c>
      <c r="W216" s="221"/>
      <c r="X216" s="221" t="s">
        <v>131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132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33.75" outlineLevel="1">
      <c r="A217" s="219"/>
      <c r="B217" s="220"/>
      <c r="C217" s="246" t="s">
        <v>674</v>
      </c>
      <c r="D217" s="239"/>
      <c r="E217" s="239"/>
      <c r="F217" s="239"/>
      <c r="G217" s="239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134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38" t="str">
        <f>C217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9"/>
      <c r="B218" s="220"/>
      <c r="C218" s="247" t="s">
        <v>675</v>
      </c>
      <c r="D218" s="222"/>
      <c r="E218" s="223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136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9"/>
      <c r="B219" s="220"/>
      <c r="C219" s="247" t="s">
        <v>57</v>
      </c>
      <c r="D219" s="222"/>
      <c r="E219" s="223">
        <v>1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136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19"/>
      <c r="B220" s="220"/>
      <c r="C220" s="248"/>
      <c r="D220" s="240"/>
      <c r="E220" s="240"/>
      <c r="F220" s="240"/>
      <c r="G220" s="240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138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31">
        <v>25</v>
      </c>
      <c r="B221" s="232" t="s">
        <v>676</v>
      </c>
      <c r="C221" s="245" t="s">
        <v>677</v>
      </c>
      <c r="D221" s="233" t="s">
        <v>357</v>
      </c>
      <c r="E221" s="234">
        <v>48.4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4.8000000000000001E-4</v>
      </c>
      <c r="O221" s="236">
        <f>ROUND(E221*N221,2)</f>
        <v>0.02</v>
      </c>
      <c r="P221" s="236">
        <v>0</v>
      </c>
      <c r="Q221" s="236">
        <f>ROUND(E221*P221,2)</f>
        <v>0</v>
      </c>
      <c r="R221" s="236" t="s">
        <v>446</v>
      </c>
      <c r="S221" s="236" t="s">
        <v>130</v>
      </c>
      <c r="T221" s="237" t="s">
        <v>130</v>
      </c>
      <c r="U221" s="221">
        <v>0</v>
      </c>
      <c r="V221" s="221">
        <f>ROUND(E221*U221,2)</f>
        <v>0</v>
      </c>
      <c r="W221" s="221"/>
      <c r="X221" s="221" t="s">
        <v>447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448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9"/>
      <c r="B222" s="220"/>
      <c r="C222" s="247" t="s">
        <v>611</v>
      </c>
      <c r="D222" s="222"/>
      <c r="E222" s="223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136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19"/>
      <c r="B223" s="220"/>
      <c r="C223" s="247" t="s">
        <v>665</v>
      </c>
      <c r="D223" s="222"/>
      <c r="E223" s="223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136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9"/>
      <c r="B224" s="220"/>
      <c r="C224" s="247" t="s">
        <v>534</v>
      </c>
      <c r="D224" s="222"/>
      <c r="E224" s="223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136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19"/>
      <c r="B225" s="220"/>
      <c r="C225" s="247" t="s">
        <v>678</v>
      </c>
      <c r="D225" s="222"/>
      <c r="E225" s="223">
        <v>12.1</v>
      </c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136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19"/>
      <c r="B226" s="220"/>
      <c r="C226" s="247" t="s">
        <v>679</v>
      </c>
      <c r="D226" s="222"/>
      <c r="E226" s="223">
        <v>11.66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136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19"/>
      <c r="B227" s="220"/>
      <c r="C227" s="247" t="s">
        <v>680</v>
      </c>
      <c r="D227" s="222"/>
      <c r="E227" s="223">
        <v>7.48</v>
      </c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136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9"/>
      <c r="B228" s="220"/>
      <c r="C228" s="247" t="s">
        <v>681</v>
      </c>
      <c r="D228" s="222"/>
      <c r="E228" s="223">
        <v>11.22</v>
      </c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136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19"/>
      <c r="B229" s="220"/>
      <c r="C229" s="247" t="s">
        <v>682</v>
      </c>
      <c r="D229" s="222"/>
      <c r="E229" s="223">
        <v>3.19</v>
      </c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136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9"/>
      <c r="B230" s="220"/>
      <c r="C230" s="247" t="s">
        <v>683</v>
      </c>
      <c r="D230" s="222"/>
      <c r="E230" s="223">
        <v>2.75</v>
      </c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136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9"/>
      <c r="B231" s="220"/>
      <c r="C231" s="248"/>
      <c r="D231" s="240"/>
      <c r="E231" s="240"/>
      <c r="F231" s="240"/>
      <c r="G231" s="240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138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>
      <c r="A232" s="225" t="s">
        <v>124</v>
      </c>
      <c r="B232" s="226" t="s">
        <v>77</v>
      </c>
      <c r="C232" s="244" t="s">
        <v>78</v>
      </c>
      <c r="D232" s="227"/>
      <c r="E232" s="228"/>
      <c r="F232" s="229"/>
      <c r="G232" s="229">
        <f>SUMIF(AG233:AG247,"&lt;&gt;NOR",G233:G247)</f>
        <v>0</v>
      </c>
      <c r="H232" s="229"/>
      <c r="I232" s="229">
        <f>SUM(I233:I247)</f>
        <v>0</v>
      </c>
      <c r="J232" s="229"/>
      <c r="K232" s="229">
        <f>SUM(K233:K247)</f>
        <v>0</v>
      </c>
      <c r="L232" s="229"/>
      <c r="M232" s="229">
        <f>SUM(M233:M247)</f>
        <v>0</v>
      </c>
      <c r="N232" s="229"/>
      <c r="O232" s="229">
        <f>SUM(O233:O247)</f>
        <v>0</v>
      </c>
      <c r="P232" s="229"/>
      <c r="Q232" s="229">
        <f>SUM(Q233:Q247)</f>
        <v>0</v>
      </c>
      <c r="R232" s="229"/>
      <c r="S232" s="229"/>
      <c r="T232" s="230"/>
      <c r="U232" s="224"/>
      <c r="V232" s="224">
        <f>SUM(V233:V247)</f>
        <v>3.3600000000000003</v>
      </c>
      <c r="W232" s="224"/>
      <c r="X232" s="224"/>
      <c r="AG232" t="s">
        <v>125</v>
      </c>
    </row>
    <row r="233" spans="1:60" outlineLevel="1">
      <c r="A233" s="231">
        <v>26</v>
      </c>
      <c r="B233" s="232" t="s">
        <v>684</v>
      </c>
      <c r="C233" s="245" t="s">
        <v>685</v>
      </c>
      <c r="D233" s="233" t="s">
        <v>686</v>
      </c>
      <c r="E233" s="234">
        <v>12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0</v>
      </c>
      <c r="O233" s="236">
        <f>ROUND(E233*N233,2)</f>
        <v>0</v>
      </c>
      <c r="P233" s="236">
        <v>0</v>
      </c>
      <c r="Q233" s="236">
        <f>ROUND(E233*P233,2)</f>
        <v>0</v>
      </c>
      <c r="R233" s="236"/>
      <c r="S233" s="236" t="s">
        <v>130</v>
      </c>
      <c r="T233" s="237" t="s">
        <v>130</v>
      </c>
      <c r="U233" s="221">
        <v>0.17</v>
      </c>
      <c r="V233" s="221">
        <f>ROUND(E233*U233,2)</f>
        <v>2.04</v>
      </c>
      <c r="W233" s="221"/>
      <c r="X233" s="221" t="s">
        <v>131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332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9"/>
      <c r="B234" s="220"/>
      <c r="C234" s="247" t="s">
        <v>687</v>
      </c>
      <c r="D234" s="222"/>
      <c r="E234" s="223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136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19"/>
      <c r="B235" s="220"/>
      <c r="C235" s="247" t="s">
        <v>688</v>
      </c>
      <c r="D235" s="222"/>
      <c r="E235" s="223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136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9"/>
      <c r="B236" s="220"/>
      <c r="C236" s="247" t="s">
        <v>689</v>
      </c>
      <c r="D236" s="222"/>
      <c r="E236" s="223">
        <v>12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136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9"/>
      <c r="B237" s="220"/>
      <c r="C237" s="248"/>
      <c r="D237" s="240"/>
      <c r="E237" s="240"/>
      <c r="F237" s="240"/>
      <c r="G237" s="240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138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31">
        <v>27</v>
      </c>
      <c r="B238" s="232" t="s">
        <v>690</v>
      </c>
      <c r="C238" s="245" t="s">
        <v>691</v>
      </c>
      <c r="D238" s="233" t="s">
        <v>362</v>
      </c>
      <c r="E238" s="234">
        <v>540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0</v>
      </c>
      <c r="O238" s="236">
        <f>ROUND(E238*N238,2)</f>
        <v>0</v>
      </c>
      <c r="P238" s="236">
        <v>0</v>
      </c>
      <c r="Q238" s="236">
        <f>ROUND(E238*P238,2)</f>
        <v>0</v>
      </c>
      <c r="R238" s="236"/>
      <c r="S238" s="236" t="s">
        <v>130</v>
      </c>
      <c r="T238" s="237" t="s">
        <v>130</v>
      </c>
      <c r="U238" s="221">
        <v>0</v>
      </c>
      <c r="V238" s="221">
        <f>ROUND(E238*U238,2)</f>
        <v>0</v>
      </c>
      <c r="W238" s="221"/>
      <c r="X238" s="221" t="s">
        <v>131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332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19"/>
      <c r="B239" s="220"/>
      <c r="C239" s="247" t="s">
        <v>687</v>
      </c>
      <c r="D239" s="222"/>
      <c r="E239" s="223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136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19"/>
      <c r="B240" s="220"/>
      <c r="C240" s="247" t="s">
        <v>692</v>
      </c>
      <c r="D240" s="222"/>
      <c r="E240" s="223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136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9"/>
      <c r="B241" s="220"/>
      <c r="C241" s="247" t="s">
        <v>693</v>
      </c>
      <c r="D241" s="222"/>
      <c r="E241" s="223">
        <v>540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136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9"/>
      <c r="B242" s="220"/>
      <c r="C242" s="248"/>
      <c r="D242" s="240"/>
      <c r="E242" s="240"/>
      <c r="F242" s="240"/>
      <c r="G242" s="240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138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31">
        <v>28</v>
      </c>
      <c r="B243" s="232" t="s">
        <v>694</v>
      </c>
      <c r="C243" s="245" t="s">
        <v>695</v>
      </c>
      <c r="D243" s="233" t="s">
        <v>686</v>
      </c>
      <c r="E243" s="234">
        <v>12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6"/>
      <c r="S243" s="236" t="s">
        <v>130</v>
      </c>
      <c r="T243" s="237" t="s">
        <v>130</v>
      </c>
      <c r="U243" s="221">
        <v>0.11</v>
      </c>
      <c r="V243" s="221">
        <f>ROUND(E243*U243,2)</f>
        <v>1.32</v>
      </c>
      <c r="W243" s="221"/>
      <c r="X243" s="221" t="s">
        <v>131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332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9"/>
      <c r="B244" s="220"/>
      <c r="C244" s="247" t="s">
        <v>687</v>
      </c>
      <c r="D244" s="222"/>
      <c r="E244" s="223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136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9"/>
      <c r="B245" s="220"/>
      <c r="C245" s="247" t="s">
        <v>688</v>
      </c>
      <c r="D245" s="222"/>
      <c r="E245" s="223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136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19"/>
      <c r="B246" s="220"/>
      <c r="C246" s="247" t="s">
        <v>689</v>
      </c>
      <c r="D246" s="222"/>
      <c r="E246" s="223">
        <v>12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136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9"/>
      <c r="B247" s="220"/>
      <c r="C247" s="248"/>
      <c r="D247" s="240"/>
      <c r="E247" s="240"/>
      <c r="F247" s="240"/>
      <c r="G247" s="240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138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>
      <c r="A248" s="225" t="s">
        <v>124</v>
      </c>
      <c r="B248" s="226" t="s">
        <v>83</v>
      </c>
      <c r="C248" s="244" t="s">
        <v>84</v>
      </c>
      <c r="D248" s="227"/>
      <c r="E248" s="228"/>
      <c r="F248" s="229"/>
      <c r="G248" s="229">
        <f>SUMIF(AG249:AG256,"&lt;&gt;NOR",G249:G256)</f>
        <v>0</v>
      </c>
      <c r="H248" s="229"/>
      <c r="I248" s="229">
        <f>SUM(I249:I256)</f>
        <v>0</v>
      </c>
      <c r="J248" s="229"/>
      <c r="K248" s="229">
        <f>SUM(K249:K256)</f>
        <v>0</v>
      </c>
      <c r="L248" s="229"/>
      <c r="M248" s="229">
        <f>SUM(M249:M256)</f>
        <v>0</v>
      </c>
      <c r="N248" s="229"/>
      <c r="O248" s="229">
        <f>SUM(O249:O256)</f>
        <v>0</v>
      </c>
      <c r="P248" s="229"/>
      <c r="Q248" s="229">
        <f>SUM(Q249:Q256)</f>
        <v>0</v>
      </c>
      <c r="R248" s="229"/>
      <c r="S248" s="229"/>
      <c r="T248" s="230"/>
      <c r="U248" s="224"/>
      <c r="V248" s="224">
        <f>SUM(V249:V256)</f>
        <v>43.620000000000005</v>
      </c>
      <c r="W248" s="224"/>
      <c r="X248" s="224"/>
      <c r="AG248" t="s">
        <v>125</v>
      </c>
    </row>
    <row r="249" spans="1:60" outlineLevel="1">
      <c r="A249" s="231">
        <v>29</v>
      </c>
      <c r="B249" s="232" t="s">
        <v>370</v>
      </c>
      <c r="C249" s="245" t="s">
        <v>371</v>
      </c>
      <c r="D249" s="233" t="s">
        <v>372</v>
      </c>
      <c r="E249" s="234">
        <v>15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6" t="s">
        <v>129</v>
      </c>
      <c r="S249" s="236" t="s">
        <v>130</v>
      </c>
      <c r="T249" s="237" t="s">
        <v>130</v>
      </c>
      <c r="U249" s="221">
        <v>1</v>
      </c>
      <c r="V249" s="221">
        <f>ROUND(E249*U249,2)</f>
        <v>15</v>
      </c>
      <c r="W249" s="221"/>
      <c r="X249" s="221" t="s">
        <v>131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132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19"/>
      <c r="B250" s="220"/>
      <c r="C250" s="247" t="s">
        <v>696</v>
      </c>
      <c r="D250" s="222"/>
      <c r="E250" s="223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136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19"/>
      <c r="B251" s="220"/>
      <c r="C251" s="247" t="s">
        <v>697</v>
      </c>
      <c r="D251" s="222"/>
      <c r="E251" s="223">
        <v>15</v>
      </c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136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19"/>
      <c r="B252" s="220"/>
      <c r="C252" s="248"/>
      <c r="D252" s="240"/>
      <c r="E252" s="240"/>
      <c r="F252" s="240"/>
      <c r="G252" s="240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138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31">
        <v>30</v>
      </c>
      <c r="B253" s="232" t="s">
        <v>698</v>
      </c>
      <c r="C253" s="245" t="s">
        <v>699</v>
      </c>
      <c r="D253" s="233" t="s">
        <v>377</v>
      </c>
      <c r="E253" s="234">
        <v>73.391000000000005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6">
        <v>0</v>
      </c>
      <c r="O253" s="236">
        <f>ROUND(E253*N253,2)</f>
        <v>0</v>
      </c>
      <c r="P253" s="236">
        <v>0</v>
      </c>
      <c r="Q253" s="236">
        <f>ROUND(E253*P253,2)</f>
        <v>0</v>
      </c>
      <c r="R253" s="236" t="s">
        <v>527</v>
      </c>
      <c r="S253" s="236" t="s">
        <v>130</v>
      </c>
      <c r="T253" s="237" t="s">
        <v>130</v>
      </c>
      <c r="U253" s="221">
        <v>0.39</v>
      </c>
      <c r="V253" s="221">
        <f>ROUND(E253*U253,2)</f>
        <v>28.62</v>
      </c>
      <c r="W253" s="221"/>
      <c r="X253" s="221" t="s">
        <v>131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132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19"/>
      <c r="B254" s="220"/>
      <c r="C254" s="246" t="s">
        <v>700</v>
      </c>
      <c r="D254" s="239"/>
      <c r="E254" s="239"/>
      <c r="F254" s="239"/>
      <c r="G254" s="239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134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9"/>
      <c r="B255" s="220"/>
      <c r="C255" s="247" t="s">
        <v>701</v>
      </c>
      <c r="D255" s="222"/>
      <c r="E255" s="223">
        <v>73.391000000000005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136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19"/>
      <c r="B256" s="220"/>
      <c r="C256" s="248"/>
      <c r="D256" s="240"/>
      <c r="E256" s="240"/>
      <c r="F256" s="240"/>
      <c r="G256" s="240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138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>
      <c r="A257" s="225" t="s">
        <v>124</v>
      </c>
      <c r="B257" s="226" t="s">
        <v>85</v>
      </c>
      <c r="C257" s="244" t="s">
        <v>86</v>
      </c>
      <c r="D257" s="227"/>
      <c r="E257" s="228"/>
      <c r="F257" s="229"/>
      <c r="G257" s="229">
        <f>SUMIF(AG258:AG272,"&lt;&gt;NOR",G258:G272)</f>
        <v>0</v>
      </c>
      <c r="H257" s="229"/>
      <c r="I257" s="229">
        <f>SUM(I258:I272)</f>
        <v>0</v>
      </c>
      <c r="J257" s="229"/>
      <c r="K257" s="229">
        <f>SUM(K258:K272)</f>
        <v>0</v>
      </c>
      <c r="L257" s="229"/>
      <c r="M257" s="229">
        <f>SUM(M258:M272)</f>
        <v>0</v>
      </c>
      <c r="N257" s="229"/>
      <c r="O257" s="229">
        <f>SUM(O258:O272)</f>
        <v>0.01</v>
      </c>
      <c r="P257" s="229"/>
      <c r="Q257" s="229">
        <f>SUM(Q258:Q272)</f>
        <v>0</v>
      </c>
      <c r="R257" s="229"/>
      <c r="S257" s="229"/>
      <c r="T257" s="230"/>
      <c r="U257" s="224"/>
      <c r="V257" s="224">
        <f>SUM(V258:V272)</f>
        <v>5.46</v>
      </c>
      <c r="W257" s="224"/>
      <c r="X257" s="224"/>
      <c r="AG257" t="s">
        <v>125</v>
      </c>
    </row>
    <row r="258" spans="1:60" outlineLevel="1">
      <c r="A258" s="231">
        <v>31</v>
      </c>
      <c r="B258" s="232" t="s">
        <v>702</v>
      </c>
      <c r="C258" s="245" t="s">
        <v>703</v>
      </c>
      <c r="D258" s="233" t="s">
        <v>128</v>
      </c>
      <c r="E258" s="234">
        <v>41.96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6">
        <v>1.7000000000000001E-4</v>
      </c>
      <c r="O258" s="236">
        <f>ROUND(E258*N258,2)</f>
        <v>0.01</v>
      </c>
      <c r="P258" s="236">
        <v>0</v>
      </c>
      <c r="Q258" s="236">
        <f>ROUND(E258*P258,2)</f>
        <v>0</v>
      </c>
      <c r="R258" s="236" t="s">
        <v>382</v>
      </c>
      <c r="S258" s="236" t="s">
        <v>130</v>
      </c>
      <c r="T258" s="237" t="s">
        <v>130</v>
      </c>
      <c r="U258" s="221">
        <v>0.13</v>
      </c>
      <c r="V258" s="221">
        <f>ROUND(E258*U258,2)</f>
        <v>5.45</v>
      </c>
      <c r="W258" s="221"/>
      <c r="X258" s="221" t="s">
        <v>131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132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19"/>
      <c r="B259" s="220"/>
      <c r="C259" s="250" t="s">
        <v>704</v>
      </c>
      <c r="D259" s="242"/>
      <c r="E259" s="242"/>
      <c r="F259" s="242"/>
      <c r="G259" s="242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200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19"/>
      <c r="B260" s="220"/>
      <c r="C260" s="247" t="s">
        <v>611</v>
      </c>
      <c r="D260" s="222"/>
      <c r="E260" s="223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136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9"/>
      <c r="B261" s="220"/>
      <c r="C261" s="247" t="s">
        <v>534</v>
      </c>
      <c r="D261" s="222"/>
      <c r="E261" s="223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136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9"/>
      <c r="B262" s="220"/>
      <c r="C262" s="247" t="s">
        <v>535</v>
      </c>
      <c r="D262" s="222"/>
      <c r="E262" s="223">
        <v>11</v>
      </c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136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19"/>
      <c r="B263" s="220"/>
      <c r="C263" s="247" t="s">
        <v>536</v>
      </c>
      <c r="D263" s="222"/>
      <c r="E263" s="223">
        <v>9.4600000000000009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136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19"/>
      <c r="B264" s="220"/>
      <c r="C264" s="247" t="s">
        <v>537</v>
      </c>
      <c r="D264" s="222"/>
      <c r="E264" s="223">
        <v>6.15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136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19"/>
      <c r="B265" s="220"/>
      <c r="C265" s="247" t="s">
        <v>538</v>
      </c>
      <c r="D265" s="222"/>
      <c r="E265" s="223">
        <v>10.199999999999999</v>
      </c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136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9"/>
      <c r="B266" s="220"/>
      <c r="C266" s="247" t="s">
        <v>539</v>
      </c>
      <c r="D266" s="222"/>
      <c r="E266" s="223">
        <v>2.9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136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19"/>
      <c r="B267" s="220"/>
      <c r="C267" s="247" t="s">
        <v>540</v>
      </c>
      <c r="D267" s="222"/>
      <c r="E267" s="223">
        <v>2.25</v>
      </c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136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19"/>
      <c r="B268" s="220"/>
      <c r="C268" s="248"/>
      <c r="D268" s="240"/>
      <c r="E268" s="240"/>
      <c r="F268" s="240"/>
      <c r="G268" s="240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138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31">
        <v>32</v>
      </c>
      <c r="B269" s="232" t="s">
        <v>407</v>
      </c>
      <c r="C269" s="245" t="s">
        <v>408</v>
      </c>
      <c r="D269" s="233" t="s">
        <v>377</v>
      </c>
      <c r="E269" s="234">
        <v>7.0000000000000001E-3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6" t="s">
        <v>382</v>
      </c>
      <c r="S269" s="236" t="s">
        <v>130</v>
      </c>
      <c r="T269" s="237" t="s">
        <v>130</v>
      </c>
      <c r="U269" s="221">
        <v>1.57</v>
      </c>
      <c r="V269" s="221">
        <f>ROUND(E269*U269,2)</f>
        <v>0.01</v>
      </c>
      <c r="W269" s="221"/>
      <c r="X269" s="221" t="s">
        <v>131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132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19"/>
      <c r="B270" s="220"/>
      <c r="C270" s="246" t="s">
        <v>409</v>
      </c>
      <c r="D270" s="239"/>
      <c r="E270" s="239"/>
      <c r="F270" s="239"/>
      <c r="G270" s="239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134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9"/>
      <c r="B271" s="220"/>
      <c r="C271" s="247" t="s">
        <v>705</v>
      </c>
      <c r="D271" s="222"/>
      <c r="E271" s="223">
        <v>7.0000000000000001E-3</v>
      </c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136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19"/>
      <c r="B272" s="220"/>
      <c r="C272" s="248"/>
      <c r="D272" s="240"/>
      <c r="E272" s="240"/>
      <c r="F272" s="240"/>
      <c r="G272" s="240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138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>
      <c r="A273" s="225" t="s">
        <v>124</v>
      </c>
      <c r="B273" s="226" t="s">
        <v>91</v>
      </c>
      <c r="C273" s="244" t="s">
        <v>92</v>
      </c>
      <c r="D273" s="227"/>
      <c r="E273" s="228"/>
      <c r="F273" s="229"/>
      <c r="G273" s="229">
        <f>SUMIF(AG274:AG285,"&lt;&gt;NOR",G274:G285)</f>
        <v>0</v>
      </c>
      <c r="H273" s="229"/>
      <c r="I273" s="229">
        <f>SUM(I274:I285)</f>
        <v>0</v>
      </c>
      <c r="J273" s="229"/>
      <c r="K273" s="229">
        <f>SUM(K274:K285)</f>
        <v>0</v>
      </c>
      <c r="L273" s="229"/>
      <c r="M273" s="229">
        <f>SUM(M274:M285)</f>
        <v>0</v>
      </c>
      <c r="N273" s="229"/>
      <c r="O273" s="229">
        <f>SUM(O274:O285)</f>
        <v>0</v>
      </c>
      <c r="P273" s="229"/>
      <c r="Q273" s="229">
        <f>SUM(Q274:Q285)</f>
        <v>0</v>
      </c>
      <c r="R273" s="229"/>
      <c r="S273" s="229"/>
      <c r="T273" s="230"/>
      <c r="U273" s="224"/>
      <c r="V273" s="224">
        <f>SUM(V274:V285)</f>
        <v>0</v>
      </c>
      <c r="W273" s="224"/>
      <c r="X273" s="224"/>
      <c r="AG273" t="s">
        <v>125</v>
      </c>
    </row>
    <row r="274" spans="1:60" outlineLevel="1">
      <c r="A274" s="231">
        <v>33</v>
      </c>
      <c r="B274" s="232" t="s">
        <v>57</v>
      </c>
      <c r="C274" s="245" t="s">
        <v>706</v>
      </c>
      <c r="D274" s="233" t="s">
        <v>362</v>
      </c>
      <c r="E274" s="234">
        <v>1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6">
        <v>0</v>
      </c>
      <c r="O274" s="236">
        <f>ROUND(E274*N274,2)</f>
        <v>0</v>
      </c>
      <c r="P274" s="236">
        <v>0</v>
      </c>
      <c r="Q274" s="236">
        <f>ROUND(E274*P274,2)</f>
        <v>0</v>
      </c>
      <c r="R274" s="236"/>
      <c r="S274" s="236" t="s">
        <v>522</v>
      </c>
      <c r="T274" s="237" t="s">
        <v>516</v>
      </c>
      <c r="U274" s="221">
        <v>0</v>
      </c>
      <c r="V274" s="221">
        <f>ROUND(E274*U274,2)</f>
        <v>0</v>
      </c>
      <c r="W274" s="221"/>
      <c r="X274" s="221" t="s">
        <v>131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132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19"/>
      <c r="B275" s="220"/>
      <c r="C275" s="247" t="s">
        <v>707</v>
      </c>
      <c r="D275" s="222"/>
      <c r="E275" s="223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136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19"/>
      <c r="B276" s="220"/>
      <c r="C276" s="247" t="s">
        <v>57</v>
      </c>
      <c r="D276" s="222"/>
      <c r="E276" s="223">
        <v>1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136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19"/>
      <c r="B277" s="220"/>
      <c r="C277" s="248"/>
      <c r="D277" s="240"/>
      <c r="E277" s="240"/>
      <c r="F277" s="240"/>
      <c r="G277" s="240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138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31">
        <v>34</v>
      </c>
      <c r="B278" s="232" t="s">
        <v>65</v>
      </c>
      <c r="C278" s="245" t="s">
        <v>708</v>
      </c>
      <c r="D278" s="233" t="s">
        <v>362</v>
      </c>
      <c r="E278" s="234">
        <v>4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0</v>
      </c>
      <c r="O278" s="236">
        <f>ROUND(E278*N278,2)</f>
        <v>0</v>
      </c>
      <c r="P278" s="236">
        <v>0</v>
      </c>
      <c r="Q278" s="236">
        <f>ROUND(E278*P278,2)</f>
        <v>0</v>
      </c>
      <c r="R278" s="236"/>
      <c r="S278" s="236" t="s">
        <v>522</v>
      </c>
      <c r="T278" s="237" t="s">
        <v>516</v>
      </c>
      <c r="U278" s="221">
        <v>0</v>
      </c>
      <c r="V278" s="221">
        <f>ROUND(E278*U278,2)</f>
        <v>0</v>
      </c>
      <c r="W278" s="221"/>
      <c r="X278" s="221" t="s">
        <v>131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132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19"/>
      <c r="B279" s="220"/>
      <c r="C279" s="247" t="s">
        <v>709</v>
      </c>
      <c r="D279" s="222"/>
      <c r="E279" s="223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136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19"/>
      <c r="B280" s="220"/>
      <c r="C280" s="247" t="s">
        <v>154</v>
      </c>
      <c r="D280" s="222"/>
      <c r="E280" s="223">
        <v>4</v>
      </c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136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19"/>
      <c r="B281" s="220"/>
      <c r="C281" s="248"/>
      <c r="D281" s="240"/>
      <c r="E281" s="240"/>
      <c r="F281" s="240"/>
      <c r="G281" s="240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138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31">
        <v>35</v>
      </c>
      <c r="B282" s="232" t="s">
        <v>67</v>
      </c>
      <c r="C282" s="245" t="s">
        <v>710</v>
      </c>
      <c r="D282" s="233" t="s">
        <v>711</v>
      </c>
      <c r="E282" s="234">
        <v>1</v>
      </c>
      <c r="F282" s="235"/>
      <c r="G282" s="236">
        <f>ROUND(E282*F282,2)</f>
        <v>0</v>
      </c>
      <c r="H282" s="235"/>
      <c r="I282" s="236">
        <f>ROUND(E282*H282,2)</f>
        <v>0</v>
      </c>
      <c r="J282" s="235"/>
      <c r="K282" s="236">
        <f>ROUND(E282*J282,2)</f>
        <v>0</v>
      </c>
      <c r="L282" s="236">
        <v>21</v>
      </c>
      <c r="M282" s="236">
        <f>G282*(1+L282/100)</f>
        <v>0</v>
      </c>
      <c r="N282" s="236">
        <v>0</v>
      </c>
      <c r="O282" s="236">
        <f>ROUND(E282*N282,2)</f>
        <v>0</v>
      </c>
      <c r="P282" s="236">
        <v>0</v>
      </c>
      <c r="Q282" s="236">
        <f>ROUND(E282*P282,2)</f>
        <v>0</v>
      </c>
      <c r="R282" s="236"/>
      <c r="S282" s="236" t="s">
        <v>522</v>
      </c>
      <c r="T282" s="237" t="s">
        <v>516</v>
      </c>
      <c r="U282" s="221">
        <v>0</v>
      </c>
      <c r="V282" s="221">
        <f>ROUND(E282*U282,2)</f>
        <v>0</v>
      </c>
      <c r="W282" s="221"/>
      <c r="X282" s="221" t="s">
        <v>131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132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19"/>
      <c r="B283" s="220"/>
      <c r="C283" s="247" t="s">
        <v>712</v>
      </c>
      <c r="D283" s="222"/>
      <c r="E283" s="223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136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19"/>
      <c r="B284" s="220"/>
      <c r="C284" s="247" t="s">
        <v>57</v>
      </c>
      <c r="D284" s="222"/>
      <c r="E284" s="223">
        <v>1</v>
      </c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136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19"/>
      <c r="B285" s="220"/>
      <c r="C285" s="248"/>
      <c r="D285" s="240"/>
      <c r="E285" s="240"/>
      <c r="F285" s="240"/>
      <c r="G285" s="240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138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>
      <c r="A286" s="225" t="s">
        <v>124</v>
      </c>
      <c r="B286" s="226" t="s">
        <v>93</v>
      </c>
      <c r="C286" s="244" t="s">
        <v>94</v>
      </c>
      <c r="D286" s="227"/>
      <c r="E286" s="228"/>
      <c r="F286" s="229"/>
      <c r="G286" s="229">
        <f>SUMIF(AG287:AG327,"&lt;&gt;NOR",G287:G327)</f>
        <v>0</v>
      </c>
      <c r="H286" s="229"/>
      <c r="I286" s="229">
        <f>SUM(I287:I327)</f>
        <v>0</v>
      </c>
      <c r="J286" s="229"/>
      <c r="K286" s="229">
        <f>SUM(K287:K327)</f>
        <v>0</v>
      </c>
      <c r="L286" s="229"/>
      <c r="M286" s="229">
        <f>SUM(M287:M327)</f>
        <v>0</v>
      </c>
      <c r="N286" s="229"/>
      <c r="O286" s="229">
        <f>SUM(O287:O327)</f>
        <v>0</v>
      </c>
      <c r="P286" s="229"/>
      <c r="Q286" s="229">
        <f>SUM(Q287:Q327)</f>
        <v>0</v>
      </c>
      <c r="R286" s="229"/>
      <c r="S286" s="229"/>
      <c r="T286" s="230"/>
      <c r="U286" s="224"/>
      <c r="V286" s="224">
        <f>SUM(V287:V327)</f>
        <v>3.25</v>
      </c>
      <c r="W286" s="224"/>
      <c r="X286" s="224"/>
      <c r="AG286" t="s">
        <v>125</v>
      </c>
    </row>
    <row r="287" spans="1:60" ht="33.75" outlineLevel="1">
      <c r="A287" s="231">
        <v>36</v>
      </c>
      <c r="B287" s="232" t="s">
        <v>489</v>
      </c>
      <c r="C287" s="245" t="s">
        <v>490</v>
      </c>
      <c r="D287" s="233" t="s">
        <v>377</v>
      </c>
      <c r="E287" s="234">
        <v>32.530410000000003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0</v>
      </c>
      <c r="O287" s="236">
        <f>ROUND(E287*N287,2)</f>
        <v>0</v>
      </c>
      <c r="P287" s="236">
        <v>0</v>
      </c>
      <c r="Q287" s="236">
        <f>ROUND(E287*P287,2)</f>
        <v>0</v>
      </c>
      <c r="R287" s="236" t="s">
        <v>491</v>
      </c>
      <c r="S287" s="236" t="s">
        <v>130</v>
      </c>
      <c r="T287" s="237" t="s">
        <v>130</v>
      </c>
      <c r="U287" s="221">
        <v>0</v>
      </c>
      <c r="V287" s="221">
        <f>ROUND(E287*U287,2)</f>
        <v>0</v>
      </c>
      <c r="W287" s="221"/>
      <c r="X287" s="221" t="s">
        <v>131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132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19"/>
      <c r="B288" s="220"/>
      <c r="C288" s="246" t="s">
        <v>492</v>
      </c>
      <c r="D288" s="239"/>
      <c r="E288" s="239"/>
      <c r="F288" s="239"/>
      <c r="G288" s="239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134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19"/>
      <c r="B289" s="220"/>
      <c r="C289" s="249" t="s">
        <v>493</v>
      </c>
      <c r="D289" s="241"/>
      <c r="E289" s="241"/>
      <c r="F289" s="241"/>
      <c r="G289" s="24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200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19"/>
      <c r="B290" s="220"/>
      <c r="C290" s="249" t="s">
        <v>494</v>
      </c>
      <c r="D290" s="241"/>
      <c r="E290" s="241"/>
      <c r="F290" s="241"/>
      <c r="G290" s="24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200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ht="22.5" outlineLevel="1">
      <c r="A291" s="219"/>
      <c r="B291" s="220"/>
      <c r="C291" s="249" t="s">
        <v>495</v>
      </c>
      <c r="D291" s="241"/>
      <c r="E291" s="241"/>
      <c r="F291" s="241"/>
      <c r="G291" s="24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200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38" t="str">
        <f>C291</f>
        <v>- při vodorovné dopravě po vodě : vyložení na hromady na suchu nebo na přeložení na dopravní prostředek na suchu do 15 m vodorovně a současně do 4 m svisle,</v>
      </c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19"/>
      <c r="B292" s="220"/>
      <c r="C292" s="249" t="s">
        <v>496</v>
      </c>
      <c r="D292" s="241"/>
      <c r="E292" s="241"/>
      <c r="F292" s="241"/>
      <c r="G292" s="24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200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19"/>
      <c r="B293" s="220"/>
      <c r="C293" s="247" t="s">
        <v>713</v>
      </c>
      <c r="D293" s="222"/>
      <c r="E293" s="223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136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19"/>
      <c r="B294" s="220"/>
      <c r="C294" s="247" t="s">
        <v>714</v>
      </c>
      <c r="D294" s="222"/>
      <c r="E294" s="223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136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19"/>
      <c r="B295" s="220"/>
      <c r="C295" s="247" t="s">
        <v>715</v>
      </c>
      <c r="D295" s="222"/>
      <c r="E295" s="223">
        <v>29.81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136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19"/>
      <c r="B296" s="220"/>
      <c r="C296" s="247" t="s">
        <v>716</v>
      </c>
      <c r="D296" s="222"/>
      <c r="E296" s="223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136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1">
      <c r="A297" s="219"/>
      <c r="B297" s="220"/>
      <c r="C297" s="247" t="s">
        <v>530</v>
      </c>
      <c r="D297" s="222"/>
      <c r="E297" s="223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136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19"/>
      <c r="B298" s="220"/>
      <c r="C298" s="247" t="s">
        <v>717</v>
      </c>
      <c r="D298" s="222"/>
      <c r="E298" s="223">
        <v>0.29759999999999998</v>
      </c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136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19"/>
      <c r="B299" s="220"/>
      <c r="C299" s="247" t="s">
        <v>718</v>
      </c>
      <c r="D299" s="222"/>
      <c r="E299" s="223">
        <v>1.728E-2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136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19"/>
      <c r="B300" s="220"/>
      <c r="C300" s="247" t="s">
        <v>719</v>
      </c>
      <c r="D300" s="222"/>
      <c r="E300" s="223">
        <v>0.16694999999999999</v>
      </c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136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19"/>
      <c r="B301" s="220"/>
      <c r="C301" s="247" t="s">
        <v>534</v>
      </c>
      <c r="D301" s="222"/>
      <c r="E301" s="223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136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19"/>
      <c r="B302" s="220"/>
      <c r="C302" s="247" t="s">
        <v>720</v>
      </c>
      <c r="D302" s="222"/>
      <c r="E302" s="223">
        <v>0.35199999999999998</v>
      </c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136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19"/>
      <c r="B303" s="220"/>
      <c r="C303" s="247" t="s">
        <v>721</v>
      </c>
      <c r="D303" s="222"/>
      <c r="E303" s="223">
        <v>0.30271999999999999</v>
      </c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136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19"/>
      <c r="B304" s="220"/>
      <c r="C304" s="247" t="s">
        <v>722</v>
      </c>
      <c r="D304" s="222"/>
      <c r="E304" s="223">
        <v>0.1968</v>
      </c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136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19"/>
      <c r="B305" s="220"/>
      <c r="C305" s="247" t="s">
        <v>723</v>
      </c>
      <c r="D305" s="222"/>
      <c r="E305" s="223">
        <v>0.32640000000000002</v>
      </c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136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19"/>
      <c r="B306" s="220"/>
      <c r="C306" s="247" t="s">
        <v>724</v>
      </c>
      <c r="D306" s="222"/>
      <c r="E306" s="223">
        <v>9.2799999999999994E-2</v>
      </c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136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19"/>
      <c r="B307" s="220"/>
      <c r="C307" s="247" t="s">
        <v>725</v>
      </c>
      <c r="D307" s="222"/>
      <c r="E307" s="223">
        <v>7.1999999999999995E-2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136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19"/>
      <c r="B308" s="220"/>
      <c r="C308" s="247" t="s">
        <v>541</v>
      </c>
      <c r="D308" s="222"/>
      <c r="E308" s="223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136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19"/>
      <c r="B309" s="220"/>
      <c r="C309" s="247" t="s">
        <v>726</v>
      </c>
      <c r="D309" s="222"/>
      <c r="E309" s="223">
        <v>0.79086000000000001</v>
      </c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136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19"/>
      <c r="B310" s="220"/>
      <c r="C310" s="247" t="s">
        <v>727</v>
      </c>
      <c r="D310" s="222"/>
      <c r="E310" s="223">
        <v>0.105</v>
      </c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136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19"/>
      <c r="B311" s="220"/>
      <c r="C311" s="248"/>
      <c r="D311" s="240"/>
      <c r="E311" s="240"/>
      <c r="F311" s="240"/>
      <c r="G311" s="240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138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33.75" outlineLevel="1">
      <c r="A312" s="231">
        <v>37</v>
      </c>
      <c r="B312" s="232" t="s">
        <v>499</v>
      </c>
      <c r="C312" s="245" t="s">
        <v>500</v>
      </c>
      <c r="D312" s="233" t="s">
        <v>377</v>
      </c>
      <c r="E312" s="234">
        <v>130.12164000000001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6">
        <v>0</v>
      </c>
      <c r="O312" s="236">
        <f>ROUND(E312*N312,2)</f>
        <v>0</v>
      </c>
      <c r="P312" s="236">
        <v>0</v>
      </c>
      <c r="Q312" s="236">
        <f>ROUND(E312*P312,2)</f>
        <v>0</v>
      </c>
      <c r="R312" s="236" t="s">
        <v>491</v>
      </c>
      <c r="S312" s="236" t="s">
        <v>130</v>
      </c>
      <c r="T312" s="237" t="s">
        <v>130</v>
      </c>
      <c r="U312" s="221">
        <v>0</v>
      </c>
      <c r="V312" s="221">
        <f>ROUND(E312*U312,2)</f>
        <v>0</v>
      </c>
      <c r="W312" s="221"/>
      <c r="X312" s="221" t="s">
        <v>131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132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19"/>
      <c r="B313" s="220"/>
      <c r="C313" s="246" t="s">
        <v>492</v>
      </c>
      <c r="D313" s="239"/>
      <c r="E313" s="239"/>
      <c r="F313" s="239"/>
      <c r="G313" s="239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134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19"/>
      <c r="B314" s="220"/>
      <c r="C314" s="247" t="s">
        <v>728</v>
      </c>
      <c r="D314" s="222"/>
      <c r="E314" s="223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136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19"/>
      <c r="B315" s="220"/>
      <c r="C315" s="247" t="s">
        <v>729</v>
      </c>
      <c r="D315" s="222"/>
      <c r="E315" s="223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136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19"/>
      <c r="B316" s="220"/>
      <c r="C316" s="247" t="s">
        <v>730</v>
      </c>
      <c r="D316" s="222"/>
      <c r="E316" s="223">
        <v>130.12164000000001</v>
      </c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136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19"/>
      <c r="B317" s="220"/>
      <c r="C317" s="248"/>
      <c r="D317" s="240"/>
      <c r="E317" s="240"/>
      <c r="F317" s="240"/>
      <c r="G317" s="240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138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31">
        <v>38</v>
      </c>
      <c r="B318" s="232" t="s">
        <v>731</v>
      </c>
      <c r="C318" s="245" t="s">
        <v>732</v>
      </c>
      <c r="D318" s="233" t="s">
        <v>377</v>
      </c>
      <c r="E318" s="234">
        <v>32.530410000000003</v>
      </c>
      <c r="F318" s="235"/>
      <c r="G318" s="236">
        <f>ROUND(E318*F318,2)</f>
        <v>0</v>
      </c>
      <c r="H318" s="235"/>
      <c r="I318" s="236">
        <f>ROUND(E318*H318,2)</f>
        <v>0</v>
      </c>
      <c r="J318" s="235"/>
      <c r="K318" s="236">
        <f>ROUND(E318*J318,2)</f>
        <v>0</v>
      </c>
      <c r="L318" s="236">
        <v>21</v>
      </c>
      <c r="M318" s="236">
        <f>G318*(1+L318/100)</f>
        <v>0</v>
      </c>
      <c r="N318" s="236">
        <v>0</v>
      </c>
      <c r="O318" s="236">
        <f>ROUND(E318*N318,2)</f>
        <v>0</v>
      </c>
      <c r="P318" s="236">
        <v>0</v>
      </c>
      <c r="Q318" s="236">
        <f>ROUND(E318*P318,2)</f>
        <v>0</v>
      </c>
      <c r="R318" s="236" t="s">
        <v>527</v>
      </c>
      <c r="S318" s="236" t="s">
        <v>130</v>
      </c>
      <c r="T318" s="237" t="s">
        <v>130</v>
      </c>
      <c r="U318" s="221">
        <v>0.1</v>
      </c>
      <c r="V318" s="221">
        <f>ROUND(E318*U318,2)</f>
        <v>3.25</v>
      </c>
      <c r="W318" s="221"/>
      <c r="X318" s="221" t="s">
        <v>131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132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19"/>
      <c r="B319" s="220"/>
      <c r="C319" s="246" t="s">
        <v>733</v>
      </c>
      <c r="D319" s="239"/>
      <c r="E319" s="239"/>
      <c r="F319" s="239"/>
      <c r="G319" s="239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134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19"/>
      <c r="B320" s="220"/>
      <c r="C320" s="247" t="s">
        <v>734</v>
      </c>
      <c r="D320" s="222"/>
      <c r="E320" s="223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136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19"/>
      <c r="B321" s="220"/>
      <c r="C321" s="247" t="s">
        <v>735</v>
      </c>
      <c r="D321" s="222"/>
      <c r="E321" s="223">
        <v>32.530410000000003</v>
      </c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136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19"/>
      <c r="B322" s="220"/>
      <c r="C322" s="248"/>
      <c r="D322" s="240"/>
      <c r="E322" s="240"/>
      <c r="F322" s="240"/>
      <c r="G322" s="240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138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31">
        <v>39</v>
      </c>
      <c r="B323" s="232" t="s">
        <v>736</v>
      </c>
      <c r="C323" s="245" t="s">
        <v>737</v>
      </c>
      <c r="D323" s="233" t="s">
        <v>377</v>
      </c>
      <c r="E323" s="234">
        <v>32.530410000000003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6">
        <v>0</v>
      </c>
      <c r="O323" s="236">
        <f>ROUND(E323*N323,2)</f>
        <v>0</v>
      </c>
      <c r="P323" s="236">
        <v>0</v>
      </c>
      <c r="Q323" s="236">
        <f>ROUND(E323*P323,2)</f>
        <v>0</v>
      </c>
      <c r="R323" s="236" t="s">
        <v>351</v>
      </c>
      <c r="S323" s="236" t="s">
        <v>130</v>
      </c>
      <c r="T323" s="237" t="s">
        <v>130</v>
      </c>
      <c r="U323" s="221">
        <v>0</v>
      </c>
      <c r="V323" s="221">
        <f>ROUND(E323*U323,2)</f>
        <v>0</v>
      </c>
      <c r="W323" s="221"/>
      <c r="X323" s="221" t="s">
        <v>131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132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19"/>
      <c r="B324" s="220"/>
      <c r="C324" s="247" t="s">
        <v>738</v>
      </c>
      <c r="D324" s="222"/>
      <c r="E324" s="223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136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19"/>
      <c r="B325" s="220"/>
      <c r="C325" s="247" t="s">
        <v>734</v>
      </c>
      <c r="D325" s="222"/>
      <c r="E325" s="223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136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19"/>
      <c r="B326" s="220"/>
      <c r="C326" s="247" t="s">
        <v>735</v>
      </c>
      <c r="D326" s="222"/>
      <c r="E326" s="223">
        <v>32.530410000000003</v>
      </c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136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19"/>
      <c r="B327" s="220"/>
      <c r="C327" s="248"/>
      <c r="D327" s="240"/>
      <c r="E327" s="240"/>
      <c r="F327" s="240"/>
      <c r="G327" s="240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138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>
      <c r="A328" s="225" t="s">
        <v>124</v>
      </c>
      <c r="B328" s="226" t="s">
        <v>96</v>
      </c>
      <c r="C328" s="244" t="s">
        <v>27</v>
      </c>
      <c r="D328" s="227"/>
      <c r="E328" s="228"/>
      <c r="F328" s="229"/>
      <c r="G328" s="229">
        <f>SUMIF(AG329:AG335,"&lt;&gt;NOR",G329:G335)</f>
        <v>0</v>
      </c>
      <c r="H328" s="229"/>
      <c r="I328" s="229">
        <f>SUM(I329:I335)</f>
        <v>0</v>
      </c>
      <c r="J328" s="229"/>
      <c r="K328" s="229">
        <f>SUM(K329:K335)</f>
        <v>0</v>
      </c>
      <c r="L328" s="229"/>
      <c r="M328" s="229">
        <f>SUM(M329:M335)</f>
        <v>0</v>
      </c>
      <c r="N328" s="229"/>
      <c r="O328" s="229">
        <f>SUM(O329:O335)</f>
        <v>0</v>
      </c>
      <c r="P328" s="229"/>
      <c r="Q328" s="229">
        <f>SUM(Q329:Q335)</f>
        <v>0</v>
      </c>
      <c r="R328" s="229"/>
      <c r="S328" s="229"/>
      <c r="T328" s="230"/>
      <c r="U328" s="224"/>
      <c r="V328" s="224">
        <f>SUM(V329:V335)</f>
        <v>0</v>
      </c>
      <c r="W328" s="224"/>
      <c r="X328" s="224"/>
      <c r="AG328" t="s">
        <v>125</v>
      </c>
    </row>
    <row r="329" spans="1:60" outlineLevel="1">
      <c r="A329" s="231">
        <v>40</v>
      </c>
      <c r="B329" s="232" t="s">
        <v>513</v>
      </c>
      <c r="C329" s="245" t="s">
        <v>514</v>
      </c>
      <c r="D329" s="233" t="s">
        <v>515</v>
      </c>
      <c r="E329" s="234">
        <v>1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6"/>
      <c r="S329" s="236" t="s">
        <v>130</v>
      </c>
      <c r="T329" s="237" t="s">
        <v>516</v>
      </c>
      <c r="U329" s="221">
        <v>0</v>
      </c>
      <c r="V329" s="221">
        <f>ROUND(E329*U329,2)</f>
        <v>0</v>
      </c>
      <c r="W329" s="221"/>
      <c r="X329" s="221" t="s">
        <v>517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518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19"/>
      <c r="B330" s="220"/>
      <c r="C330" s="250" t="s">
        <v>519</v>
      </c>
      <c r="D330" s="242"/>
      <c r="E330" s="242"/>
      <c r="F330" s="242"/>
      <c r="G330" s="242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200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19"/>
      <c r="B331" s="220"/>
      <c r="C331" s="247" t="s">
        <v>57</v>
      </c>
      <c r="D331" s="222"/>
      <c r="E331" s="223">
        <v>1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136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19"/>
      <c r="B332" s="220"/>
      <c r="C332" s="248"/>
      <c r="D332" s="240"/>
      <c r="E332" s="240"/>
      <c r="F332" s="240"/>
      <c r="G332" s="240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138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31">
        <v>41</v>
      </c>
      <c r="B333" s="232" t="s">
        <v>520</v>
      </c>
      <c r="C333" s="245" t="s">
        <v>521</v>
      </c>
      <c r="D333" s="233" t="s">
        <v>515</v>
      </c>
      <c r="E333" s="234">
        <v>1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0</v>
      </c>
      <c r="O333" s="236">
        <f>ROUND(E333*N333,2)</f>
        <v>0</v>
      </c>
      <c r="P333" s="236">
        <v>0</v>
      </c>
      <c r="Q333" s="236">
        <f>ROUND(E333*P333,2)</f>
        <v>0</v>
      </c>
      <c r="R333" s="236"/>
      <c r="S333" s="236" t="s">
        <v>522</v>
      </c>
      <c r="T333" s="237" t="s">
        <v>516</v>
      </c>
      <c r="U333" s="221">
        <v>0</v>
      </c>
      <c r="V333" s="221">
        <f>ROUND(E333*U333,2)</f>
        <v>0</v>
      </c>
      <c r="W333" s="221"/>
      <c r="X333" s="221" t="s">
        <v>517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518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19"/>
      <c r="B334" s="220"/>
      <c r="C334" s="247" t="s">
        <v>57</v>
      </c>
      <c r="D334" s="222"/>
      <c r="E334" s="223">
        <v>1</v>
      </c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136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19"/>
      <c r="B335" s="220"/>
      <c r="C335" s="248"/>
      <c r="D335" s="240"/>
      <c r="E335" s="240"/>
      <c r="F335" s="240"/>
      <c r="G335" s="240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138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>
      <c r="A336" s="3"/>
      <c r="B336" s="4"/>
      <c r="C336" s="251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v>15</v>
      </c>
      <c r="AF336">
        <v>21</v>
      </c>
      <c r="AG336" t="s">
        <v>111</v>
      </c>
    </row>
    <row r="337" spans="1:33">
      <c r="A337" s="215"/>
      <c r="B337" s="216" t="s">
        <v>29</v>
      </c>
      <c r="C337" s="252"/>
      <c r="D337" s="217"/>
      <c r="E337" s="218"/>
      <c r="F337" s="218"/>
      <c r="G337" s="243">
        <f>G8+G94+G111+G204+G232+G248+G257+G273+G286+G328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AE337">
        <f>SUMIF(L7:L335,AE336,G7:G335)</f>
        <v>0</v>
      </c>
      <c r="AF337">
        <f>SUMIF(L7:L335,AF336,G7:G335)</f>
        <v>0</v>
      </c>
      <c r="AG337" t="s">
        <v>523</v>
      </c>
    </row>
    <row r="338" spans="1:33">
      <c r="C338" s="253"/>
      <c r="D338" s="10"/>
      <c r="AG338" t="s">
        <v>524</v>
      </c>
    </row>
    <row r="339" spans="1:33">
      <c r="D339" s="10"/>
    </row>
    <row r="340" spans="1:33">
      <c r="D340" s="10"/>
    </row>
    <row r="341" spans="1:33">
      <c r="D341" s="10"/>
    </row>
    <row r="342" spans="1:33">
      <c r="D342" s="10"/>
    </row>
    <row r="343" spans="1:33">
      <c r="D343" s="10"/>
    </row>
    <row r="344" spans="1:33">
      <c r="D344" s="10"/>
    </row>
    <row r="345" spans="1:33">
      <c r="D345" s="10"/>
    </row>
    <row r="346" spans="1:33">
      <c r="D346" s="10"/>
    </row>
    <row r="347" spans="1:33">
      <c r="D347" s="10"/>
    </row>
    <row r="348" spans="1:33">
      <c r="D348" s="10"/>
    </row>
    <row r="349" spans="1:33">
      <c r="D349" s="10"/>
    </row>
    <row r="350" spans="1:33">
      <c r="D350" s="10"/>
    </row>
    <row r="351" spans="1:33">
      <c r="D351" s="10"/>
    </row>
    <row r="352" spans="1:33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/>
  <mergeCells count="68">
    <mergeCell ref="C332:G332"/>
    <mergeCell ref="C335:G335"/>
    <mergeCell ref="C313:G313"/>
    <mergeCell ref="C317:G317"/>
    <mergeCell ref="C319:G319"/>
    <mergeCell ref="C322:G322"/>
    <mergeCell ref="C327:G327"/>
    <mergeCell ref="C330:G330"/>
    <mergeCell ref="C288:G288"/>
    <mergeCell ref="C289:G289"/>
    <mergeCell ref="C290:G290"/>
    <mergeCell ref="C291:G291"/>
    <mergeCell ref="C292:G292"/>
    <mergeCell ref="C311:G311"/>
    <mergeCell ref="C268:G268"/>
    <mergeCell ref="C270:G270"/>
    <mergeCell ref="C272:G272"/>
    <mergeCell ref="C277:G277"/>
    <mergeCell ref="C281:G281"/>
    <mergeCell ref="C285:G285"/>
    <mergeCell ref="C242:G242"/>
    <mergeCell ref="C247:G247"/>
    <mergeCell ref="C252:G252"/>
    <mergeCell ref="C254:G254"/>
    <mergeCell ref="C256:G256"/>
    <mergeCell ref="C259:G259"/>
    <mergeCell ref="C203:G203"/>
    <mergeCell ref="C215:G215"/>
    <mergeCell ref="C217:G217"/>
    <mergeCell ref="C220:G220"/>
    <mergeCell ref="C231:G231"/>
    <mergeCell ref="C237:G237"/>
    <mergeCell ref="C164:G164"/>
    <mergeCell ref="C168:G168"/>
    <mergeCell ref="C172:G172"/>
    <mergeCell ref="C181:G181"/>
    <mergeCell ref="C185:G185"/>
    <mergeCell ref="C196:G196"/>
    <mergeCell ref="C136:G136"/>
    <mergeCell ref="C138:G138"/>
    <mergeCell ref="C147:G147"/>
    <mergeCell ref="C149:G149"/>
    <mergeCell ref="C158:G158"/>
    <mergeCell ref="C160:G160"/>
    <mergeCell ref="C93:G93"/>
    <mergeCell ref="C96:G96"/>
    <mergeCell ref="C100:G100"/>
    <mergeCell ref="C110:G110"/>
    <mergeCell ref="C116:G116"/>
    <mergeCell ref="C126:G126"/>
    <mergeCell ref="C73:G73"/>
    <mergeCell ref="C75:G75"/>
    <mergeCell ref="C77:G77"/>
    <mergeCell ref="C84:G84"/>
    <mergeCell ref="C86:G86"/>
    <mergeCell ref="C89:G89"/>
    <mergeCell ref="C28:G28"/>
    <mergeCell ref="C44:G44"/>
    <mergeCell ref="C46:G46"/>
    <mergeCell ref="C50:G50"/>
    <mergeCell ref="C52:G52"/>
    <mergeCell ref="C71:G71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2021-03-17T10:46:14Z</dcterms:modified>
</cp:coreProperties>
</file>