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1" sheetId="2" r:id="rId2"/>
  </sheets>
  <definedNames/>
  <calcPr fullCalcOnLoad="1"/>
</workbook>
</file>

<file path=xl/sharedStrings.xml><?xml version="1.0" encoding="utf-8"?>
<sst xmlns="http://schemas.openxmlformats.org/spreadsheetml/2006/main" count="679" uniqueCount="291">
  <si>
    <t>Rekapitulace ceny</t>
  </si>
  <si>
    <t>Stavba: 2022-024 - TECHNICKÁ SPECIFIKACE, CHODNÍK PŘED GYMNÁZIEM A ZÁKLADNÍ ŠKOLOU, KOMENSKÉHO NÁMĚSTÍ, DĚČÍN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</si>
  <si>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</si>
  <si>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</si>
  <si>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</si>
  <si>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</si>
  <si>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</si>
  <si>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</si>
  <si>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</si>
  <si>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</si>
  <si>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</si>
  <si>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</si>
  <si>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</si>
  <si>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</si>
  <si>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2022-024</t>
  </si>
  <si>
    <t>TECHNICKÁ SPECIFIKACE, CHODNÍK PŘED GYMNÁZIEM A ZÁKLADNÍ ŠKOLOU, KOMENSKÉHO NÁMĚSTÍ, DĚČÍN</t>
  </si>
  <si>
    <t>O</t>
  </si>
  <si>
    <t>Rozpočet:</t>
  </si>
  <si>
    <t>0,00</t>
  </si>
  <si>
    <t>15,00</t>
  </si>
  <si>
    <t>21,00</t>
  </si>
  <si>
    <t>3</t>
  </si>
  <si>
    <t>2</t>
  </si>
  <si>
    <t>SO 101</t>
  </si>
  <si>
    <t>CHODNÍK PŘED GYMNÁZIEM A ZÁKLADNÍ ŠKOLOU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</si>
  <si>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</si>
  <si>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</si>
  <si>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</si>
  <si>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</si>
  <si>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</si>
  <si>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</si>
  <si>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</si>
  <si>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</si>
  <si>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</si>
  <si>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</si>
  <si>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</si>
  <si>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</si>
  <si>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</si>
  <si>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</si>
  <si>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</si>
  <si>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</si>
  <si>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</si>
  <si>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</si>
  <si>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</si>
  <si>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</si>
  <si>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</si>
  <si>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</si>
  <si>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</si>
  <si>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</si>
  <si>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</si>
  <si>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VÝKOPEK, POLOŽKA BUDE ČERPÁNA NA ŽÁDOST TDI A INVESTORA</t>
  </si>
  <si>
    <t>VV</t>
  </si>
  <si>
    <t>z pol. č. 17120: 136,2m3*1,8t/m3=245,160 [A]t</t>
  </si>
  <si>
    <t>TS</t>
  </si>
  <si>
    <t>zahrnuje veškeré poplatky provozovateli skládky související s uložením odpadu na skládce.</t>
  </si>
  <si>
    <t>b</t>
  </si>
  <si>
    <t>ASFALT</t>
  </si>
  <si>
    <t>z pol. č. 11313: 19,62m3*2,2t/m3=43,164 [A]t</t>
  </si>
  <si>
    <t>c</t>
  </si>
  <si>
    <t>BETON</t>
  </si>
  <si>
    <t>z pol. č. 11335: 181,504m3*2,4/m3=435,610 [A]t</t>
  </si>
  <si>
    <t>02720</t>
  </si>
  <si>
    <t/>
  </si>
  <si>
    <t>POMOC PRÁCE ZŘÍZ NEBO ZAJIŠŤ REGULACI A OCHRANU DOPRAVY</t>
  </si>
  <si>
    <t>KČ</t>
  </si>
  <si>
    <t>zahrnuje veškeré náklady spojené s objednatelem požadovanými zařízeními</t>
  </si>
  <si>
    <t>02730</t>
  </si>
  <si>
    <t>POMOC PRÁCE ZŘÍZ NEBO ZAJIŠŤ OCHRANU INŽENÝRSKÝCH SÍTÍ</t>
  </si>
  <si>
    <t>KOPANÉ SONDY NA ZJIŠTĚNÍ EXISTENCE PODÉLNÉ DRENÁŽE</t>
  </si>
  <si>
    <t>OCHRANA VEŘEJNÉHO OSVĚTLENÍ</t>
  </si>
  <si>
    <t>7</t>
  </si>
  <si>
    <t>02811</t>
  </si>
  <si>
    <t>PRŮZKUMNÉ PRÁCE GEOTECHNICKÉ NA POVRCHU</t>
  </si>
  <si>
    <t>ZATĚŽOVACÍ ZKOUŠKY - STATICKÉ ZKOUŠKY (NA PLÁNI A PODKLADNÍCH VRSTVÁCH) - CELKEM 12 KS</t>
  </si>
  <si>
    <t>zahrnuje veškeré náklady spojené s objednatelem požadovanými pracemi</t>
  </si>
  <si>
    <t>8</t>
  </si>
  <si>
    <t>02910</t>
  </si>
  <si>
    <t>OSTATNÍ POŽADAVKY - ZEMĚMĚŘIČSKÁ MĚŘENÍ</t>
  </si>
  <si>
    <t>ZAMĚŘENÍ SKUTEČNÉHO STAVU JAKO PODKLAD PRO DSPS</t>
  </si>
  <si>
    <t>zahrnuje veškeré náklady spojené s objednatelem požadovanými pracemi,  
- pro stanovení orientační investorské ceny určete jednotkovou cenu jako 1% odhadované ceny stavby</t>
  </si>
  <si>
    <t>02911</t>
  </si>
  <si>
    <t>OSTATNÍ POŽADAVKY - GEODETICKÉ ZAMĚŘENÍ</t>
  </si>
  <si>
    <t>GEODETICKÉ PRÁCE BĚHEM VÝSTAVBY</t>
  </si>
  <si>
    <t>02944</t>
  </si>
  <si>
    <t>OSTAT POŽADAVKY - DOKUMENTACE SKUTEČ PROVEDENÍ V DIGIT FORMĚ</t>
  </si>
  <si>
    <t>DOKUMENTACE SKUTEČNÉHO PROVEDENÍ V TIŠTĚNÉ I DIGITÁLNÍ FORMĚ</t>
  </si>
  <si>
    <t>11</t>
  </si>
  <si>
    <t>02945</t>
  </si>
  <si>
    <t>OSTAT POŽADAVKY - GEOMETRICKÝ PLÁN</t>
  </si>
  <si>
    <t>PODKLADY PRO MAJETKOPRÁVNÍ VYPOŘÁDÁNÍ, GEOMETRICKÝ PLÁN BUDE POTVRZEN A SCHVÁLEN PŘÍSLUŠNÝM KATASTRÁLNÍM ÚŘADEM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</si>
  <si>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</si>
  <si>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Zemní práce</t>
  </si>
  <si>
    <t>12</t>
  </si>
  <si>
    <t>11313</t>
  </si>
  <si>
    <t>ODSTRANĚNÍ KRYTU ZPEVNĚNÝCH PLOCH S ASFALTOVÝM POJIVEM</t>
  </si>
  <si>
    <t>M3</t>
  </si>
  <si>
    <t>VČ. ODVOZU A ULOŽENÍ DO RECYKLAČNÍHO STŘEDISKA, POPLATEK ZA SKLÁDKU UVEDEN V POLOŽCE 014102.b</t>
  </si>
  <si>
    <t>digitálně odměřeno ze situace 
konstrukce stáv. vozovky - předpokládaná tl. 40 mm, vybourání v šířce max. 1,0 m: 150,0m2*0,04m=6,000 [A]m3 
konstrukce stáv. chodníku - předpokládaná tl. 30 mm: 454,0m2*0,03m=13,620 [B]m3 
Celkem: A+B=19,620 [C]m3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</si>
  <si>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</si>
  <si>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</t>
  </si>
  <si>
    <t>11315</t>
  </si>
  <si>
    <t>ODSTRANĚNÍ KRYTU ZPEVNĚNÝCH PLOCH Z BETONU</t>
  </si>
  <si>
    <t>VČ. ODVOZU DLAŽBY NA MÍSTO URČENÉ INVESTOREM</t>
  </si>
  <si>
    <t>digitálně odměřeno ze situace 
stáv. chodník - předpokládaná tl. dlažby 60 mm: 10,0m2*0,06m=0,600 [A]m3</t>
  </si>
  <si>
    <t>14</t>
  </si>
  <si>
    <t>11335</t>
  </si>
  <si>
    <t>ODSTRANĚNÍ PODKLADU ZPEVNĚNÝCH PLOCH Z BETONU</t>
  </si>
  <si>
    <t>VČ. ODVOZU A ULOŽENÍ DO RECYKLAČNÍHO STŘEDISKA, POPLATEK ZA SKLÁDKU UVEDEN V POLOŽCE 014102.c</t>
  </si>
  <si>
    <t>digitálně odměřeno ze situace 
podkladní vrstva konstrukce stáv. vozovky - předpokládaná tl. 320 mm: (70,0m+50,0m+6,0m+6,2m)*1,0m*0,32m=42,304 [A]m3 
podkladní vrstva konstrukce stáv. chodníku - předpokládaná tl. 300 mm: 464,0m2*0,3m=139,200 [B]m3 
Celkem: A+B=181,504 [C]m3</t>
  </si>
  <si>
    <t>15</t>
  </si>
  <si>
    <t>113766</t>
  </si>
  <si>
    <t>FRÉZOVÁNÍ DRÁŽKY PRŮŘEZU DO 800MM2 V ASFALTOVÉ VOZOVCE</t>
  </si>
  <si>
    <t>M</t>
  </si>
  <si>
    <t>VČ. LIKVIDACE ODPADU</t>
  </si>
  <si>
    <t>digitálně odměřeno ze situace 
vozovka: (89,0m+50,0m+6,0m+6,2m)*2+8,0m=310,400 [A]m</t>
  </si>
  <si>
    <t>Položka zahrnuje veškerou manipulaci s vybouranou sutí a s vybouranými hmotami vč. uložení na skládku.</t>
  </si>
  <si>
    <t>16</t>
  </si>
  <si>
    <t>12273</t>
  </si>
  <si>
    <t>ODKOPÁVKY A PROKOPÁVKY OBECNÉ TŘ. I</t>
  </si>
  <si>
    <t>VČ. NALOŽENÍ A ODVOZU DO RECYKLAČNÍHO STŘEDISKA, POPLATEK ZA SKLÁDKU UVEDEN V POLOŽCE 014102.a 
POLOŽKA BUDE ČERPÁNA NA ŽÁDOST TDI A INVESTORA</t>
  </si>
  <si>
    <t>digitálně odměřeno ze situace 
výkop pro AZ: (416,0m2+11,0m2+3,0m2+17,0m2+24,0m2)*0,3m=141,300 [A]m3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</si>
  <si>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</si>
  <si>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</t>
  </si>
  <si>
    <t>17120</t>
  </si>
  <si>
    <t>ULOŽENÍ SYPANINY DO NÁSYPŮ A NA SKLÁDKY BEZ ZHUTNĚNÍ</t>
  </si>
  <si>
    <t>TRVALÁ SKLÁDKA, POLOŽKA BUDE ČERPÁNA NA ŽÁDOST TDI A INVESTORA</t>
  </si>
  <si>
    <t>uložení zeminy na trvalou skládku  
z pol. č. 12273: 136,2m3=136,200 [A]m3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</si>
  <si>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</si>
  <si>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Základy</t>
  </si>
  <si>
    <t>18</t>
  </si>
  <si>
    <t>21197</t>
  </si>
  <si>
    <t>OPLÁŠTĚNÍ ODVODŇOVACÍCH ŽEBER Z GEOTEXTILIE</t>
  </si>
  <si>
    <t>M2</t>
  </si>
  <si>
    <t>FILTRAČNÍ GEOTEXTILIE 400 G/M2, POLOŽKA BUDE ČERPÁNA NA ŽÁDOST TDI A INVESTORA</t>
  </si>
  <si>
    <t>1,8m*(50,0m+85,0m)=243,000 [A]m2</t>
  </si>
  <si>
    <t>položka zahrnuje dodávku předepsané geotextilie, mimostaveništní a vnitrostaveništní dopravu a její uložení včetně potřebných přesahů (nezapočítávají se do výměry)</t>
  </si>
  <si>
    <t>19</t>
  </si>
  <si>
    <t>212625</t>
  </si>
  <si>
    <t>TRATIVODY KOMPL Z TRUB Z PLAST HM DN DO 100MM, RÝHA TŘ I</t>
  </si>
  <si>
    <t>PP DN 100 SN 8, ČÁSTEČNĚ PERFOROVANÉ POTRUBÍ S PLNÝM DNEM, VČ. PÍSKOVÉHO LOŽE TL. 100 MM, VČ. OBSYPU ZE ŠD FR. 8-16 MM,  
VČ. ZÁSYPU ZE ŠD FR. 4-8 MM DO ÚROVNĚ ZEMNÍ PLÁNĚ, VČ. NAPOJENÍ DO STÁV. VPUSTÍ - CELKEM 4 KS, 
POLOŽKA BUDE ČERPÁNA NA ŽÁDOST TDI A INVESTORA</t>
  </si>
  <si>
    <t>podélná drenáž: 50,0m+85,0m=135,000 [A]m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</si>
  <si>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</si>
  <si>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20</t>
  </si>
  <si>
    <t>21452</t>
  </si>
  <si>
    <t>SANAČNÍ VRSTVY Z KAMENIVA DRCENÉHO</t>
  </si>
  <si>
    <t>ŠD, B, FR. 0-63 MM, POLOŽKA BUDE ČERPÁNA NA ŽÁDOST TDI A INVESTORA</t>
  </si>
  <si>
    <t>digitálně odměřeno ze situace 
konstrukce chodníku - tl. 300 mm: (416,0m2+11,0m2+3,0m2+17,0m2+24,0m2)*0,3m=141,300 [A]m3</t>
  </si>
  <si>
    <t>položka zahrnuje dodávku předepsaného kameniva, mimostaveništní a vnitrostaveništní dopravu a jeho uložení  
není-li v zadávací dokumentaci uvedeno jinak, jedná se o nakupovaný materiál</t>
  </si>
  <si>
    <t>21</t>
  </si>
  <si>
    <t>28997B</t>
  </si>
  <si>
    <t>OPLÁŠTĚNÍ (ZPEVNĚNÍ) Z GEOTEXTILIE DO 200G/M2</t>
  </si>
  <si>
    <t>SEPARAČNÍ GEOTETXILIE</t>
  </si>
  <si>
    <t>ochrana zdí a zídek: 0,5m*122,0m=61,000 [A]m2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</si>
  <si>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</si>
  <si>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22</t>
  </si>
  <si>
    <t>28997D</t>
  </si>
  <si>
    <t>OPLÁŠTĚNÍ (ZPEVNĚNÍ) Z GEOTEXTILIE DO 400G/M2</t>
  </si>
  <si>
    <t>POLOŽKA BUDE ČERPÁNA NA ŽÁDOST TDI A INVESTORA</t>
  </si>
  <si>
    <t>digitálně odměřeno ze situace 
netkaná separační geotextílie 400 g/m2 
konstrukce chodníku - AZ: (416,0m2+11,0m2+3,0m2+17,0m2+24,0m2)=471,000 [A]m2</t>
  </si>
  <si>
    <t>23</t>
  </si>
  <si>
    <t>28999</t>
  </si>
  <si>
    <t>OPLÁŠTĚNÍ (ZPEVNĚNÍ) Z FÓLIE</t>
  </si>
  <si>
    <t>NOPOVÁ FÓLIE, VČ. UKONČOVACÍ LIŠTY</t>
  </si>
  <si>
    <t>Položka zahrnuje:  
- dodávku předepsané fólie  
- úpravu, očištění a ochranu podkladu  
- přichycení k podkladu, případně zatížení  
- úpravy spojů a zajištění okrajů  
- úpravy pro odvodnění  
- nutné přesahy  
- mimostaveništní a vnitrostaveništní dopravu</t>
  </si>
  <si>
    <t>Komunikace</t>
  </si>
  <si>
    <t>24</t>
  </si>
  <si>
    <t>56140</t>
  </si>
  <si>
    <t>KAMENIVO ZPEVNĚNÉ CEMENTEM</t>
  </si>
  <si>
    <t>SC C8/10</t>
  </si>
  <si>
    <t>digitálně odměřeno ze situace 
konstrukce vozovky: 150,0m2*0,12m=18,000 [A]m3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</si>
  <si>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</si>
  <si>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25</t>
  </si>
  <si>
    <t>56333</t>
  </si>
  <si>
    <t>VOZOVKOVÉ VRSTVY ZE ŠTĚRKODRTI TL. DO 150MM</t>
  </si>
  <si>
    <t>ŠD, B, FR. 0/32 MM, TL. 150 MM</t>
  </si>
  <si>
    <t>digitálně odměřeno ze situace 
konstrukce vozovky: 150,0m2=150,000 [A]m2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</si>
  <si>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</si>
  <si>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26</t>
  </si>
  <si>
    <t>56335</t>
  </si>
  <si>
    <t>VOZOVKOVÉ VRSTVY ZE ŠTĚRKODRTI TL. DO 250MM</t>
  </si>
  <si>
    <t>ŠD, B, FR. 0/32 MM, TL. MIN. 200 MM</t>
  </si>
  <si>
    <t>digitálně odměřeno ze situace 
konstrukce chodníku: 416,0m2+11,0m2+3,0m2+17,0m2+24,0m2=471,000 [A]m2</t>
  </si>
  <si>
    <t>27</t>
  </si>
  <si>
    <t>572123</t>
  </si>
  <si>
    <t>INFILTRAČNÍ POSTŘIK Z EMULZE DO 1,0KG/M2</t>
  </si>
  <si>
    <t>PI-C 0,8 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</si>
  <si>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</si>
  <si>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28</t>
  </si>
  <si>
    <t>572213</t>
  </si>
  <si>
    <t>SPOJOVACÍ POSTŘIK Z EMULZE DO 0,5KG/M2</t>
  </si>
  <si>
    <t>PS-C 0,3 KG/M2</t>
  </si>
  <si>
    <t>29</t>
  </si>
  <si>
    <t>574A33</t>
  </si>
  <si>
    <t>ASFALTOVÝ BETON PRO OBRUSNÉ VRSTVY ACO 11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</si>
  <si>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</si>
  <si>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30</t>
  </si>
  <si>
    <t>574E46</t>
  </si>
  <si>
    <t>ASFALTOVÝ BETON PRO PODKLADNÍ VRSTVY ACP 16+, 16S TL. 50MM</t>
  </si>
  <si>
    <t>ACP 16+</t>
  </si>
  <si>
    <t>31</t>
  </si>
  <si>
    <t>58251</t>
  </si>
  <si>
    <t>DLÁŽDĚNÉ KRYTY Z BETONOVÝCH DLAŽDIC DO LOŽE Z KAMENIVA</t>
  </si>
  <si>
    <t>BETONOVÁ DLAŽBA ŠEDÁ, HLADKÁ BEZ ZKOSENÍ, VČ. LOŽNÉ VRSTVY Z KAMENIVA FR. 4-8 MM, TL. 40 MM</t>
  </si>
  <si>
    <t>digitálně odměřeno ze situace 
konstrukce chodníku: 17,0m2=17,000 [A]m2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</si>
  <si>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</si>
  <si>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32</t>
  </si>
  <si>
    <t>582615</t>
  </si>
  <si>
    <t>KRYTY Z BETON DLAŽDIC SE ZÁMKEM BAREV TL 80MM DO LOŽE Z KAM</t>
  </si>
  <si>
    <t>BETONOVÁ DLAŽBA TVAR "CIHLA" BAREVNÁ - OKROVÁ (UPŘESNÍ INVESTOR), VČ. LOŽNÉ VRSTVY Z KAMENIVA FR. 4-8 MM, TL. 40 MM</t>
  </si>
  <si>
    <t>digitálně odměřeno ze situace 
konstrukce chodníku - dlažba okrová: 416,0m2=416,000 [A]m2</t>
  </si>
  <si>
    <t>33</t>
  </si>
  <si>
    <t>BETONOVÁ DLAŽBA TVAR "CIHLA" BAREVNÁ - ANTRACIT, VČ. LOŽNÉ VRSTVY Z KAMENIVA FR. 4-8 MM, TL. 40 MM</t>
  </si>
  <si>
    <t>digitálně odměřeno ze situace 
konstrukce chodníku 
dlažba: 11,0m2=11,000 [A]m2 
herní prvky: 3,0m2=3,000 [B]m2 
Celkem: A+B=14,000 [C]m2</t>
  </si>
  <si>
    <t>34</t>
  </si>
  <si>
    <t>58261B</t>
  </si>
  <si>
    <t>KRYTY Z BETON DLAŽDIC SE ZÁMKEM BAREV RELIÉF TL 80MM DO LOŽE Z KAM</t>
  </si>
  <si>
    <t>BETONOVÁ DLAŽBA TVAR "CIHLA" BAREVNÁ RELIÉFNÍ, VČ. LOŽNÉ VRSTVY Z KAMENIVA FR. 4-8 MM, TL. 40 MM</t>
  </si>
  <si>
    <t>digitálně odměřeno ze situace 
konstrukce chodníku - signální a varovný pás: 24,0m2=24,000 [A]m2</t>
  </si>
  <si>
    <t>35</t>
  </si>
  <si>
    <t>58920</t>
  </si>
  <si>
    <t>VÝPLŇ SPAR MODIFIKOVANÝM ASFALTEM</t>
  </si>
  <si>
    <t>digitálně odměřeno ze situace 
150,0m*2+8,0m=308,000 [A]m</t>
  </si>
  <si>
    <t>položka zahrnuje: 
- dodávku předepsaného materiálu 
- vyčištění a výplň spar tímto materiálem</t>
  </si>
  <si>
    <t>Potrubí</t>
  </si>
  <si>
    <t>36</t>
  </si>
  <si>
    <t>89923</t>
  </si>
  <si>
    <t>VÝŠKOVÁ ÚPRAVA KRYCÍCH HRNCŮ</t>
  </si>
  <si>
    <t>KUS</t>
  </si>
  <si>
    <t>VÝŠKOVÁ ÚPRAVA ŠACHET A JINÝCH PRVKŮ</t>
  </si>
  <si>
    <t>UV: 4ks=4,000 [A]ks 
kabelová komora: 2ks=2,000 [B]ks 
šoupě: 9ks=9,000 [C]ks 
Celkem: A+B+C=15,000 [D]ks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</si>
  <si>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</si>
  <si>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</si>
  <si>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37</t>
  </si>
  <si>
    <t>9111B1</t>
  </si>
  <si>
    <t>ZÁBRADLÍ SILNIČNÍ SE SVISLOU VÝPLNÍ - DODÁVKA A MONTÁŽ</t>
  </si>
  <si>
    <t>OCEL S 235 JR, VÝŠKA ZÁBRADLÍ 0,9 M, VČ. PATEK 400 X 400 X 800 MM Z BETONU C30/37-XF3</t>
  </si>
  <si>
    <t>nové zábradlí: 10,6m=10,600 [A]m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</si>
  <si>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</si>
  <si>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38</t>
  </si>
  <si>
    <t>9111B3</t>
  </si>
  <si>
    <t>ZÁBRADLÍ SILNIČNÍ SE SVISLOU VÝPLNÍ - DEMONTÁŽ S PŘESUNEM</t>
  </si>
  <si>
    <t>VČ. ODVOZU NA MÍSTO URČENÉ INVESTOREM</t>
  </si>
  <si>
    <t>demontáž stávajícího zábradlí: 14,0m=14,000 [A]m</t>
  </si>
  <si>
    <t>položka zahrnuje: 
- demontáž a odstranění zařízení 
- jeho odvoz na předepsané místo</t>
  </si>
  <si>
    <t>39</t>
  </si>
  <si>
    <t>914121</t>
  </si>
  <si>
    <t>DOPRAVNÍ ZNAČKY ZÁKLADNÍ VELIKOSTI OCELOVÉ FÓLIE TŘ 1 - DODÁVKA A MONTÁŽ</t>
  </si>
  <si>
    <t>PROVIZORNÍ ZNAČKA POD DOBU VÝSTAVBY, VČ. SLOUPKU S PODSTAVCEM, VČ. ODSTRANĚNÍ</t>
  </si>
  <si>
    <t>P4+B24b: 1ks+1ks=2,000 [A]ks 
P2: 1ks=1,000 [B]ks 
E29+E8d: 1ks+1ks=2,000 [C]ks 
IP2: 1ks=1,000 [D]ks 
Celkem: A+B+C+D=6,000 [E]ks</t>
  </si>
  <si>
    <t>položka zahrnuje: 
- dodávku a montáž značek v požadovaném provedení</t>
  </si>
  <si>
    <t>40</t>
  </si>
  <si>
    <t>914122</t>
  </si>
  <si>
    <t>DOPRAVNÍ ZNAČKY ZÁKLADNÍ VELIKOSTI OCELOVÉ FÓLIE TŘ 1 - MONTÁŽ S PŘEMÍSTĚNÍM</t>
  </si>
  <si>
    <t>ZPĚTNÁ MONTÁŽ</t>
  </si>
  <si>
    <t>položka zahrnuje: 
- dopravu demontované značky z dočasné skládky 
- osazení a montáž značky na místě určeném projektem 
- nutnou opravu poškozených částí 
nezahrnuje dodávku značky</t>
  </si>
  <si>
    <t>41</t>
  </si>
  <si>
    <t>914123</t>
  </si>
  <si>
    <t>DOPRAVNÍ ZNAČKY ZÁKLADNÍ VELIKOSTI OCELOVÉ FÓLIE TŘ 1 - DEMONTÁŽ</t>
  </si>
  <si>
    <t>DOČASNÁ DEMONTÁŽ</t>
  </si>
  <si>
    <t>Položka zahrnuje odstranění, demontáž a odklizení materiálu s odvozem na předepsané místo</t>
  </si>
  <si>
    <t>42</t>
  </si>
  <si>
    <t>914912</t>
  </si>
  <si>
    <t>SLOUPKY A STOJKY DZ Z OCEL TRUBEK ZABETON MONTÁŽ S PŘESUNEM</t>
  </si>
  <si>
    <t>sloupek pro P4+B24b: 1ks=1,000 [A]ks 
sloupek pro P2: 1ks=1,000 [B]ks 
sloupek pro E29+E8d: 1ks=1,000 [C]ks 
sloupek pro IP2: 1ks=1,000 [D]ks 
Celkem: A+B+C+D=4,000 [E]ks</t>
  </si>
  <si>
    <t>položka zahrnuje: 
- dopravu demontovaného zařízení z dočasné skládky 
- osazení (betonová patka, zemní práce) a montáž zařízení na místě určeném projektem 
- nutnou opravu poškozených částí 
nezahrnuje dodávku sloupku, stojky a upevňovacího zařízení</t>
  </si>
  <si>
    <t>43</t>
  </si>
  <si>
    <t>914913</t>
  </si>
  <si>
    <t>SLOUPKY A STOJKY DZ Z OCEL TRUBEK ZABETON DEMONTÁŽ</t>
  </si>
  <si>
    <t>44</t>
  </si>
  <si>
    <t>915211</t>
  </si>
  <si>
    <t>VODOROVNÉ DOPRAVNÍ ZNAČENÍ PLASTEM HLADKÉ - DODÁVKA A POKLÁDKA</t>
  </si>
  <si>
    <t>VČ, RETROREFLEXNÍ ÚPRAVY</t>
  </si>
  <si>
    <t>V7: 22,5m2=22,500 [A]m2 
kratší přechod: 12,0m2=12,000 [B]m2 
vodící linie: 6ks*13,0m*0,035m=2,730 [C]m2 
Celkem: A+B+C=37,230 [D]m2</t>
  </si>
  <si>
    <t>položka zahrnuje: 
- dodání a pokládku nátěrového materiálu (měří se pouze natíraná plocha) 
- předznačení a reflexní úpravu</t>
  </si>
  <si>
    <t>45</t>
  </si>
  <si>
    <t>917427</t>
  </si>
  <si>
    <t>CHODNÍKOVÉ OBRUBY Z KAMENNÝCH OBRUBNÍKŮ ŠÍŘ 300MM</t>
  </si>
  <si>
    <t>SILNIČNÍ KAMENNÝ OBRUBNÍK 300/250/1000 MM, VČ. BET. LOŽE C25/30-XF2 TL. 100 MM</t>
  </si>
  <si>
    <t>digitálně odměřeno ze situace 
případné doplnění obrub - předpoklad 20%: 150,0m*0,2=30,000 [A]m</t>
  </si>
  <si>
    <t>Položka zahrnuje: 
dodání a pokládku kamenných obrubníků o rozměrech předepsaných zadávací dokumentací 
betonové lože i boční betonovou opěrku.</t>
  </si>
  <si>
    <t>46</t>
  </si>
  <si>
    <t>91782</t>
  </si>
  <si>
    <t>VÝŠKOVÁ ÚPRAVA OBRUBNÍKŮ KAMENNÝCH</t>
  </si>
  <si>
    <t>VČ. BET. LOŽE C25/30-XF2 TL. 100 MM</t>
  </si>
  <si>
    <t>digitálně odměřeno ze situace 
150,0m=150,000 [A]m</t>
  </si>
  <si>
    <t>Položka výšková úprava obrub zahrnuje jejich vytrhání, očištění, manipulaci, nové betonové lože a osazení. Případné nutné doplnění novými obrubami se uvede v položkách 9172 až 9177.</t>
  </si>
  <si>
    <t>47</t>
  </si>
  <si>
    <t>919111</t>
  </si>
  <si>
    <t>ŘEZÁNÍ ASFALTOVÉHO KRYTU VOZOVEK TL DO 50MM</t>
  </si>
  <si>
    <t>digitálně odměřeno ze situace 
na začátku stavebních prací 
vozovka: 150,0m=150,000 [A]m 
chodník: 3,0m+2,7m+2,1m+2,2m+1,9m+2,7m=14,600 [B]m 
Celkem: A+B=164,600 [C]m</t>
  </si>
  <si>
    <t>položka zahrnuje řezání vozovkové vrstvy v předepsané tloušťce, včetně spotřeby vody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</si>
</sst>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SUM(C10:C10)</f>
      </c>
      <c r="D6" s="1"/>
      <c r="E6" s="1"/>
    </row>
    <row r="7" spans="1:5" ht="12.75" customHeight="1">
      <c r="A7" s="1"/>
      <c r="B7" s="4" t="s">
        <v>4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101'!I3</f>
      </c>
      <c r="D10" s="21">
        <f>'SO 101'!O2</f>
      </c>
      <c r="E10"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0+O8+O53+O78+O103+O152+O157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2">
        <f>0+I8+I53+I78+I103+I152+I157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245.16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50</v>
      </c>
    </row>
    <row r="11" spans="1:5" ht="12.75">
      <c r="A11" s="37" t="s">
        <v>51</v>
      </c>
      <c r="E11" s="38" t="s">
        <v>52</v>
      </c>
    </row>
    <row r="12" spans="1:5" ht="25.5">
      <c r="A12" t="s">
        <v>53</v>
      </c>
      <c r="E12" s="36" t="s">
        <v>54</v>
      </c>
    </row>
    <row r="13" spans="1:16" ht="12.75">
      <c r="A13" s="25" t="s">
        <v>44</v>
      </c>
      <c r="B13" s="29" t="s">
        <v>22</v>
      </c>
      <c r="C13" s="29" t="s">
        <v>45</v>
      </c>
      <c r="D13" s="25" t="s">
        <v>55</v>
      </c>
      <c r="E13" s="30" t="s">
        <v>47</v>
      </c>
      <c r="F13" s="31" t="s">
        <v>48</v>
      </c>
      <c r="G13" s="32">
        <v>43.164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56</v>
      </c>
    </row>
    <row r="15" spans="1:5" ht="12.75">
      <c r="A15" s="37" t="s">
        <v>51</v>
      </c>
      <c r="E15" s="38" t="s">
        <v>57</v>
      </c>
    </row>
    <row r="16" spans="1:5" ht="25.5">
      <c r="A16" t="s">
        <v>53</v>
      </c>
      <c r="E16" s="36" t="s">
        <v>54</v>
      </c>
    </row>
    <row r="17" spans="1:16" ht="12.75">
      <c r="A17" s="25" t="s">
        <v>44</v>
      </c>
      <c r="B17" s="29" t="s">
        <v>21</v>
      </c>
      <c r="C17" s="29" t="s">
        <v>45</v>
      </c>
      <c r="D17" s="25" t="s">
        <v>58</v>
      </c>
      <c r="E17" s="30" t="s">
        <v>47</v>
      </c>
      <c r="F17" s="31" t="s">
        <v>48</v>
      </c>
      <c r="G17" s="32">
        <v>435.61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59</v>
      </c>
    </row>
    <row r="19" spans="1:5" ht="12.75">
      <c r="A19" s="37" t="s">
        <v>51</v>
      </c>
      <c r="E19" s="38" t="s">
        <v>60</v>
      </c>
    </row>
    <row r="20" spans="1:5" ht="25.5">
      <c r="A20" t="s">
        <v>53</v>
      </c>
      <c r="E20" s="36" t="s">
        <v>54</v>
      </c>
    </row>
    <row r="21" spans="1:16" ht="12.75">
      <c r="A21" s="25" t="s">
        <v>44</v>
      </c>
      <c r="B21" s="29" t="s">
        <v>32</v>
      </c>
      <c r="C21" s="29" t="s">
        <v>61</v>
      </c>
      <c r="D21" s="25" t="s">
        <v>62</v>
      </c>
      <c r="E21" s="30" t="s">
        <v>63</v>
      </c>
      <c r="F21" s="31" t="s">
        <v>64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49</v>
      </c>
      <c r="E22" s="36" t="s">
        <v>62</v>
      </c>
    </row>
    <row r="23" spans="1:5" ht="12.75">
      <c r="A23" s="37" t="s">
        <v>51</v>
      </c>
      <c r="E23" s="38" t="s">
        <v>62</v>
      </c>
    </row>
    <row r="24" spans="1:5" ht="12.75">
      <c r="A24" t="s">
        <v>53</v>
      </c>
      <c r="E24" s="36" t="s">
        <v>65</v>
      </c>
    </row>
    <row r="25" spans="1:16" ht="12.75">
      <c r="A25" s="25" t="s">
        <v>44</v>
      </c>
      <c r="B25" s="29" t="s">
        <v>34</v>
      </c>
      <c r="C25" s="29" t="s">
        <v>66</v>
      </c>
      <c r="D25" s="25" t="s">
        <v>46</v>
      </c>
      <c r="E25" s="30" t="s">
        <v>67</v>
      </c>
      <c r="F25" s="31" t="s">
        <v>64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68</v>
      </c>
    </row>
    <row r="27" spans="1:5" ht="12.75">
      <c r="A27" s="37" t="s">
        <v>51</v>
      </c>
      <c r="E27" s="38" t="s">
        <v>62</v>
      </c>
    </row>
    <row r="28" spans="1:5" ht="12.75">
      <c r="A28" t="s">
        <v>53</v>
      </c>
      <c r="E28" s="36" t="s">
        <v>65</v>
      </c>
    </row>
    <row r="29" spans="1:16" ht="12.75">
      <c r="A29" s="25" t="s">
        <v>44</v>
      </c>
      <c r="B29" s="29" t="s">
        <v>36</v>
      </c>
      <c r="C29" s="29" t="s">
        <v>66</v>
      </c>
      <c r="D29" s="25" t="s">
        <v>55</v>
      </c>
      <c r="E29" s="30" t="s">
        <v>67</v>
      </c>
      <c r="F29" s="31" t="s">
        <v>64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12.75">
      <c r="A30" s="35" t="s">
        <v>49</v>
      </c>
      <c r="E30" s="36" t="s">
        <v>69</v>
      </c>
    </row>
    <row r="31" spans="1:5" ht="12.75">
      <c r="A31" s="37" t="s">
        <v>51</v>
      </c>
      <c r="E31" s="38" t="s">
        <v>62</v>
      </c>
    </row>
    <row r="32" spans="1:5" ht="12.75">
      <c r="A32" t="s">
        <v>53</v>
      </c>
      <c r="E32" s="36" t="s">
        <v>65</v>
      </c>
    </row>
    <row r="33" spans="1:16" ht="12.75">
      <c r="A33" s="25" t="s">
        <v>44</v>
      </c>
      <c r="B33" s="29" t="s">
        <v>70</v>
      </c>
      <c r="C33" s="29" t="s">
        <v>71</v>
      </c>
      <c r="D33" s="25" t="s">
        <v>62</v>
      </c>
      <c r="E33" s="30" t="s">
        <v>72</v>
      </c>
      <c r="F33" s="31" t="s">
        <v>64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25.5">
      <c r="A34" s="35" t="s">
        <v>49</v>
      </c>
      <c r="E34" s="36" t="s">
        <v>73</v>
      </c>
    </row>
    <row r="35" spans="1:5" ht="12.75">
      <c r="A35" s="37" t="s">
        <v>51</v>
      </c>
      <c r="E35" s="38" t="s">
        <v>62</v>
      </c>
    </row>
    <row r="36" spans="1:5" ht="12.75">
      <c r="A36" t="s">
        <v>53</v>
      </c>
      <c r="E36" s="36" t="s">
        <v>74</v>
      </c>
    </row>
    <row r="37" spans="1:16" ht="12.75">
      <c r="A37" s="25" t="s">
        <v>44</v>
      </c>
      <c r="B37" s="29" t="s">
        <v>75</v>
      </c>
      <c r="C37" s="29" t="s">
        <v>76</v>
      </c>
      <c r="D37" s="25" t="s">
        <v>62</v>
      </c>
      <c r="E37" s="30" t="s">
        <v>77</v>
      </c>
      <c r="F37" s="31" t="s">
        <v>64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12.75">
      <c r="A38" s="35" t="s">
        <v>49</v>
      </c>
      <c r="E38" s="36" t="s">
        <v>78</v>
      </c>
    </row>
    <row r="39" spans="1:5" ht="12.75">
      <c r="A39" s="37" t="s">
        <v>51</v>
      </c>
      <c r="E39" s="38" t="s">
        <v>62</v>
      </c>
    </row>
    <row r="40" spans="1:5" ht="38.25">
      <c r="A40" t="s">
        <v>53</v>
      </c>
      <c r="E40" s="36" t="s">
        <v>79</v>
      </c>
    </row>
    <row r="41" spans="1:16" ht="12.75">
      <c r="A41" s="25" t="s">
        <v>44</v>
      </c>
      <c r="B41" s="29" t="s">
        <v>39</v>
      </c>
      <c r="C41" s="29" t="s">
        <v>80</v>
      </c>
      <c r="D41" s="25" t="s">
        <v>62</v>
      </c>
      <c r="E41" s="30" t="s">
        <v>81</v>
      </c>
      <c r="F41" s="31" t="s">
        <v>64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12.75">
      <c r="A42" s="35" t="s">
        <v>49</v>
      </c>
      <c r="E42" s="36" t="s">
        <v>82</v>
      </c>
    </row>
    <row r="43" spans="1:5" ht="12.75">
      <c r="A43" s="37" t="s">
        <v>51</v>
      </c>
      <c r="E43" s="38" t="s">
        <v>62</v>
      </c>
    </row>
    <row r="44" spans="1:5" ht="12.75">
      <c r="A44" t="s">
        <v>53</v>
      </c>
      <c r="E44" s="36" t="s">
        <v>74</v>
      </c>
    </row>
    <row r="45" spans="1:16" ht="12.75">
      <c r="A45" s="25" t="s">
        <v>44</v>
      </c>
      <c r="B45" s="29" t="s">
        <v>41</v>
      </c>
      <c r="C45" s="29" t="s">
        <v>83</v>
      </c>
      <c r="D45" s="25" t="s">
        <v>62</v>
      </c>
      <c r="E45" s="30" t="s">
        <v>84</v>
      </c>
      <c r="F45" s="31" t="s">
        <v>64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12.75">
      <c r="A46" s="35" t="s">
        <v>49</v>
      </c>
      <c r="E46" s="36" t="s">
        <v>85</v>
      </c>
    </row>
    <row r="47" spans="1:5" ht="12.75">
      <c r="A47" s="37" t="s">
        <v>51</v>
      </c>
      <c r="E47" s="38" t="s">
        <v>62</v>
      </c>
    </row>
    <row r="48" spans="1:5" ht="12.75">
      <c r="A48" t="s">
        <v>53</v>
      </c>
      <c r="E48" s="36" t="s">
        <v>74</v>
      </c>
    </row>
    <row r="49" spans="1:16" ht="12.75">
      <c r="A49" s="25" t="s">
        <v>44</v>
      </c>
      <c r="B49" s="29" t="s">
        <v>86</v>
      </c>
      <c r="C49" s="29" t="s">
        <v>87</v>
      </c>
      <c r="D49" s="25" t="s">
        <v>62</v>
      </c>
      <c r="E49" s="30" t="s">
        <v>88</v>
      </c>
      <c r="F49" s="31" t="s">
        <v>64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25.5">
      <c r="A50" s="35" t="s">
        <v>49</v>
      </c>
      <c r="E50" s="36" t="s">
        <v>89</v>
      </c>
    </row>
    <row r="51" spans="1:5" ht="12.75">
      <c r="A51" s="37" t="s">
        <v>51</v>
      </c>
      <c r="E51" s="38" t="s">
        <v>62</v>
      </c>
    </row>
    <row r="52" spans="1:5" ht="76.5">
      <c r="A52" t="s">
        <v>53</v>
      </c>
      <c r="E52" s="36" t="s">
        <v>90</v>
      </c>
    </row>
    <row r="53" spans="1:18" ht="12.75" customHeight="1">
      <c r="A53" s="6" t="s">
        <v>42</v>
      </c>
      <c r="B53" s="6"/>
      <c r="C53" s="40" t="s">
        <v>28</v>
      </c>
      <c r="D53" s="6"/>
      <c r="E53" s="27" t="s">
        <v>91</v>
      </c>
      <c r="F53" s="6"/>
      <c r="G53" s="6"/>
      <c r="H53" s="6"/>
      <c r="I53" s="41">
        <f>0+Q53</f>
      </c>
      <c r="O53">
        <f>0+R53</f>
      </c>
      <c r="Q53">
        <f>0+I54+I58+I62+I66+I70+I74</f>
      </c>
      <c r="R53">
        <f>0+O54+O58+O62+O66+O70+O74</f>
      </c>
    </row>
    <row r="54" spans="1:16" ht="12.75">
      <c r="A54" s="25" t="s">
        <v>44</v>
      </c>
      <c r="B54" s="29" t="s">
        <v>92</v>
      </c>
      <c r="C54" s="29" t="s">
        <v>93</v>
      </c>
      <c r="D54" s="25" t="s">
        <v>62</v>
      </c>
      <c r="E54" s="30" t="s">
        <v>94</v>
      </c>
      <c r="F54" s="31" t="s">
        <v>95</v>
      </c>
      <c r="G54" s="32">
        <v>19.62</v>
      </c>
      <c r="H54" s="33">
        <v>0</v>
      </c>
      <c r="I54" s="34">
        <f>ROUND(ROUND(H54,2)*ROUND(G54,3),2)</f>
      </c>
      <c r="O54">
        <f>(I54*21)/100</f>
      </c>
      <c r="P54" t="s">
        <v>22</v>
      </c>
    </row>
    <row r="55" spans="1:5" ht="25.5">
      <c r="A55" s="35" t="s">
        <v>49</v>
      </c>
      <c r="E55" s="36" t="s">
        <v>96</v>
      </c>
    </row>
    <row r="56" spans="1:5" ht="76.5">
      <c r="A56" s="37" t="s">
        <v>51</v>
      </c>
      <c r="E56" s="38" t="s">
        <v>97</v>
      </c>
    </row>
    <row r="57" spans="1:5" ht="63.75">
      <c r="A57" t="s">
        <v>53</v>
      </c>
      <c r="E57" s="36" t="s">
        <v>98</v>
      </c>
    </row>
    <row r="58" spans="1:16" ht="12.75">
      <c r="A58" s="25" t="s">
        <v>44</v>
      </c>
      <c r="B58" s="29" t="s">
        <v>99</v>
      </c>
      <c r="C58" s="29" t="s">
        <v>100</v>
      </c>
      <c r="D58" s="25" t="s">
        <v>62</v>
      </c>
      <c r="E58" s="30" t="s">
        <v>101</v>
      </c>
      <c r="F58" s="31" t="s">
        <v>95</v>
      </c>
      <c r="G58" s="32">
        <v>0.6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12.75">
      <c r="A59" s="35" t="s">
        <v>49</v>
      </c>
      <c r="E59" s="36" t="s">
        <v>102</v>
      </c>
    </row>
    <row r="60" spans="1:5" ht="25.5">
      <c r="A60" s="37" t="s">
        <v>51</v>
      </c>
      <c r="E60" s="38" t="s">
        <v>103</v>
      </c>
    </row>
    <row r="61" spans="1:5" ht="63.75">
      <c r="A61" t="s">
        <v>53</v>
      </c>
      <c r="E61" s="36" t="s">
        <v>98</v>
      </c>
    </row>
    <row r="62" spans="1:16" ht="12.75">
      <c r="A62" s="25" t="s">
        <v>44</v>
      </c>
      <c r="B62" s="29" t="s">
        <v>104</v>
      </c>
      <c r="C62" s="29" t="s">
        <v>105</v>
      </c>
      <c r="D62" s="25" t="s">
        <v>62</v>
      </c>
      <c r="E62" s="30" t="s">
        <v>106</v>
      </c>
      <c r="F62" s="31" t="s">
        <v>95</v>
      </c>
      <c r="G62" s="32">
        <v>181.504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25.5">
      <c r="A63" s="35" t="s">
        <v>49</v>
      </c>
      <c r="E63" s="36" t="s">
        <v>107</v>
      </c>
    </row>
    <row r="64" spans="1:5" ht="76.5">
      <c r="A64" s="37" t="s">
        <v>51</v>
      </c>
      <c r="E64" s="38" t="s">
        <v>108</v>
      </c>
    </row>
    <row r="65" spans="1:5" ht="63.75">
      <c r="A65" t="s">
        <v>53</v>
      </c>
      <c r="E65" s="36" t="s">
        <v>98</v>
      </c>
    </row>
    <row r="66" spans="1:16" ht="12.75">
      <c r="A66" s="25" t="s">
        <v>44</v>
      </c>
      <c r="B66" s="29" t="s">
        <v>109</v>
      </c>
      <c r="C66" s="29" t="s">
        <v>110</v>
      </c>
      <c r="D66" s="25" t="s">
        <v>62</v>
      </c>
      <c r="E66" s="30" t="s">
        <v>111</v>
      </c>
      <c r="F66" s="31" t="s">
        <v>112</v>
      </c>
      <c r="G66" s="32">
        <v>310.4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12.75">
      <c r="A67" s="35" t="s">
        <v>49</v>
      </c>
      <c r="E67" s="36" t="s">
        <v>113</v>
      </c>
    </row>
    <row r="68" spans="1:5" ht="25.5">
      <c r="A68" s="37" t="s">
        <v>51</v>
      </c>
      <c r="E68" s="38" t="s">
        <v>114</v>
      </c>
    </row>
    <row r="69" spans="1:5" ht="25.5">
      <c r="A69" t="s">
        <v>53</v>
      </c>
      <c r="E69" s="36" t="s">
        <v>115</v>
      </c>
    </row>
    <row r="70" spans="1:16" ht="12.75">
      <c r="A70" s="25" t="s">
        <v>44</v>
      </c>
      <c r="B70" s="29" t="s">
        <v>116</v>
      </c>
      <c r="C70" s="29" t="s">
        <v>117</v>
      </c>
      <c r="D70" s="25" t="s">
        <v>62</v>
      </c>
      <c r="E70" s="30" t="s">
        <v>118</v>
      </c>
      <c r="F70" s="31" t="s">
        <v>95</v>
      </c>
      <c r="G70" s="32">
        <v>141.3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38.25">
      <c r="A71" s="35" t="s">
        <v>49</v>
      </c>
      <c r="E71" s="36" t="s">
        <v>119</v>
      </c>
    </row>
    <row r="72" spans="1:5" ht="25.5">
      <c r="A72" s="37" t="s">
        <v>51</v>
      </c>
      <c r="E72" s="38" t="s">
        <v>120</v>
      </c>
    </row>
    <row r="73" spans="1:5" ht="369.75">
      <c r="A73" t="s">
        <v>53</v>
      </c>
      <c r="E73" s="36" t="s">
        <v>121</v>
      </c>
    </row>
    <row r="74" spans="1:16" ht="12.75">
      <c r="A74" s="25" t="s">
        <v>44</v>
      </c>
      <c r="B74" s="29" t="s">
        <v>122</v>
      </c>
      <c r="C74" s="29" t="s">
        <v>123</v>
      </c>
      <c r="D74" s="25" t="s">
        <v>62</v>
      </c>
      <c r="E74" s="30" t="s">
        <v>124</v>
      </c>
      <c r="F74" s="31" t="s">
        <v>95</v>
      </c>
      <c r="G74" s="32">
        <v>136.2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12.75">
      <c r="A75" s="35" t="s">
        <v>49</v>
      </c>
      <c r="E75" s="36" t="s">
        <v>125</v>
      </c>
    </row>
    <row r="76" spans="1:5" ht="25.5">
      <c r="A76" s="37" t="s">
        <v>51</v>
      </c>
      <c r="E76" s="38" t="s">
        <v>126</v>
      </c>
    </row>
    <row r="77" spans="1:5" ht="191.25">
      <c r="A77" t="s">
        <v>53</v>
      </c>
      <c r="E77" s="36" t="s">
        <v>127</v>
      </c>
    </row>
    <row r="78" spans="1:18" ht="12.75" customHeight="1">
      <c r="A78" s="6" t="s">
        <v>42</v>
      </c>
      <c r="B78" s="6"/>
      <c r="C78" s="40" t="s">
        <v>22</v>
      </c>
      <c r="D78" s="6"/>
      <c r="E78" s="27" t="s">
        <v>128</v>
      </c>
      <c r="F78" s="6"/>
      <c r="G78" s="6"/>
      <c r="H78" s="6"/>
      <c r="I78" s="41">
        <f>0+Q78</f>
      </c>
      <c r="O78">
        <f>0+R78</f>
      </c>
      <c r="Q78">
        <f>0+I79+I83+I87+I91+I95+I99</f>
      </c>
      <c r="R78">
        <f>0+O79+O83+O87+O91+O95+O99</f>
      </c>
    </row>
    <row r="79" spans="1:16" ht="12.75">
      <c r="A79" s="25" t="s">
        <v>44</v>
      </c>
      <c r="B79" s="29" t="s">
        <v>129</v>
      </c>
      <c r="C79" s="29" t="s">
        <v>130</v>
      </c>
      <c r="D79" s="25" t="s">
        <v>62</v>
      </c>
      <c r="E79" s="30" t="s">
        <v>131</v>
      </c>
      <c r="F79" s="31" t="s">
        <v>132</v>
      </c>
      <c r="G79" s="32">
        <v>243</v>
      </c>
      <c r="H79" s="33">
        <v>0</v>
      </c>
      <c r="I79" s="34">
        <f>ROUND(ROUND(H79,2)*ROUND(G79,3),2)</f>
      </c>
      <c r="O79">
        <f>(I79*21)/100</f>
      </c>
      <c r="P79" t="s">
        <v>22</v>
      </c>
    </row>
    <row r="80" spans="1:5" ht="25.5">
      <c r="A80" s="35" t="s">
        <v>49</v>
      </c>
      <c r="E80" s="36" t="s">
        <v>133</v>
      </c>
    </row>
    <row r="81" spans="1:5" ht="12.75">
      <c r="A81" s="37" t="s">
        <v>51</v>
      </c>
      <c r="E81" s="38" t="s">
        <v>134</v>
      </c>
    </row>
    <row r="82" spans="1:5" ht="25.5">
      <c r="A82" t="s">
        <v>53</v>
      </c>
      <c r="E82" s="36" t="s">
        <v>135</v>
      </c>
    </row>
    <row r="83" spans="1:16" ht="12.75">
      <c r="A83" s="25" t="s">
        <v>44</v>
      </c>
      <c r="B83" s="29" t="s">
        <v>136</v>
      </c>
      <c r="C83" s="29" t="s">
        <v>137</v>
      </c>
      <c r="D83" s="25" t="s">
        <v>62</v>
      </c>
      <c r="E83" s="30" t="s">
        <v>138</v>
      </c>
      <c r="F83" s="31" t="s">
        <v>112</v>
      </c>
      <c r="G83" s="32">
        <v>135</v>
      </c>
      <c r="H83" s="33">
        <v>0</v>
      </c>
      <c r="I83" s="34">
        <f>ROUND(ROUND(H83,2)*ROUND(G83,3),2)</f>
      </c>
      <c r="O83">
        <f>(I83*21)/100</f>
      </c>
      <c r="P83" t="s">
        <v>22</v>
      </c>
    </row>
    <row r="84" spans="1:5" ht="63.75">
      <c r="A84" s="35" t="s">
        <v>49</v>
      </c>
      <c r="E84" s="36" t="s">
        <v>139</v>
      </c>
    </row>
    <row r="85" spans="1:5" ht="12.75">
      <c r="A85" s="37" t="s">
        <v>51</v>
      </c>
      <c r="E85" s="38" t="s">
        <v>140</v>
      </c>
    </row>
    <row r="86" spans="1:5" ht="165.75">
      <c r="A86" t="s">
        <v>53</v>
      </c>
      <c r="E86" s="36" t="s">
        <v>141</v>
      </c>
    </row>
    <row r="87" spans="1:16" ht="12.75">
      <c r="A87" s="25" t="s">
        <v>44</v>
      </c>
      <c r="B87" s="29" t="s">
        <v>142</v>
      </c>
      <c r="C87" s="29" t="s">
        <v>143</v>
      </c>
      <c r="D87" s="25" t="s">
        <v>62</v>
      </c>
      <c r="E87" s="30" t="s">
        <v>144</v>
      </c>
      <c r="F87" s="31" t="s">
        <v>95</v>
      </c>
      <c r="G87" s="32">
        <v>141.3</v>
      </c>
      <c r="H87" s="33">
        <v>0</v>
      </c>
      <c r="I87" s="34">
        <f>ROUND(ROUND(H87,2)*ROUND(G87,3),2)</f>
      </c>
      <c r="O87">
        <f>(I87*21)/100</f>
      </c>
      <c r="P87" t="s">
        <v>22</v>
      </c>
    </row>
    <row r="88" spans="1:5" ht="12.75">
      <c r="A88" s="35" t="s">
        <v>49</v>
      </c>
      <c r="E88" s="36" t="s">
        <v>145</v>
      </c>
    </row>
    <row r="89" spans="1:5" ht="38.25">
      <c r="A89" s="37" t="s">
        <v>51</v>
      </c>
      <c r="E89" s="38" t="s">
        <v>146</v>
      </c>
    </row>
    <row r="90" spans="1:5" ht="38.25">
      <c r="A90" t="s">
        <v>53</v>
      </c>
      <c r="E90" s="36" t="s">
        <v>147</v>
      </c>
    </row>
    <row r="91" spans="1:16" ht="12.75">
      <c r="A91" s="25" t="s">
        <v>44</v>
      </c>
      <c r="B91" s="29" t="s">
        <v>148</v>
      </c>
      <c r="C91" s="29" t="s">
        <v>149</v>
      </c>
      <c r="D91" s="25" t="s">
        <v>62</v>
      </c>
      <c r="E91" s="30" t="s">
        <v>150</v>
      </c>
      <c r="F91" s="31" t="s">
        <v>132</v>
      </c>
      <c r="G91" s="32">
        <v>61</v>
      </c>
      <c r="H91" s="33">
        <v>0</v>
      </c>
      <c r="I91" s="34">
        <f>ROUND(ROUND(H91,2)*ROUND(G91,3),2)</f>
      </c>
      <c r="O91">
        <f>(I91*21)/100</f>
      </c>
      <c r="P91" t="s">
        <v>22</v>
      </c>
    </row>
    <row r="92" spans="1:5" ht="12.75">
      <c r="A92" s="35" t="s">
        <v>49</v>
      </c>
      <c r="E92" s="36" t="s">
        <v>151</v>
      </c>
    </row>
    <row r="93" spans="1:5" ht="12.75">
      <c r="A93" s="37" t="s">
        <v>51</v>
      </c>
      <c r="E93" s="38" t="s">
        <v>152</v>
      </c>
    </row>
    <row r="94" spans="1:5" ht="102">
      <c r="A94" t="s">
        <v>53</v>
      </c>
      <c r="E94" s="36" t="s">
        <v>153</v>
      </c>
    </row>
    <row r="95" spans="1:16" ht="12.75">
      <c r="A95" s="25" t="s">
        <v>44</v>
      </c>
      <c r="B95" s="29" t="s">
        <v>154</v>
      </c>
      <c r="C95" s="29" t="s">
        <v>155</v>
      </c>
      <c r="D95" s="25" t="s">
        <v>62</v>
      </c>
      <c r="E95" s="30" t="s">
        <v>156</v>
      </c>
      <c r="F95" s="31" t="s">
        <v>132</v>
      </c>
      <c r="G95" s="32">
        <v>471</v>
      </c>
      <c r="H95" s="33">
        <v>0</v>
      </c>
      <c r="I95" s="34">
        <f>ROUND(ROUND(H95,2)*ROUND(G95,3),2)</f>
      </c>
      <c r="O95">
        <f>(I95*21)/100</f>
      </c>
      <c r="P95" t="s">
        <v>22</v>
      </c>
    </row>
    <row r="96" spans="1:5" ht="12.75">
      <c r="A96" s="35" t="s">
        <v>49</v>
      </c>
      <c r="E96" s="36" t="s">
        <v>157</v>
      </c>
    </row>
    <row r="97" spans="1:5" ht="51">
      <c r="A97" s="37" t="s">
        <v>51</v>
      </c>
      <c r="E97" s="38" t="s">
        <v>158</v>
      </c>
    </row>
    <row r="98" spans="1:5" ht="102">
      <c r="A98" t="s">
        <v>53</v>
      </c>
      <c r="E98" s="36" t="s">
        <v>153</v>
      </c>
    </row>
    <row r="99" spans="1:16" ht="12.75">
      <c r="A99" s="25" t="s">
        <v>44</v>
      </c>
      <c r="B99" s="29" t="s">
        <v>159</v>
      </c>
      <c r="C99" s="29" t="s">
        <v>160</v>
      </c>
      <c r="D99" s="25" t="s">
        <v>62</v>
      </c>
      <c r="E99" s="30" t="s">
        <v>161</v>
      </c>
      <c r="F99" s="31" t="s">
        <v>132</v>
      </c>
      <c r="G99" s="32">
        <v>61</v>
      </c>
      <c r="H99" s="33">
        <v>0</v>
      </c>
      <c r="I99" s="34">
        <f>ROUND(ROUND(H99,2)*ROUND(G99,3),2)</f>
      </c>
      <c r="O99">
        <f>(I99*21)/100</f>
      </c>
      <c r="P99" t="s">
        <v>22</v>
      </c>
    </row>
    <row r="100" spans="1:5" ht="12.75">
      <c r="A100" s="35" t="s">
        <v>49</v>
      </c>
      <c r="E100" s="36" t="s">
        <v>162</v>
      </c>
    </row>
    <row r="101" spans="1:5" ht="12.75">
      <c r="A101" s="37" t="s">
        <v>51</v>
      </c>
      <c r="E101" s="38" t="s">
        <v>152</v>
      </c>
    </row>
    <row r="102" spans="1:5" ht="102">
      <c r="A102" t="s">
        <v>53</v>
      </c>
      <c r="E102" s="36" t="s">
        <v>163</v>
      </c>
    </row>
    <row r="103" spans="1:18" ht="12.75" customHeight="1">
      <c r="A103" s="6" t="s">
        <v>42</v>
      </c>
      <c r="B103" s="6"/>
      <c r="C103" s="40" t="s">
        <v>34</v>
      </c>
      <c r="D103" s="6"/>
      <c r="E103" s="27" t="s">
        <v>164</v>
      </c>
      <c r="F103" s="6"/>
      <c r="G103" s="6"/>
      <c r="H103" s="6"/>
      <c r="I103" s="41">
        <f>0+Q103</f>
      </c>
      <c r="O103">
        <f>0+R103</f>
      </c>
      <c r="Q103">
        <f>0+I104+I108+I112+I116+I120+I124+I128+I132+I136+I140+I144+I148</f>
      </c>
      <c r="R103">
        <f>0+O104+O108+O112+O116+O120+O124+O128+O132+O136+O140+O144+O148</f>
      </c>
    </row>
    <row r="104" spans="1:16" ht="12.75">
      <c r="A104" s="25" t="s">
        <v>44</v>
      </c>
      <c r="B104" s="29" t="s">
        <v>165</v>
      </c>
      <c r="C104" s="29" t="s">
        <v>166</v>
      </c>
      <c r="D104" s="25" t="s">
        <v>62</v>
      </c>
      <c r="E104" s="30" t="s">
        <v>167</v>
      </c>
      <c r="F104" s="31" t="s">
        <v>95</v>
      </c>
      <c r="G104" s="32">
        <v>18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12.75">
      <c r="A105" s="35" t="s">
        <v>49</v>
      </c>
      <c r="E105" s="36" t="s">
        <v>168</v>
      </c>
    </row>
    <row r="106" spans="1:5" ht="25.5">
      <c r="A106" s="37" t="s">
        <v>51</v>
      </c>
      <c r="E106" s="38" t="s">
        <v>169</v>
      </c>
    </row>
    <row r="107" spans="1:5" ht="127.5">
      <c r="A107" t="s">
        <v>53</v>
      </c>
      <c r="E107" s="36" t="s">
        <v>170</v>
      </c>
    </row>
    <row r="108" spans="1:16" ht="12.75">
      <c r="A108" s="25" t="s">
        <v>44</v>
      </c>
      <c r="B108" s="29" t="s">
        <v>171</v>
      </c>
      <c r="C108" s="29" t="s">
        <v>172</v>
      </c>
      <c r="D108" s="25" t="s">
        <v>62</v>
      </c>
      <c r="E108" s="30" t="s">
        <v>173</v>
      </c>
      <c r="F108" s="31" t="s">
        <v>132</v>
      </c>
      <c r="G108" s="32">
        <v>150</v>
      </c>
      <c r="H108" s="33">
        <v>0</v>
      </c>
      <c r="I108" s="34">
        <f>ROUND(ROUND(H108,2)*ROUND(G108,3),2)</f>
      </c>
      <c r="O108">
        <f>(I108*21)/100</f>
      </c>
      <c r="P108" t="s">
        <v>22</v>
      </c>
    </row>
    <row r="109" spans="1:5" ht="12.75">
      <c r="A109" s="35" t="s">
        <v>49</v>
      </c>
      <c r="E109" s="36" t="s">
        <v>174</v>
      </c>
    </row>
    <row r="110" spans="1:5" ht="25.5">
      <c r="A110" s="37" t="s">
        <v>51</v>
      </c>
      <c r="E110" s="38" t="s">
        <v>175</v>
      </c>
    </row>
    <row r="111" spans="1:5" ht="51">
      <c r="A111" t="s">
        <v>53</v>
      </c>
      <c r="E111" s="36" t="s">
        <v>176</v>
      </c>
    </row>
    <row r="112" spans="1:16" ht="12.75">
      <c r="A112" s="25" t="s">
        <v>44</v>
      </c>
      <c r="B112" s="29" t="s">
        <v>177</v>
      </c>
      <c r="C112" s="29" t="s">
        <v>178</v>
      </c>
      <c r="D112" s="25" t="s">
        <v>62</v>
      </c>
      <c r="E112" s="30" t="s">
        <v>179</v>
      </c>
      <c r="F112" s="31" t="s">
        <v>132</v>
      </c>
      <c r="G112" s="32">
        <v>471</v>
      </c>
      <c r="H112" s="33">
        <v>0</v>
      </c>
      <c r="I112" s="34">
        <f>ROUND(ROUND(H112,2)*ROUND(G112,3),2)</f>
      </c>
      <c r="O112">
        <f>(I112*21)/100</f>
      </c>
      <c r="P112" t="s">
        <v>22</v>
      </c>
    </row>
    <row r="113" spans="1:5" ht="12.75">
      <c r="A113" s="35" t="s">
        <v>49</v>
      </c>
      <c r="E113" s="36" t="s">
        <v>180</v>
      </c>
    </row>
    <row r="114" spans="1:5" ht="25.5">
      <c r="A114" s="37" t="s">
        <v>51</v>
      </c>
      <c r="E114" s="38" t="s">
        <v>181</v>
      </c>
    </row>
    <row r="115" spans="1:5" ht="51">
      <c r="A115" t="s">
        <v>53</v>
      </c>
      <c r="E115" s="36" t="s">
        <v>176</v>
      </c>
    </row>
    <row r="116" spans="1:16" ht="12.75">
      <c r="A116" s="25" t="s">
        <v>44</v>
      </c>
      <c r="B116" s="29" t="s">
        <v>182</v>
      </c>
      <c r="C116" s="29" t="s">
        <v>183</v>
      </c>
      <c r="D116" s="25" t="s">
        <v>62</v>
      </c>
      <c r="E116" s="30" t="s">
        <v>184</v>
      </c>
      <c r="F116" s="31" t="s">
        <v>132</v>
      </c>
      <c r="G116" s="32">
        <v>150</v>
      </c>
      <c r="H116" s="33">
        <v>0</v>
      </c>
      <c r="I116" s="34">
        <f>ROUND(ROUND(H116,2)*ROUND(G116,3),2)</f>
      </c>
      <c r="O116">
        <f>(I116*21)/100</f>
      </c>
      <c r="P116" t="s">
        <v>22</v>
      </c>
    </row>
    <row r="117" spans="1:5" ht="12.75">
      <c r="A117" s="35" t="s">
        <v>49</v>
      </c>
      <c r="E117" s="36" t="s">
        <v>185</v>
      </c>
    </row>
    <row r="118" spans="1:5" ht="25.5">
      <c r="A118" s="37" t="s">
        <v>51</v>
      </c>
      <c r="E118" s="38" t="s">
        <v>175</v>
      </c>
    </row>
    <row r="119" spans="1:5" ht="51">
      <c r="A119" t="s">
        <v>53</v>
      </c>
      <c r="E119" s="36" t="s">
        <v>186</v>
      </c>
    </row>
    <row r="120" spans="1:16" ht="12.75">
      <c r="A120" s="25" t="s">
        <v>44</v>
      </c>
      <c r="B120" s="29" t="s">
        <v>187</v>
      </c>
      <c r="C120" s="29" t="s">
        <v>188</v>
      </c>
      <c r="D120" s="25" t="s">
        <v>62</v>
      </c>
      <c r="E120" s="30" t="s">
        <v>189</v>
      </c>
      <c r="F120" s="31" t="s">
        <v>132</v>
      </c>
      <c r="G120" s="32">
        <v>150</v>
      </c>
      <c r="H120" s="33">
        <v>0</v>
      </c>
      <c r="I120" s="34">
        <f>ROUND(ROUND(H120,2)*ROUND(G120,3),2)</f>
      </c>
      <c r="O120">
        <f>(I120*21)/100</f>
      </c>
      <c r="P120" t="s">
        <v>22</v>
      </c>
    </row>
    <row r="121" spans="1:5" ht="12.75">
      <c r="A121" s="35" t="s">
        <v>49</v>
      </c>
      <c r="E121" s="36" t="s">
        <v>190</v>
      </c>
    </row>
    <row r="122" spans="1:5" ht="25.5">
      <c r="A122" s="37" t="s">
        <v>51</v>
      </c>
      <c r="E122" s="38" t="s">
        <v>175</v>
      </c>
    </row>
    <row r="123" spans="1:5" ht="51">
      <c r="A123" t="s">
        <v>53</v>
      </c>
      <c r="E123" s="36" t="s">
        <v>186</v>
      </c>
    </row>
    <row r="124" spans="1:16" ht="12.75">
      <c r="A124" s="25" t="s">
        <v>44</v>
      </c>
      <c r="B124" s="29" t="s">
        <v>191</v>
      </c>
      <c r="C124" s="29" t="s">
        <v>192</v>
      </c>
      <c r="D124" s="25" t="s">
        <v>62</v>
      </c>
      <c r="E124" s="30" t="s">
        <v>193</v>
      </c>
      <c r="F124" s="31" t="s">
        <v>132</v>
      </c>
      <c r="G124" s="32">
        <v>150</v>
      </c>
      <c r="H124" s="33">
        <v>0</v>
      </c>
      <c r="I124" s="34">
        <f>ROUND(ROUND(H124,2)*ROUND(G124,3),2)</f>
      </c>
      <c r="O124">
        <f>(I124*21)/100</f>
      </c>
      <c r="P124" t="s">
        <v>22</v>
      </c>
    </row>
    <row r="125" spans="1:5" ht="12.75">
      <c r="A125" s="35" t="s">
        <v>49</v>
      </c>
      <c r="E125" s="36" t="s">
        <v>62</v>
      </c>
    </row>
    <row r="126" spans="1:5" ht="25.5">
      <c r="A126" s="37" t="s">
        <v>51</v>
      </c>
      <c r="E126" s="38" t="s">
        <v>175</v>
      </c>
    </row>
    <row r="127" spans="1:5" ht="140.25">
      <c r="A127" t="s">
        <v>53</v>
      </c>
      <c r="E127" s="36" t="s">
        <v>194</v>
      </c>
    </row>
    <row r="128" spans="1:16" ht="12.75">
      <c r="A128" s="25" t="s">
        <v>44</v>
      </c>
      <c r="B128" s="29" t="s">
        <v>195</v>
      </c>
      <c r="C128" s="29" t="s">
        <v>196</v>
      </c>
      <c r="D128" s="25" t="s">
        <v>62</v>
      </c>
      <c r="E128" s="30" t="s">
        <v>197</v>
      </c>
      <c r="F128" s="31" t="s">
        <v>132</v>
      </c>
      <c r="G128" s="32">
        <v>150</v>
      </c>
      <c r="H128" s="33">
        <v>0</v>
      </c>
      <c r="I128" s="34">
        <f>ROUND(ROUND(H128,2)*ROUND(G128,3),2)</f>
      </c>
      <c r="O128">
        <f>(I128*21)/100</f>
      </c>
      <c r="P128" t="s">
        <v>22</v>
      </c>
    </row>
    <row r="129" spans="1:5" ht="12.75">
      <c r="A129" s="35" t="s">
        <v>49</v>
      </c>
      <c r="E129" s="36" t="s">
        <v>198</v>
      </c>
    </row>
    <row r="130" spans="1:5" ht="25.5">
      <c r="A130" s="37" t="s">
        <v>51</v>
      </c>
      <c r="E130" s="38" t="s">
        <v>175</v>
      </c>
    </row>
    <row r="131" spans="1:5" ht="140.25">
      <c r="A131" t="s">
        <v>53</v>
      </c>
      <c r="E131" s="36" t="s">
        <v>194</v>
      </c>
    </row>
    <row r="132" spans="1:16" ht="12.75">
      <c r="A132" s="25" t="s">
        <v>44</v>
      </c>
      <c r="B132" s="29" t="s">
        <v>199</v>
      </c>
      <c r="C132" s="29" t="s">
        <v>200</v>
      </c>
      <c r="D132" s="25" t="s">
        <v>62</v>
      </c>
      <c r="E132" s="30" t="s">
        <v>201</v>
      </c>
      <c r="F132" s="31" t="s">
        <v>132</v>
      </c>
      <c r="G132" s="32">
        <v>17</v>
      </c>
      <c r="H132" s="33">
        <v>0</v>
      </c>
      <c r="I132" s="34">
        <f>ROUND(ROUND(H132,2)*ROUND(G132,3),2)</f>
      </c>
      <c r="O132">
        <f>(I132*21)/100</f>
      </c>
      <c r="P132" t="s">
        <v>22</v>
      </c>
    </row>
    <row r="133" spans="1:5" ht="25.5">
      <c r="A133" s="35" t="s">
        <v>49</v>
      </c>
      <c r="E133" s="36" t="s">
        <v>202</v>
      </c>
    </row>
    <row r="134" spans="1:5" ht="25.5">
      <c r="A134" s="37" t="s">
        <v>51</v>
      </c>
      <c r="E134" s="38" t="s">
        <v>203</v>
      </c>
    </row>
    <row r="135" spans="1:5" ht="153">
      <c r="A135" t="s">
        <v>53</v>
      </c>
      <c r="E135" s="36" t="s">
        <v>204</v>
      </c>
    </row>
    <row r="136" spans="1:16" ht="12.75">
      <c r="A136" s="25" t="s">
        <v>44</v>
      </c>
      <c r="B136" s="29" t="s">
        <v>205</v>
      </c>
      <c r="C136" s="29" t="s">
        <v>206</v>
      </c>
      <c r="D136" s="25" t="s">
        <v>46</v>
      </c>
      <c r="E136" s="30" t="s">
        <v>207</v>
      </c>
      <c r="F136" s="31" t="s">
        <v>132</v>
      </c>
      <c r="G136" s="32">
        <v>416</v>
      </c>
      <c r="H136" s="33">
        <v>0</v>
      </c>
      <c r="I136" s="34">
        <f>ROUND(ROUND(H136,2)*ROUND(G136,3),2)</f>
      </c>
      <c r="O136">
        <f>(I136*21)/100</f>
      </c>
      <c r="P136" t="s">
        <v>22</v>
      </c>
    </row>
    <row r="137" spans="1:5" ht="25.5">
      <c r="A137" s="35" t="s">
        <v>49</v>
      </c>
      <c r="E137" s="36" t="s">
        <v>208</v>
      </c>
    </row>
    <row r="138" spans="1:5" ht="25.5">
      <c r="A138" s="37" t="s">
        <v>51</v>
      </c>
      <c r="E138" s="38" t="s">
        <v>209</v>
      </c>
    </row>
    <row r="139" spans="1:5" ht="153">
      <c r="A139" t="s">
        <v>53</v>
      </c>
      <c r="E139" s="36" t="s">
        <v>204</v>
      </c>
    </row>
    <row r="140" spans="1:16" ht="12.75">
      <c r="A140" s="25" t="s">
        <v>44</v>
      </c>
      <c r="B140" s="29" t="s">
        <v>210</v>
      </c>
      <c r="C140" s="29" t="s">
        <v>206</v>
      </c>
      <c r="D140" s="25" t="s">
        <v>55</v>
      </c>
      <c r="E140" s="30" t="s">
        <v>207</v>
      </c>
      <c r="F140" s="31" t="s">
        <v>132</v>
      </c>
      <c r="G140" s="32">
        <v>14</v>
      </c>
      <c r="H140" s="33">
        <v>0</v>
      </c>
      <c r="I140" s="34">
        <f>ROUND(ROUND(H140,2)*ROUND(G140,3),2)</f>
      </c>
      <c r="O140">
        <f>(I140*21)/100</f>
      </c>
      <c r="P140" t="s">
        <v>22</v>
      </c>
    </row>
    <row r="141" spans="1:5" ht="25.5">
      <c r="A141" s="35" t="s">
        <v>49</v>
      </c>
      <c r="E141" s="36" t="s">
        <v>211</v>
      </c>
    </row>
    <row r="142" spans="1:5" ht="63.75">
      <c r="A142" s="37" t="s">
        <v>51</v>
      </c>
      <c r="E142" s="38" t="s">
        <v>212</v>
      </c>
    </row>
    <row r="143" spans="1:5" ht="153">
      <c r="A143" t="s">
        <v>53</v>
      </c>
      <c r="E143" s="36" t="s">
        <v>204</v>
      </c>
    </row>
    <row r="144" spans="1:16" ht="25.5">
      <c r="A144" s="25" t="s">
        <v>44</v>
      </c>
      <c r="B144" s="29" t="s">
        <v>213</v>
      </c>
      <c r="C144" s="29" t="s">
        <v>214</v>
      </c>
      <c r="D144" s="25" t="s">
        <v>62</v>
      </c>
      <c r="E144" s="30" t="s">
        <v>215</v>
      </c>
      <c r="F144" s="31" t="s">
        <v>132</v>
      </c>
      <c r="G144" s="32">
        <v>24</v>
      </c>
      <c r="H144" s="33">
        <v>0</v>
      </c>
      <c r="I144" s="34">
        <f>ROUND(ROUND(H144,2)*ROUND(G144,3),2)</f>
      </c>
      <c r="O144">
        <f>(I144*21)/100</f>
      </c>
      <c r="P144" t="s">
        <v>22</v>
      </c>
    </row>
    <row r="145" spans="1:5" ht="25.5">
      <c r="A145" s="35" t="s">
        <v>49</v>
      </c>
      <c r="E145" s="36" t="s">
        <v>216</v>
      </c>
    </row>
    <row r="146" spans="1:5" ht="25.5">
      <c r="A146" s="37" t="s">
        <v>51</v>
      </c>
      <c r="E146" s="38" t="s">
        <v>217</v>
      </c>
    </row>
    <row r="147" spans="1:5" ht="153">
      <c r="A147" t="s">
        <v>53</v>
      </c>
      <c r="E147" s="36" t="s">
        <v>204</v>
      </c>
    </row>
    <row r="148" spans="1:16" ht="12.75">
      <c r="A148" s="25" t="s">
        <v>44</v>
      </c>
      <c r="B148" s="29" t="s">
        <v>218</v>
      </c>
      <c r="C148" s="29" t="s">
        <v>219</v>
      </c>
      <c r="D148" s="25" t="s">
        <v>62</v>
      </c>
      <c r="E148" s="30" t="s">
        <v>220</v>
      </c>
      <c r="F148" s="31" t="s">
        <v>112</v>
      </c>
      <c r="G148" s="32">
        <v>308</v>
      </c>
      <c r="H148" s="33">
        <v>0</v>
      </c>
      <c r="I148" s="34">
        <f>ROUND(ROUND(H148,2)*ROUND(G148,3),2)</f>
      </c>
      <c r="O148">
        <f>(I148*21)/100</f>
      </c>
      <c r="P148" t="s">
        <v>22</v>
      </c>
    </row>
    <row r="149" spans="1:5" ht="12.75">
      <c r="A149" s="35" t="s">
        <v>49</v>
      </c>
      <c r="E149" s="36" t="s">
        <v>62</v>
      </c>
    </row>
    <row r="150" spans="1:5" ht="25.5">
      <c r="A150" s="37" t="s">
        <v>51</v>
      </c>
      <c r="E150" s="38" t="s">
        <v>221</v>
      </c>
    </row>
    <row r="151" spans="1:5" ht="38.25">
      <c r="A151" t="s">
        <v>53</v>
      </c>
      <c r="E151" s="36" t="s">
        <v>222</v>
      </c>
    </row>
    <row r="152" spans="1:18" ht="12.75" customHeight="1">
      <c r="A152" s="6" t="s">
        <v>42</v>
      </c>
      <c r="B152" s="6"/>
      <c r="C152" s="40" t="s">
        <v>75</v>
      </c>
      <c r="D152" s="6"/>
      <c r="E152" s="27" t="s">
        <v>223</v>
      </c>
      <c r="F152" s="6"/>
      <c r="G152" s="6"/>
      <c r="H152" s="6"/>
      <c r="I152" s="41">
        <f>0+Q152</f>
      </c>
      <c r="O152">
        <f>0+R152</f>
      </c>
      <c r="Q152">
        <f>0+I153</f>
      </c>
      <c r="R152">
        <f>0+O153</f>
      </c>
    </row>
    <row r="153" spans="1:16" ht="12.75">
      <c r="A153" s="25" t="s">
        <v>44</v>
      </c>
      <c r="B153" s="29" t="s">
        <v>224</v>
      </c>
      <c r="C153" s="29" t="s">
        <v>225</v>
      </c>
      <c r="D153" s="25" t="s">
        <v>62</v>
      </c>
      <c r="E153" s="30" t="s">
        <v>226</v>
      </c>
      <c r="F153" s="31" t="s">
        <v>227</v>
      </c>
      <c r="G153" s="32">
        <v>15</v>
      </c>
      <c r="H153" s="33">
        <v>0</v>
      </c>
      <c r="I153" s="34">
        <f>ROUND(ROUND(H153,2)*ROUND(G153,3),2)</f>
      </c>
      <c r="O153">
        <f>(I153*21)/100</f>
      </c>
      <c r="P153" t="s">
        <v>22</v>
      </c>
    </row>
    <row r="154" spans="1:5" ht="12.75">
      <c r="A154" s="35" t="s">
        <v>49</v>
      </c>
      <c r="E154" s="36" t="s">
        <v>228</v>
      </c>
    </row>
    <row r="155" spans="1:5" ht="51">
      <c r="A155" s="37" t="s">
        <v>51</v>
      </c>
      <c r="E155" s="38" t="s">
        <v>229</v>
      </c>
    </row>
    <row r="156" spans="1:5" ht="25.5">
      <c r="A156" t="s">
        <v>53</v>
      </c>
      <c r="E156" s="36" t="s">
        <v>230</v>
      </c>
    </row>
    <row r="157" spans="1:18" ht="12.75" customHeight="1">
      <c r="A157" s="6" t="s">
        <v>42</v>
      </c>
      <c r="B157" s="6"/>
      <c r="C157" s="40" t="s">
        <v>39</v>
      </c>
      <c r="D157" s="6"/>
      <c r="E157" s="27" t="s">
        <v>231</v>
      </c>
      <c r="F157" s="6"/>
      <c r="G157" s="6"/>
      <c r="H157" s="6"/>
      <c r="I157" s="41">
        <f>0+Q157</f>
      </c>
      <c r="O157">
        <f>0+R157</f>
      </c>
      <c r="Q157">
        <f>0+I158+I162+I166+I170+I174+I178+I182+I186+I190+I194+I198</f>
      </c>
      <c r="R157">
        <f>0+O158+O162+O166+O170+O174+O178+O182+O186+O190+O194+O198</f>
      </c>
    </row>
    <row r="158" spans="1:16" ht="12.75">
      <c r="A158" s="25" t="s">
        <v>44</v>
      </c>
      <c r="B158" s="29" t="s">
        <v>232</v>
      </c>
      <c r="C158" s="29" t="s">
        <v>233</v>
      </c>
      <c r="D158" s="25" t="s">
        <v>62</v>
      </c>
      <c r="E158" s="30" t="s">
        <v>234</v>
      </c>
      <c r="F158" s="31" t="s">
        <v>112</v>
      </c>
      <c r="G158" s="32">
        <v>10.6</v>
      </c>
      <c r="H158" s="33">
        <v>0</v>
      </c>
      <c r="I158" s="34">
        <f>ROUND(ROUND(H158,2)*ROUND(G158,3),2)</f>
      </c>
      <c r="O158">
        <f>(I158*21)/100</f>
      </c>
      <c r="P158" t="s">
        <v>22</v>
      </c>
    </row>
    <row r="159" spans="1:5" ht="25.5">
      <c r="A159" s="35" t="s">
        <v>49</v>
      </c>
      <c r="E159" s="36" t="s">
        <v>235</v>
      </c>
    </row>
    <row r="160" spans="1:5" ht="12.75">
      <c r="A160" s="37" t="s">
        <v>51</v>
      </c>
      <c r="E160" s="38" t="s">
        <v>236</v>
      </c>
    </row>
    <row r="161" spans="1:5" ht="63.75">
      <c r="A161" t="s">
        <v>53</v>
      </c>
      <c r="E161" s="36" t="s">
        <v>237</v>
      </c>
    </row>
    <row r="162" spans="1:16" ht="12.75">
      <c r="A162" s="25" t="s">
        <v>44</v>
      </c>
      <c r="B162" s="29" t="s">
        <v>238</v>
      </c>
      <c r="C162" s="29" t="s">
        <v>239</v>
      </c>
      <c r="D162" s="25" t="s">
        <v>62</v>
      </c>
      <c r="E162" s="30" t="s">
        <v>240</v>
      </c>
      <c r="F162" s="31" t="s">
        <v>112</v>
      </c>
      <c r="G162" s="32">
        <v>14</v>
      </c>
      <c r="H162" s="33">
        <v>0</v>
      </c>
      <c r="I162" s="34">
        <f>ROUND(ROUND(H162,2)*ROUND(G162,3),2)</f>
      </c>
      <c r="O162">
        <f>(I162*21)/100</f>
      </c>
      <c r="P162" t="s">
        <v>22</v>
      </c>
    </row>
    <row r="163" spans="1:5" ht="12.75">
      <c r="A163" s="35" t="s">
        <v>49</v>
      </c>
      <c r="E163" s="36" t="s">
        <v>241</v>
      </c>
    </row>
    <row r="164" spans="1:5" ht="12.75">
      <c r="A164" s="37" t="s">
        <v>51</v>
      </c>
      <c r="E164" s="38" t="s">
        <v>242</v>
      </c>
    </row>
    <row r="165" spans="1:5" ht="38.25">
      <c r="A165" t="s">
        <v>53</v>
      </c>
      <c r="E165" s="36" t="s">
        <v>243</v>
      </c>
    </row>
    <row r="166" spans="1:16" ht="25.5">
      <c r="A166" s="25" t="s">
        <v>44</v>
      </c>
      <c r="B166" s="29" t="s">
        <v>244</v>
      </c>
      <c r="C166" s="29" t="s">
        <v>245</v>
      </c>
      <c r="D166" s="25" t="s">
        <v>62</v>
      </c>
      <c r="E166" s="30" t="s">
        <v>246</v>
      </c>
      <c r="F166" s="31" t="s">
        <v>227</v>
      </c>
      <c r="G166" s="32">
        <v>6</v>
      </c>
      <c r="H166" s="33">
        <v>0</v>
      </c>
      <c r="I166" s="34">
        <f>ROUND(ROUND(H166,2)*ROUND(G166,3),2)</f>
      </c>
      <c r="O166">
        <f>(I166*21)/100</f>
      </c>
      <c r="P166" t="s">
        <v>22</v>
      </c>
    </row>
    <row r="167" spans="1:5" ht="25.5">
      <c r="A167" s="35" t="s">
        <v>49</v>
      </c>
      <c r="E167" s="36" t="s">
        <v>247</v>
      </c>
    </row>
    <row r="168" spans="1:5" ht="63.75">
      <c r="A168" s="37" t="s">
        <v>51</v>
      </c>
      <c r="E168" s="38" t="s">
        <v>248</v>
      </c>
    </row>
    <row r="169" spans="1:5" ht="25.5">
      <c r="A169" t="s">
        <v>53</v>
      </c>
      <c r="E169" s="36" t="s">
        <v>249</v>
      </c>
    </row>
    <row r="170" spans="1:16" ht="25.5">
      <c r="A170" s="25" t="s">
        <v>44</v>
      </c>
      <c r="B170" s="29" t="s">
        <v>250</v>
      </c>
      <c r="C170" s="29" t="s">
        <v>251</v>
      </c>
      <c r="D170" s="25" t="s">
        <v>62</v>
      </c>
      <c r="E170" s="30" t="s">
        <v>252</v>
      </c>
      <c r="F170" s="31" t="s">
        <v>227</v>
      </c>
      <c r="G170" s="32">
        <v>6</v>
      </c>
      <c r="H170" s="33">
        <v>0</v>
      </c>
      <c r="I170" s="34">
        <f>ROUND(ROUND(H170,2)*ROUND(G170,3),2)</f>
      </c>
      <c r="O170">
        <f>(I170*21)/100</f>
      </c>
      <c r="P170" t="s">
        <v>22</v>
      </c>
    </row>
    <row r="171" spans="1:5" ht="12.75">
      <c r="A171" s="35" t="s">
        <v>49</v>
      </c>
      <c r="E171" s="36" t="s">
        <v>253</v>
      </c>
    </row>
    <row r="172" spans="1:5" ht="63.75">
      <c r="A172" s="37" t="s">
        <v>51</v>
      </c>
      <c r="E172" s="38" t="s">
        <v>248</v>
      </c>
    </row>
    <row r="173" spans="1:5" ht="63.75">
      <c r="A173" t="s">
        <v>53</v>
      </c>
      <c r="E173" s="36" t="s">
        <v>254</v>
      </c>
    </row>
    <row r="174" spans="1:16" ht="12.75">
      <c r="A174" s="25" t="s">
        <v>44</v>
      </c>
      <c r="B174" s="29" t="s">
        <v>255</v>
      </c>
      <c r="C174" s="29" t="s">
        <v>256</v>
      </c>
      <c r="D174" s="25" t="s">
        <v>62</v>
      </c>
      <c r="E174" s="30" t="s">
        <v>257</v>
      </c>
      <c r="F174" s="31" t="s">
        <v>227</v>
      </c>
      <c r="G174" s="32">
        <v>6</v>
      </c>
      <c r="H174" s="33">
        <v>0</v>
      </c>
      <c r="I174" s="34">
        <f>ROUND(ROUND(H174,2)*ROUND(G174,3),2)</f>
      </c>
      <c r="O174">
        <f>(I174*21)/100</f>
      </c>
      <c r="P174" t="s">
        <v>22</v>
      </c>
    </row>
    <row r="175" spans="1:5" ht="12.75">
      <c r="A175" s="35" t="s">
        <v>49</v>
      </c>
      <c r="E175" s="36" t="s">
        <v>258</v>
      </c>
    </row>
    <row r="176" spans="1:5" ht="63.75">
      <c r="A176" s="37" t="s">
        <v>51</v>
      </c>
      <c r="E176" s="38" t="s">
        <v>248</v>
      </c>
    </row>
    <row r="177" spans="1:5" ht="25.5">
      <c r="A177" t="s">
        <v>53</v>
      </c>
      <c r="E177" s="36" t="s">
        <v>259</v>
      </c>
    </row>
    <row r="178" spans="1:16" ht="12.75">
      <c r="A178" s="25" t="s">
        <v>44</v>
      </c>
      <c r="B178" s="29" t="s">
        <v>260</v>
      </c>
      <c r="C178" s="29" t="s">
        <v>261</v>
      </c>
      <c r="D178" s="25" t="s">
        <v>62</v>
      </c>
      <c r="E178" s="30" t="s">
        <v>262</v>
      </c>
      <c r="F178" s="31" t="s">
        <v>227</v>
      </c>
      <c r="G178" s="32">
        <v>4</v>
      </c>
      <c r="H178" s="33">
        <v>0</v>
      </c>
      <c r="I178" s="34">
        <f>ROUND(ROUND(H178,2)*ROUND(G178,3),2)</f>
      </c>
      <c r="O178">
        <f>(I178*21)/100</f>
      </c>
      <c r="P178" t="s">
        <v>22</v>
      </c>
    </row>
    <row r="179" spans="1:5" ht="12.75">
      <c r="A179" s="35" t="s">
        <v>49</v>
      </c>
      <c r="E179" s="36" t="s">
        <v>253</v>
      </c>
    </row>
    <row r="180" spans="1:5" ht="63.75">
      <c r="A180" s="37" t="s">
        <v>51</v>
      </c>
      <c r="E180" s="38" t="s">
        <v>263</v>
      </c>
    </row>
    <row r="181" spans="1:5" ht="76.5">
      <c r="A181" t="s">
        <v>53</v>
      </c>
      <c r="E181" s="36" t="s">
        <v>264</v>
      </c>
    </row>
    <row r="182" spans="1:16" ht="12.75">
      <c r="A182" s="25" t="s">
        <v>44</v>
      </c>
      <c r="B182" s="29" t="s">
        <v>265</v>
      </c>
      <c r="C182" s="29" t="s">
        <v>266</v>
      </c>
      <c r="D182" s="25" t="s">
        <v>62</v>
      </c>
      <c r="E182" s="30" t="s">
        <v>267</v>
      </c>
      <c r="F182" s="31" t="s">
        <v>227</v>
      </c>
      <c r="G182" s="32">
        <v>4</v>
      </c>
      <c r="H182" s="33">
        <v>0</v>
      </c>
      <c r="I182" s="34">
        <f>ROUND(ROUND(H182,2)*ROUND(G182,3),2)</f>
      </c>
      <c r="O182">
        <f>(I182*21)/100</f>
      </c>
      <c r="P182" t="s">
        <v>22</v>
      </c>
    </row>
    <row r="183" spans="1:5" ht="12.75">
      <c r="A183" s="35" t="s">
        <v>49</v>
      </c>
      <c r="E183" s="36" t="s">
        <v>258</v>
      </c>
    </row>
    <row r="184" spans="1:5" ht="63.75">
      <c r="A184" s="37" t="s">
        <v>51</v>
      </c>
      <c r="E184" s="38" t="s">
        <v>263</v>
      </c>
    </row>
    <row r="185" spans="1:5" ht="25.5">
      <c r="A185" t="s">
        <v>53</v>
      </c>
      <c r="E185" s="36" t="s">
        <v>259</v>
      </c>
    </row>
    <row r="186" spans="1:16" ht="25.5">
      <c r="A186" s="25" t="s">
        <v>44</v>
      </c>
      <c r="B186" s="29" t="s">
        <v>268</v>
      </c>
      <c r="C186" s="29" t="s">
        <v>269</v>
      </c>
      <c r="D186" s="25" t="s">
        <v>62</v>
      </c>
      <c r="E186" s="30" t="s">
        <v>270</v>
      </c>
      <c r="F186" s="31" t="s">
        <v>132</v>
      </c>
      <c r="G186" s="32">
        <v>37.23</v>
      </c>
      <c r="H186" s="33">
        <v>0</v>
      </c>
      <c r="I186" s="34">
        <f>ROUND(ROUND(H186,2)*ROUND(G186,3),2)</f>
      </c>
      <c r="O186">
        <f>(I186*21)/100</f>
      </c>
      <c r="P186" t="s">
        <v>22</v>
      </c>
    </row>
    <row r="187" spans="1:5" ht="12.75">
      <c r="A187" s="35" t="s">
        <v>49</v>
      </c>
      <c r="E187" s="36" t="s">
        <v>271</v>
      </c>
    </row>
    <row r="188" spans="1:5" ht="51">
      <c r="A188" s="37" t="s">
        <v>51</v>
      </c>
      <c r="E188" s="38" t="s">
        <v>272</v>
      </c>
    </row>
    <row r="189" spans="1:5" ht="38.25">
      <c r="A189" t="s">
        <v>53</v>
      </c>
      <c r="E189" s="36" t="s">
        <v>273</v>
      </c>
    </row>
    <row r="190" spans="1:16" ht="12.75">
      <c r="A190" s="25" t="s">
        <v>44</v>
      </c>
      <c r="B190" s="29" t="s">
        <v>274</v>
      </c>
      <c r="C190" s="29" t="s">
        <v>275</v>
      </c>
      <c r="D190" s="25" t="s">
        <v>62</v>
      </c>
      <c r="E190" s="30" t="s">
        <v>276</v>
      </c>
      <c r="F190" s="31" t="s">
        <v>112</v>
      </c>
      <c r="G190" s="32">
        <v>30</v>
      </c>
      <c r="H190" s="33">
        <v>0</v>
      </c>
      <c r="I190" s="34">
        <f>ROUND(ROUND(H190,2)*ROUND(G190,3),2)</f>
      </c>
      <c r="O190">
        <f>(I190*21)/100</f>
      </c>
      <c r="P190" t="s">
        <v>22</v>
      </c>
    </row>
    <row r="191" spans="1:5" ht="25.5">
      <c r="A191" s="35" t="s">
        <v>49</v>
      </c>
      <c r="E191" s="36" t="s">
        <v>277</v>
      </c>
    </row>
    <row r="192" spans="1:5" ht="25.5">
      <c r="A192" s="37" t="s">
        <v>51</v>
      </c>
      <c r="E192" s="38" t="s">
        <v>278</v>
      </c>
    </row>
    <row r="193" spans="1:5" ht="51">
      <c r="A193" t="s">
        <v>53</v>
      </c>
      <c r="E193" s="36" t="s">
        <v>279</v>
      </c>
    </row>
    <row r="194" spans="1:16" ht="12.75">
      <c r="A194" s="25" t="s">
        <v>44</v>
      </c>
      <c r="B194" s="29" t="s">
        <v>280</v>
      </c>
      <c r="C194" s="29" t="s">
        <v>281</v>
      </c>
      <c r="D194" s="25" t="s">
        <v>62</v>
      </c>
      <c r="E194" s="30" t="s">
        <v>282</v>
      </c>
      <c r="F194" s="31" t="s">
        <v>112</v>
      </c>
      <c r="G194" s="32">
        <v>150</v>
      </c>
      <c r="H194" s="33">
        <v>0</v>
      </c>
      <c r="I194" s="34">
        <f>ROUND(ROUND(H194,2)*ROUND(G194,3),2)</f>
      </c>
      <c r="O194">
        <f>(I194*21)/100</f>
      </c>
      <c r="P194" t="s">
        <v>22</v>
      </c>
    </row>
    <row r="195" spans="1:5" ht="12.75">
      <c r="A195" s="35" t="s">
        <v>49</v>
      </c>
      <c r="E195" s="36" t="s">
        <v>283</v>
      </c>
    </row>
    <row r="196" spans="1:5" ht="25.5">
      <c r="A196" s="37" t="s">
        <v>51</v>
      </c>
      <c r="E196" s="38" t="s">
        <v>284</v>
      </c>
    </row>
    <row r="197" spans="1:5" ht="38.25">
      <c r="A197" t="s">
        <v>53</v>
      </c>
      <c r="E197" s="36" t="s">
        <v>285</v>
      </c>
    </row>
    <row r="198" spans="1:16" ht="12.75">
      <c r="A198" s="25" t="s">
        <v>44</v>
      </c>
      <c r="B198" s="29" t="s">
        <v>286</v>
      </c>
      <c r="C198" s="29" t="s">
        <v>287</v>
      </c>
      <c r="D198" s="25" t="s">
        <v>62</v>
      </c>
      <c r="E198" s="30" t="s">
        <v>288</v>
      </c>
      <c r="F198" s="31" t="s">
        <v>112</v>
      </c>
      <c r="G198" s="32">
        <v>164.6</v>
      </c>
      <c r="H198" s="33">
        <v>0</v>
      </c>
      <c r="I198" s="34">
        <f>ROUND(ROUND(H198,2)*ROUND(G198,3),2)</f>
      </c>
      <c r="O198">
        <f>(I198*21)/100</f>
      </c>
      <c r="P198" t="s">
        <v>22</v>
      </c>
    </row>
    <row r="199" spans="1:5" ht="12.75">
      <c r="A199" s="35" t="s">
        <v>49</v>
      </c>
      <c r="E199" s="36" t="s">
        <v>113</v>
      </c>
    </row>
    <row r="200" spans="1:5" ht="63.75">
      <c r="A200" s="37" t="s">
        <v>51</v>
      </c>
      <c r="E200" s="38" t="s">
        <v>289</v>
      </c>
    </row>
    <row r="201" spans="1:5" ht="25.5">
      <c r="A201" t="s">
        <v>53</v>
      </c>
      <c r="E201" s="36" t="s">
        <v>290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