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001" sheetId="2" r:id="rId2"/>
    <sheet name="SO 101" sheetId="3" r:id="rId3"/>
    <sheet name="SO 191" sheetId="4" r:id="rId4"/>
  </sheets>
  <definedNames/>
  <calcPr fullCalcOnLoad="1"/>
</workbook>
</file>

<file path=xl/sharedStrings.xml><?xml version="1.0" encoding="utf-8"?>
<sst xmlns="http://schemas.openxmlformats.org/spreadsheetml/2006/main" count="702" uniqueCount="378">
  <si>
    <t>Soupis objektů s DPH</t>
  </si>
  <si>
    <t>Stavba:19-051 - Oprava propustku přes Ostružník, Děčín - Maxičky</t>
  </si>
  <si>
    <t>Varianta:ZŘ - 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</si>
  <si>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</si>
  <si>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</si>
  <si>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</si>
  <si>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</si>
  <si>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</si>
  <si>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</si>
  <si>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</si>
  <si>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</si>
  <si>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</si>
  <si>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</si>
  <si>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</t>
  </si>
  <si>
    <t>Firma: RAL Projekt s.r.o.</t>
  </si>
  <si>
    <t>Příloha k formuláři pro ocenění nabídky</t>
  </si>
  <si>
    <t>Stavba</t>
  </si>
  <si>
    <t>číslo a název SO</t>
  </si>
  <si>
    <t>číslo a název rozpočtu:</t>
  </si>
  <si>
    <t>19-051</t>
  </si>
  <si>
    <t>Oprava propustku přes Ostružník, Děčín - Maxičky</t>
  </si>
  <si>
    <t>SO 001</t>
  </si>
  <si>
    <t>Vedlejší rozpočtové náklady - VRN</t>
  </si>
  <si>
    <t>Poř.
č.pol.</t>
  </si>
  <si>
    <t>1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</si>
  <si>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</si>
  <si>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</si>
  <si>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</si>
  <si>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</si>
  <si>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</si>
  <si>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</si>
  <si>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</si>
  <si>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</si>
  <si>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</si>
  <si>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</si>
  <si>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</si>
  <si>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</si>
  <si>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</si>
  <si>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</si>
  <si>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</si>
  <si>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</si>
  <si>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Všeobecné konstrukce a práce</t>
  </si>
  <si>
    <t>0</t>
  </si>
  <si>
    <t>014101</t>
  </si>
  <si>
    <t>a</t>
  </si>
  <si>
    <t>POPLATKY ZA SKLÁDKU
vykopaná zemina, v případě zpětného využití vykopané zeminy, bude položka na pokyn TDS upravena</t>
  </si>
  <si>
    <t xml:space="preserve">M3        </t>
  </si>
  <si>
    <t>pol. 124738 3.225=3.225 [A]
pol. 12960   5.625=5.625 [B]
pol. 13173   86.428=86.428 [C]
Celkem: A+B+C=95.278 [D]</t>
  </si>
  <si>
    <t>zahrnuje veškeré poplatky provozovateli skládky související s uložením odpadu na skládce.</t>
  </si>
  <si>
    <t>b</t>
  </si>
  <si>
    <t>POPLATKY ZA SKLÁDKU
nestmelené podkladní vrstvy vozovky</t>
  </si>
  <si>
    <t>pol. 113328 7.084=7.084 [A]</t>
  </si>
  <si>
    <t>c</t>
  </si>
  <si>
    <t>POPLATKY ZA SKLÁDKU
suť z vybouraných betonových konstrukcí</t>
  </si>
  <si>
    <t>pol. 966158 1.361=1.361 [A]</t>
  </si>
  <si>
    <t>014122</t>
  </si>
  <si>
    <t/>
  </si>
  <si>
    <t>POPLATKY ZA SKLÁDKU TYP S-OO (OSTATNÍ ODPAD)
stmelené podkladní vrstvy vozovky s obsahem asfaltu, 1,8t/m3</t>
  </si>
  <si>
    <t xml:space="preserve">T         </t>
  </si>
  <si>
    <t>pol. 11333 5.313*1.8=9.563 [A]</t>
  </si>
  <si>
    <t>014132</t>
  </si>
  <si>
    <t>POPLATKY ZA SKLÁDKU TYP S-NO (NEBEZPEČNÝ ODPAD)
položka bude provedena pouze na příkaz TDI</t>
  </si>
  <si>
    <t>pol. 11372B, 1,8 t/m3:  (22.4*3.5*0.05)*1.8=7.056 [A]</t>
  </si>
  <si>
    <t>02620</t>
  </si>
  <si>
    <t xml:space="preserve">ZKOUŠENÍ KONSTRUKCÍ A PRACÍ NEZÁVISLOU ZKUŠEBNOU
kontrolní zkoušky betonu, zkoušky hutnění
</t>
  </si>
  <si>
    <t xml:space="preserve">KPL       </t>
  </si>
  <si>
    <t>minimálně 3=3.000 [A]</t>
  </si>
  <si>
    <t>zahrnuje veškeré náklady spojené s objednatelem požadovanými zkouškami</t>
  </si>
  <si>
    <t>02720</t>
  </si>
  <si>
    <t>POMOC PRÁCE ZŘÍZ NEBO ZAJIŠŤ REGULACI A OCHRANU DOPRAVY
Zahrnuje kompletní dopravně inženýrská opatření v průběhu celé stavby, včetně osazení, údržby během stavby, přesunů a odvoz provizorního dopravního značení. Součástí položky je i údržba a péče o dopravně inženýrská opatření v průběhu celé stavby. Součástí DIO je i příp. zakrytí stávajícího SDZ během stavby.</t>
  </si>
  <si>
    <t>1=1.000 [A]</t>
  </si>
  <si>
    <t>zahrnuje veškeré náklady spojené s objednatelem požadovanými zařízeními</t>
  </si>
  <si>
    <t>02742</t>
  </si>
  <si>
    <t>PROVIZORNÍ LÁVKY
kompletní zřízení provizorní lávky, včetně dopravy, montáže, demontáže, přesunů v závislosti na postupu výstavby a případných přístupů</t>
  </si>
  <si>
    <t xml:space="preserve">M2        </t>
  </si>
  <si>
    <t>1.0*7.5=7.500 [A]</t>
  </si>
  <si>
    <t>02910</t>
  </si>
  <si>
    <t>OSTATNÍ POŽADAVKY - ZEMĚMĚŘIČSKÁ MĚŘENÍ</t>
  </si>
  <si>
    <t>1+1=2.000 [A]</t>
  </si>
  <si>
    <t>zahrnuje veškeré náklady spojené s objednatelem požadovanými pracemi, 
- pro stanovení orientační investorské ceny určete jednotkovou cenu jako 1% odhadované ceny stavby</t>
  </si>
  <si>
    <t>02943</t>
  </si>
  <si>
    <t>OSTATNÍ POŽADAVKY - VYPRACOVÁNÍ RDS
RDS</t>
  </si>
  <si>
    <t>zahrnuje veškeré náklady spojené s objednatelem požadovanými pracemi</t>
  </si>
  <si>
    <t>02944</t>
  </si>
  <si>
    <t>OSTAT POŽADAVKY - DOKUMENTACE SKUTEČ PROVEDENÍ V DIGIT FORMĚ
DSPS</t>
  </si>
  <si>
    <t>02950</t>
  </si>
  <si>
    <t>OSTATNÍ POŽADAVKY - POSUDKY, KONTROLY, REVIZNÍ ZPRÁVY
Vypracování havarijního a povodňového plánu, včetně schválení příslušnými orgány státní správy.</t>
  </si>
  <si>
    <t>OSTATNÍ POŽADAVKY - POSUDKY, KONTROLY, REVIZNÍ ZPRÁVY
práce vyplývající z podmínek stavebního povolení, bude upřesněno po získání SP, položka bude provedena na přímý příkaz TDS</t>
  </si>
  <si>
    <t>02953</t>
  </si>
  <si>
    <t>OSTATNÍ POŽADAVKY - HLAVNÍ MOSTNÍ PROHLÍDKA
běžná prohlídka propustku provedená oprávněnou osobou</t>
  </si>
  <si>
    <t xml:space="preserve">KUS       </t>
  </si>
  <si>
    <t>položka zahrnuje :
- úkony dle ČSN 73 6221
- provedení hlavní mostní prohlídky oprávněnou fyzickou nebo právnickou osobou
- vyhotovení záznamu (protokolu), který jednoznačně definuje stav mostu</t>
  </si>
  <si>
    <t>03100</t>
  </si>
  <si>
    <t>ZAŘÍZENÍ STAVENIŠTĚ - ZŘÍZENÍ, PROVOZ, DEMONTÁŽ
Kompletní zařízení staveniště pro celou stavbu, včetně zajištění potřebných povolení a rozhodnutí. Položka zahrnuje náklady spojené s: oplocení a ohrazení staveniště, prostory pro skladování a manipulaci, osvětlení, prostoru pracoviště, staveništní přípojky, zajištění dodávky elektrické energie, rozvody médií po stavbě, zajištění případných odstávek a hradního zásobování po dobu odstávky, kancelářské plochy pro potřeby zhotovitele, technického dozoru stavby a zástupců investora, sociální zařízení, zajištění skladovacích ploch a prostor pro potřeby stavby, čerpání vody, poplatky a náklady spojené se záborem veřejného prostranství, poplatky a náklady za spotřebované energie a zásobování, zajištění
údržby, veřejných komunikací a komunikací pro pěší v průběhu celé stavby.</t>
  </si>
  <si>
    <t>zahrnuje objednatelem povolené náklady na pořízení (event. pronájem), provozování, udržování a likvidaci zhotovitelova zařízení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</si>
  <si>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</si>
  <si>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</si>
  <si>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</si>
  <si>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</si>
  <si>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</si>
  <si>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</si>
  <si>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</si>
  <si>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SO 101</t>
  </si>
  <si>
    <t>Oprava propustku</t>
  </si>
  <si>
    <t>Zemní práce</t>
  </si>
  <si>
    <t>111208</t>
  </si>
  <si>
    <t>ODSTRANĚNÍ KŘOVIN S ODVOZEM DO 20KM
vč. odvozu a ekologocké likvidace</t>
  </si>
  <si>
    <t>odhad 20.0=20.000 [A]</t>
  </si>
  <si>
    <t>odstranění křovin a stromů do průměru 100 mm
doprava dřevin na předepsanou vzdálenost
spálení na hromadách nebo štěpkování</t>
  </si>
  <si>
    <t>113328</t>
  </si>
  <si>
    <t>ODSTRAN PODKL ZPEVNĚNÝCH PLOCH Z KAMENIVA NESTMEL, ODVOZ DO 20KM
včetně odvozu na skládku</t>
  </si>
  <si>
    <t>10.12*3.5*0.20=7.084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</si>
  <si>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
jednotkové ceny bourání – tento fakt musí být uveden v doplňujícím textu k položce).</t>
  </si>
  <si>
    <t>11333</t>
  </si>
  <si>
    <t>ODSTRANĚNÍ PODKLADU ZPEVNĚNÝCH PLOCH S ASFALT POJIVEM
včetně odvozu na skládku</t>
  </si>
  <si>
    <t>10.12*3.5*0.15=5.313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</si>
  <si>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</si>
  <si>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11372</t>
  </si>
  <si>
    <t>FRÉZOVÁNÍ ZPEVNĚNÝCH PLOCH ASFALTOVÝCH
vč. zkoušek složení asf. směsi, uložení a dopravy na skládku, poplatek za skládku v položce 014132. V případě, že materiál dle zkoušek bude vyhodnocen jako nebezpečný odpad, bude doprava vykázána na přímý příkaz TDS v pol. 11372B.</t>
  </si>
  <si>
    <t>22.4*3.5*0.05=3.920 [A]</t>
  </si>
  <si>
    <t>11372B</t>
  </si>
  <si>
    <t>FRÉZOVÁNÍ ZPEVNĚNÝCH PLOCH ASFALTOVÝCH - DOPRAVA
Položka bude provedena pouze na přímý příkaz TDS. Včetně odvozu a uložení na skládku, poplatek za skládku v položce 014132, v
závislosti na výsledku zkoušek budou na přímý příkaz TDS upraveny km za odvoz materiálu v případě nevhodnosti materiálu.</t>
  </si>
  <si>
    <t xml:space="preserve">tkm       </t>
  </si>
  <si>
    <t>uvažováno 180 km, 1,8 t/m3  (22.4*3.5*0.05)*1.8*180=1 270.080 [A]</t>
  </si>
  <si>
    <t>Položka zahrnuje samostatnou dopravu suti a vybouraných hmot. Množství se určí jako součin hmotnosti [t] a požadované vzdálenosti [km].</t>
  </si>
  <si>
    <t>11511</t>
  </si>
  <si>
    <t>ČERPÁNÍ VODY DO 500 L/MIN
při případných přívalových deštích</t>
  </si>
  <si>
    <t xml:space="preserve">HOD       </t>
  </si>
  <si>
    <t>odhad 8*6=48.000 [A]</t>
  </si>
  <si>
    <t>Položka čerpání vody na povrchu zahrnuje i potrubí, pohotovost záložní čerpací soupravy a zřízení čerpací jímky. Součástí položky je také následná demontáž a likvidace těchto zařízení</t>
  </si>
  <si>
    <t>11525</t>
  </si>
  <si>
    <t>PŘEVEDENÍ VODY POTRUBÍM DN 600 NEBO ŽLABY R.O. DO 2,0M
provizorní převedení toku plast DN 500, včetně příp. přesunů, vsakovací jímky a čerpání</t>
  </si>
  <si>
    <t xml:space="preserve">M         </t>
  </si>
  <si>
    <t>13.00=13.000 [A]</t>
  </si>
  <si>
    <t>Položka převedení vody na povrchu zahrnuje zřízení, udržování a odstranění příslušného zařízení. Převedení vody se uvádí buď průměrem potrubí (DN) nebo délkou rozvinutého obvodu žlabu (r.o.).</t>
  </si>
  <si>
    <t>12110</t>
  </si>
  <si>
    <t>SEJMUTÍ ORNICE NEBO LESNÍ PŮDY
včetně odvozu na mezideponii a následné zpětné využití, předpoklad vzdálenosti na dopravu 5 km</t>
  </si>
  <si>
    <t>plocha odečtena z půdorysu:
svahy 32.7375*0.10=3.274 [A]
krajnice 16.0*0.10=1.600 [B]
Celkem: A+B=4.874 [C]</t>
  </si>
  <si>
    <t>položka zahrnuje sejmutí ornice bez ohledu na tloušťku vrstvy a její vodorovnou dopravu
nezahrnuje uložení na trvalou skládku</t>
  </si>
  <si>
    <t>124738</t>
  </si>
  <si>
    <t>VYKOPÁVKY PRO KORYTA VODOTEČÍ TŘ. I, ODVOZ DO 20KM</t>
  </si>
  <si>
    <t xml:space="preserve">pro kamennou rovnaninu v korytě + kamenné prahy
vtok 2.5*1.5*0.3+1.0*0.3*0.5=1.275 [A]
výtok 2.0*3.0*0.3+1.0*0.3*0.5=1.950 [B]
Celkem: A+B=3.225 [C] 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</si>
  <si>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
pol. 1151,2)
- potřebné snížení hladiny podzemní vody
- těžení a rozpojování jednotlivých balvanů
- vytahování a nošení výkopku
- svahování a přesvah. svahů do konečného tvaru, výměna hornin v podloží a v pláni
znehodnocené klimatickými vlivy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</si>
  <si>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125734</t>
  </si>
  <si>
    <t>VYKOPÁVKY ZE ZEMNÍKŮ A SKLÁDEK TŘ. I, ODVOZ DO 5KM
materiál a odvoz z meziskládky</t>
  </si>
  <si>
    <t xml:space="preserve">ornice na zpětné ohumusování z pol. 18230 
32.7375*0.10=3.274 [A]
zbylá ornice bude rozprostřena v blízkosti stavby (4.8-3.274)*0.10=0.153 [B]
Celkem: A+B=3.427 [C]
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</si>
  <si>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
pol. 1151,2)
- potřebné snížení hladiny podzemní vody
- těžení a rozpojování jednotlivých balvanů
- vytahování a nošení výkopku
- ruční vykopávky, odstranění kořenů a napadávek
- pažení, vzepření a rozepření vč. přepažování (vyjma štětových stěn)
- úpravu, ochranu a očištění dna, základové spáry, stěn a svahů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položka nezahrnuje:
- práce spojené s otvírkou zemníku</t>
  </si>
  <si>
    <t>12960</t>
  </si>
  <si>
    <t>ČIŠTĚNÍ VODOTEČÍ A MELIORAČ KANÁLŮ OD NÁNOSŮ
včetně odvozu materiálu na skládku</t>
  </si>
  <si>
    <t>vtok (1.0*3.0+2.5*1.5)*0.3=2.025 [A]
výtok (2.0*3.0+1.0*6.0)*0.3=3.600 [B]
Celkem: A+B=5.625 [C]</t>
  </si>
  <si>
    <t>Součástí položky je vodorovná a svislá doprava, přemístění, přeložení, manipulace s materiálem a uložení na skládku.
Nezahrnuje poplatek za skládku, který se vykazuje v položce 0141** (s výjimkou malého množství  materiálu, kde je možné poplatek zahrnout do jednotkové ceny položky – tento fakt musí být uveden v doplňujícím textu k položce)</t>
  </si>
  <si>
    <t>13173</t>
  </si>
  <si>
    <t>HLOUBENÍ JAM ZAPAŽ I NEPAŽ TŘ. I
včetně odvozu na skládku</t>
  </si>
  <si>
    <t>pro troubu (plocha odečtena z příčného řetu propustkem) 8.5271*6.70=57.132 [A]
čelní zdi:
vtok 1.05*2.25*(1.3+3.5+1.0)=13.703 [B]
výtok 1.05*2.25*(1.3+4.0+1.3)=15.593 [C]
Celkem: A+B+C=86.428 [D]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</si>
  <si>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</si>
  <si>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17511</t>
  </si>
  <si>
    <t>OBSYP POTRUBÍ A OBJEKTŮ SE ZHUTNĚNÍM
vhodná zemina dle ČSN 73 6133, hutnění po vrstvách o max.tl.300mm dle ČSN 73 6244</t>
  </si>
  <si>
    <t>plochy odečteny z řezů
základů (0.5867*(1.3+3.5+1.0))+(0.6629*(1.3+4.0+1.3))=7.778 [A]
bet. trouby 4.9767*5.9=29.363 [B]
Celkem: A+B=37.141 [C]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</si>
  <si>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
- zemina vytlačená potrubím o DN do 180mm se od kubatury obsypů neodečítá</t>
  </si>
  <si>
    <t>17521</t>
  </si>
  <si>
    <t>OBSYP POTRUBÍ A OBJEKTŮ ZEMINOU BEZ ZHUT</t>
  </si>
  <si>
    <t>obsyp říms (odhad) 4*1.5=6.000 [A]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</si>
  <si>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výplň jam a prohlubní v podloží
- úprava, očištění, ochrana a zhutnění podloží
- svahování
- zřízení lavic na svazích
- udržování úložiště a jeho ochrana proti vodě
- odvedení nebo obvedení vody v okolí úložiště a v úložišti
- veškeré  pomocné konstrukce umožňující provedení  zemní konstrukce  (příjezdy,  sjezdy, nájezdy, lešení, podpěrné konstrukce, přemostění, zpevněné plochy, zakrytí a pod.)
- zemina vytlačená potrubím o DN 180mm se od kubatury obsypů neodečítá</t>
  </si>
  <si>
    <t>17620</t>
  </si>
  <si>
    <t>VÝPLNĚ ZE ZEMIN BEZ ZHUT
doplnění svahů</t>
  </si>
  <si>
    <t>odhad  4.0*3.0=12.000 [A]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</si>
  <si>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výplň jam a prohlubní v podloží
- úprava, očištění, ochrana a zhutnění podloží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</si>
  <si>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17750</t>
  </si>
  <si>
    <t>ZEMNÍ HRÁZKY ZE ZEMIN NEPROPUSTNÝCH
těsnící hrazky v korytě, např. pytle plněné pískem, včetně přesunů a manipulace</t>
  </si>
  <si>
    <t>0.5*0.6*(1.0+1.5+2.5)=1.500 [A]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</si>
  <si>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nájezdy, lešení, podpěrné konstrukce, přemostění, zpevněné plochy, zakrytí a pod.)</t>
  </si>
  <si>
    <t>18214</t>
  </si>
  <si>
    <t>ÚPRAVA POVRCHŮ SROVNÁNÍM ÚZEMÍ V TL DO 0,25M</t>
  </si>
  <si>
    <t>zatravněná plocha 32.7375=32.738 [A]</t>
  </si>
  <si>
    <t>položka zahrnuje srovnání výškových rozdílů terénu</t>
  </si>
  <si>
    <t>18230</t>
  </si>
  <si>
    <t>ROZPROSTŘENÍ ORNICE V ROVINĚ
využití původní ornice, včetně dovozu z mezideponie</t>
  </si>
  <si>
    <t>32.7375*0.15=4.911 [A]</t>
  </si>
  <si>
    <t>položka zahrnuje:
nutné přemístění ornice z dočasných skládek vzdálených do 50m rozprostření ornice v předepsané tloušťce v rovině a ve svahu do 1:5</t>
  </si>
  <si>
    <t>18241</t>
  </si>
  <si>
    <t>ZALOŽENÍ TRÁVNÍKU RUČNÍM VÝSEVEM
zatravnění původních zelených ploch</t>
  </si>
  <si>
    <t>32.7375=32.738 [A]</t>
  </si>
  <si>
    <t>Zahrnuje dodání předepsané travní směsi, její výsev na ornici, zalévání, první pokosení, to vše bez ohledu na sklon terénu</t>
  </si>
  <si>
    <t>Základy</t>
  </si>
  <si>
    <t>261512</t>
  </si>
  <si>
    <t>VRTY PRO KOTVENÍ A INJEKTÁŽ TŘ V NA POVRCHU D DO 16MM</t>
  </si>
  <si>
    <t>kotvení zábradlí 2*(3*4*0.2)=4.800 [A]</t>
  </si>
  <si>
    <t>položka zahrnuje:
přemístění, montáž a demontáž vrtných souprav
svislou dopravu zeminy z vrtu
vodorovnou dopravu zeminy bez uložení na skládku
případně nutné pažení dočasné (včetně odpažení) i trvalé</t>
  </si>
  <si>
    <t>27157</t>
  </si>
  <si>
    <t>POLŠTÁŘE POD ZÁKLADY Z KAMENIVA TĚŽENÉHO
hutněný polštář fr. 0-63</t>
  </si>
  <si>
    <t>pod základ 0.15*(1.70*(0.25+3.5+0.25)+(0.25+4.0+0.25))=1.695 [A]</t>
  </si>
  <si>
    <t>položka zahrnuje dodávku předepsaného kameniva, mimostaveništní a vnitrostaveništní dopravu a jeho uložení
není-li v zadávací dokumentaci uvedeno jinak, jedná se o nakupovaný materiál</t>
  </si>
  <si>
    <t>272314</t>
  </si>
  <si>
    <t>ZÁKLADY Z PROSTÉHO BETONU DO C25/30
beton C25/30-XA1+XC3+XF3</t>
  </si>
  <si>
    <t>plochy odečteny z příčného řezu tvaru SS 
0.9037*(3.5+4.0)=6.778 [A]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</si>
  <si>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
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
zeminou nebo kamenivem,
- případné zřízení spojovací vrstvy u základů,
- úpravy pro osazení zařízení ochrany konstrukce proti vlivu bludných proudů,</t>
  </si>
  <si>
    <t>272365</t>
  </si>
  <si>
    <t>VÝZTUŽ ZÁKLADŮ Z OCELI 10505, B500B
odhad stupně vyztužení 2.5%</t>
  </si>
  <si>
    <t>kotevní trny mezi dříkem a základem 
profil 20, á 0.4m (11+10)*1.3*2.466/1000=0.067 [A]</t>
  </si>
  <si>
    <t>Položka zahrnuje veškerý materiál, výrobky a polotovary, včetně mimostaveništní a vnitrostaveništní dopravy (rovněž přesuny), včetně naložení a složení, případně s uložením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74),
- povrchovou antikorozní úpravu výztuže,
- separaci výztuže,
- osazení měřících zařízení a úpravy pro ně,
- osazení měřících skříní nebo míst pro měření bludných proudů.</t>
  </si>
  <si>
    <t>Svislé konstrukce</t>
  </si>
  <si>
    <t>317325</t>
  </si>
  <si>
    <t>ŘÍMSY ZE ŽELEZOBETONU DO C30/37
beton C30/37-XC4+XD3+XF4</t>
  </si>
  <si>
    <t>plocha říms odečtena z příčného řezu 0.1573*(3.5+4.0)=1.180 [A]</t>
  </si>
  <si>
    <t>položka zahrnuje:
- dodání čerstvého betonu (betonové směsi) požadované kvality, jeho uložení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požadovaných konstr. (i ztracené) s úpravou dle požadované kvality povrchu betonu, včetně odbedňovacích a odskružovacích prostředků,
- podpěrné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všech požadovaných otvorů, kapes, výklenků, prostupů, dutin, drážek a pod., vč. ztížení práce a úprav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a tmelení spar a spojů,
- opatření povrchů betonu izolací proti zemní vlhkosti v částech, kde přijdou do styku se zeminou nebo kamenivem,
- případné zřízení spojovací vrstvy u základů,
- úpravy pro osazení zařízení ochrany konstrukce proti vlivu bludných proudů</t>
  </si>
  <si>
    <t>317365</t>
  </si>
  <si>
    <t>VÝZTUŽ ŘÍMS Z OCELI 10505, B500B
odhad stupně vyztužení 3.5%, včetně kotevních trnů</t>
  </si>
  <si>
    <t>plocha říms odečtena z příčného řezu 0.1573*(3.5+4.0)*0.035*7850/1000=0.324 [A]</t>
  </si>
  <si>
    <t>položka zahrnuje: 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74)
- povrchovou antikorozní úpravu výztuže,
- separaci výztuže,
- osazení měřících zařízení a úpravy pro ně,
- osazení měřících skříní nebo míst pro měření bludných proudů.</t>
  </si>
  <si>
    <t>327212</t>
  </si>
  <si>
    <t>ZDI OPĚRNÉ, ZÁRUBNÍ, NÁBŘEŽNÍ Z LOMOVÉHO KAMENE NA MC</t>
  </si>
  <si>
    <t>2.0*0.5*0.6=0.600 [A]</t>
  </si>
  <si>
    <t>položka zahrnuje dodávku a osazení lomového kamene, jeho výběr a případnou úpravu, dodávku předepsané malty, spárování.</t>
  </si>
  <si>
    <t>327215</t>
  </si>
  <si>
    <t>PŘEZDĚNÍ ZDÍ Z KAMENNÉHO ZDIVA</t>
  </si>
  <si>
    <t>na vtoku vlevo 1.0=1.000 [A]
na výtoku vlevo 1.0=1.000 [B]
Celkem: A+B=2.000 [C]</t>
  </si>
  <si>
    <t>položka zahrnuje rozebrání stávajícího zdiva, nezbytnou manipulaci s rozebraným materiálem (nakládání, doprava, složení, očištění, odvoz nepoužitelného materiálu a suti), vyzdění z tohoto materiálu (bez dodávky nového) včetně dodávky předepsaného materiálu pro výplň spar.</t>
  </si>
  <si>
    <t>327221</t>
  </si>
  <si>
    <t>OBKLAD ZDÍ OPĚRNÝCH, ZÁRUBNÍCH, NÁBŘEŽNÍCH KVÁDROVÝ A ŘÁDKOVÝ</t>
  </si>
  <si>
    <t>čelní zeď vtok 0.25*1.7*3.5-(3.14*0.53*0.53*0.25)=1.267 [A]
čelní zeď výtok 0.25*1.7*4.0-(3.14*0.53*0.53*0.25)=1.479 [B]
Celkem: A+B=2.746 [C]</t>
  </si>
  <si>
    <t>položka zahrnuje dodávku a osazení dvoustranně lícovaného kamene, jeho případné kotvení se všemi souvisejícími materiály a pracemi, dodávku předepsané malty, spárování.</t>
  </si>
  <si>
    <t>327324</t>
  </si>
  <si>
    <t>ZDI OPĚRNÉ, ZÁRUBNÍ, NÁBŘEŽNÍ ZE ŽELEZOVÉHO BETONU DO C25/30
beton C25/30-XA1+XC3+XF3</t>
  </si>
  <si>
    <t>čelní zeď vtok 0.8662*3.5-(3.14*0.53*0.53*0.55)=2.547 [A]
čelní zeď výtok 0.8726*4.0-(3.14*0.53*0.53*0.55)=3.005 [B]
Celkem: A+B=5.552 [C]</t>
  </si>
  <si>
    <t>- dodání čerstvého betonu (betonové směsi) požadované kvality, jeho uložení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požadovaných konstr. (i ztracené) s úpravou dle požadované kvality povrchu betonu, včetně odbedňovacích a odskružovacích prostředků,
- podpěrné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všech požadovaných otvorů, kapes, výklenků, prostupů, dutin, drážek a pod., vč. ztížení práce a úprav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a tmelení spar a spojů,
- opatření povrchů betonu izolací proti zemní vlhkosti v částech, kde přijdou do styku se zeminou nebo kamenivem,
- případné zřízení spojovací vrstvy u základů,
- úpravy pro osazení zařízení ochrany konstrukce proti vlivu bludných proudů</t>
  </si>
  <si>
    <t>327366</t>
  </si>
  <si>
    <t>VÝZTUŽ ZDÍ OPĚRNÝCH, ZÁRUBNÍCH, NÁBŘEŽNÍCH Z KARI SÍTÍ
KARI síť na rubu čelních zdí, 20% na prostřihy a přesahy</t>
  </si>
  <si>
    <t>čelní zeď vtok 1.2*(1.6*3.5*7.9/1000)=0.053 [A]
čelní zeď výtok1.2*(1.6*4.0*7.9/1000)=0.061 [B]
Celkem: A+B=0.114 [C]</t>
  </si>
  <si>
    <t>Položka zahrnuje veškerý materiál, výrobky a polotovary, včetně mimostaveništní a
vnitrostaveništní dopravy (rovněž přesuny), včetně naložení a složení, případně s uložením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74),
- povrchovou antikorozní úpravu výztuže,
- separaci výztuže,
- osazení měřících zařízení a úpravy pro ně,
- osazení měřících skříní nebo míst pro měření bludných proudů.</t>
  </si>
  <si>
    <t>Vodorovné konstrukce</t>
  </si>
  <si>
    <t>451312</t>
  </si>
  <si>
    <t>PODKLADNÍ A VÝPLŇOVÉ VRSTVY Z PROSTÉHO BETONU C12/15
beton C12/15-XC0</t>
  </si>
  <si>
    <t>pod želbet. troubu 5.9*2.1*0.15=1.859 [A]
pod základ 0.15*(1.85*(0.3+3.5+0.3)+1.85*(0.3*4.0+0.3))=1.554 [B]
Celkem: A+B=3.413 [C]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</si>
  <si>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</si>
  <si>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452112</t>
  </si>
  <si>
    <t>PODKLAD KONSTR Z DÍLCŮ BETON DO C12/15</t>
  </si>
  <si>
    <t>bet. prefabrikované podkladky 3*2*(0.13*0.15*0.8)=0.094 [A]</t>
  </si>
  <si>
    <t>- dodání dílce požadovaného tvaru a vlastností, jeho skladování, doprava a osazení do definitivní polohy, včetně komplexní technologie výroby a montáže dílců, ošetření a ochrana dílců,
- u dílců železobetonových a předpjatých veškerá výztuž, případně i tuhé kovové prvky a závěsná oka,
- úpravy a zařízení pro uložení a transport dílce,
- veškeré požadované úpravy dílců, včetně doplňkových konstrukcí a vybavení,
- sestavení dílce na stavbě včetně montážních zařízení, plošin a prahů a pod.,
- výplň, těsnění a tmelení spár a spojů,
- očištění a ošetření úložných ploch,
- zednické výpomoce pro montáž dílců,
- označení dílce výrobním štítkem nebo jiným způsobem,
- úpravy dílce pro dodržení požadované přesnosti jeho osazení, včetně případných měření,
- veškerá zařízení pro zajištění stability v každém okamžiku,
- další práce dané případně specifikací k příslušnému prefabrik. dílci (úprava pohledových ploch, příp. rubových ploch, osazení měřících zařízení, zkoušení a měření dílců a pod.).</t>
  </si>
  <si>
    <t>46321</t>
  </si>
  <si>
    <t>ROVNANINA Z LOMOVÉHO KAMENE</t>
  </si>
  <si>
    <t>dno (3.5716+4.8345)*0.35=2.942 [A]
svah vtok 3.2910*0.35=1.152 [B]
svahy výtok 4.5188*0.35=1.582 [C]
Celkem: A+B+C=5.676 [D]</t>
  </si>
  <si>
    <t>položka zahrnuje:
- dodávku a vyrovnání lomového kamene předepsané frakce do předepsaného tvaru včetně mimostaveništní a vnitrostaveništní dopravy
není-li v zadávací dokumentaci uvedeno jinak, jedná se o nakupovaný materiál</t>
  </si>
  <si>
    <t>467211</t>
  </si>
  <si>
    <t>STUPNĚ A PRAHY VOD KORYT ZDĚNÉ Z LOM KAM NA SUCHO
ukončení kamenné rovnaniny v korytě</t>
  </si>
  <si>
    <t>0.30*0.5*(1.0+1.0)=0.300 [A]</t>
  </si>
  <si>
    <t>položka zahrnuje:
- nutné zemní práce (hloubení rýh apod.)
- dodávku a zdění lomového kamene předepsané frakce na sucho do předepsaného tvaru včetně mimostaveništní a vnitrostaveništní dopravy</t>
  </si>
  <si>
    <t>Komunikace</t>
  </si>
  <si>
    <t>56330</t>
  </si>
  <si>
    <t>VOZOVKOVÉ VRSTVY ZE ŠTĚRKODRTI
ŠDA 0/32, vč. zkoušek hutnění</t>
  </si>
  <si>
    <t>7.90*5.22*0.15=6.186 [A]
6.60*5.82*0.15=5.762 [B]
Celkem: A+B=11.948 [C]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</si>
  <si>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</si>
  <si>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56933</t>
  </si>
  <si>
    <t>ZPEVNĚNÍ KRAJNIC ZE ŠTĚRKODRTI TL. DO 150MM</t>
  </si>
  <si>
    <t>plochy odečteny z půdorysu
5.0902+10.6061=15.696 [A]</t>
  </si>
  <si>
    <t>- dodání kameniva předepsané kvality a zrnitosti
- rozprostření a zhutnění vrstvy v předepsané tloušťce
- zřízení vrstvy bez rozlišení šířky, pokládání vrstvy po etapách</t>
  </si>
  <si>
    <t>572123</t>
  </si>
  <si>
    <t>INFILTRAČNÍ POSTŘIK Z EMULZE DO 1,0KG/M2
PI-E 0.60 kg /m2</t>
  </si>
  <si>
    <t>pod ACP 9.0*3.5=31.500 [A]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</si>
  <si>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</si>
  <si>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572213</t>
  </si>
  <si>
    <t>SPOJOVACÍ POSTŘIK Z EMULZE DO 0,5KG/M2
spoj. postřik s asfalt. emulzí PS-E 0.40kg/m2</t>
  </si>
  <si>
    <t>plocha odečtena z půdorysu 82.6016=82.602 [A]
10.12*3.5=35.420 [B]
Celkem: A+B=118.022 [C]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</si>
  <si>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</si>
  <si>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574A33</t>
  </si>
  <si>
    <t>ASFALTOVÝ BETON PRO OBRUSNÉ VRSTVY ACO 11 TL. 40MM
vč.zatěsnění spár a jejich řezání, zálivek a předtěsnění spár</t>
  </si>
  <si>
    <t>plocha odečtena z půdorysu: 82.6016=82.602 [A]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</si>
  <si>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</si>
  <si>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574C56</t>
  </si>
  <si>
    <t>ASFALTOVÝ BETON PRO LOŽNÍ VRSTVY ACL 16+, 16S TL. 60MM
ACL 16+</t>
  </si>
  <si>
    <t>11.65*3.80=44.270 [A]</t>
  </si>
  <si>
    <t>574E46</t>
  </si>
  <si>
    <t>ASFALTOVÝ BETON PRO PODKLADNÍ VRSTVY ACP 16+, 16S TL. 50MM</t>
  </si>
  <si>
    <t>10.12*3.5=35.420 [A]</t>
  </si>
  <si>
    <t>58920</t>
  </si>
  <si>
    <t>VÝPLŇ SPAR MODIFIKOVANÝM ASFALTEM
š.15mm</t>
  </si>
  <si>
    <t>napojení na stávající vozovku 3.70+3.50=7.200 [A]</t>
  </si>
  <si>
    <t>položka zahrnuje:
- dodávku předepsaného materiálu
- vyčištění a výplň spar tímto materiálem</t>
  </si>
  <si>
    <t>Přidružená stavební výroba</t>
  </si>
  <si>
    <t>711131</t>
  </si>
  <si>
    <t>IZOLACE BĚŽNÝCH KONSTRUKCÍ PROTI VOLNĚ STÉKAJÍCÍ VODĚ ASFALTOVÝMI NÁTĚRY
ALP + 2x ALN</t>
  </si>
  <si>
    <t>čelní zdi včetně základů (0.43+1.54)*(3.5+4.0)=14.775 [A]
boky - dřík 4*(1.65*0.55)=3.630 [B]
boky - základ 4*(1.25*0.7)=3.500 [C]
Celkem: A+B+C=21.905 [D]</t>
  </si>
  <si>
    <t>položka zahrnuje:
- dodání  předepsaného izolačního materiálu
- očištění a ošetření podkladu, zadávací dokumentace může zahrnout i případné vyspravení
- zřízení izolace jako kompletního povlaku, případně komplet. soustavy nebo systému podle příslušného  technolog. předpisu
- zřízení izolace i jednotlivých vrstev po etapách, včetně pracovních spár a spojů
- úprava u okrajů, rohů, hran, dilatačních i pracovních spojů, kotev, obrubníků, dilatačních zařízení, odvodnění, otvorů, neizolovaných míst a pod.
- zajištění odvodnění povrchu izolace, včetně odvodnění nejnižších míst, pokud dokumentace
pro zadání stavby nestanoví jinak
- ochrana izolace do doby zřízení definitivní ochranné vrstvy nebo konstrukce
- úprava, očištění a ošetření prostoru kolem izolace
- provedení požadovaných zkoušek
- nezahrnuje ochranné vrstvy, např. geotextilii</t>
  </si>
  <si>
    <t>76792</t>
  </si>
  <si>
    <t>OPLOCENÍ Z DRÁTĚNÉHO PLETIVA POTAŽENÉHO PLASTEM
znovuosazení provizorně odstraněného oplocení, včetně příp. úprav</t>
  </si>
  <si>
    <t>2.0=2.000 [A]</t>
  </si>
  <si>
    <t>- položka zahrnuje vedle vlastního pletiva i rámy, rošty, lišty, kování, podpěrné, závěsné, upevňovací prvky, spojovací a těsnící materiál, pomocný materiál, kompletní povrchovou úpravu.
- nejsou zahrnuty sloupky, které se vykazují v samostatných položkách 338**, není zahrnuta
podezdívka (272**)
- součástí položky je  případně i ostnatý drát, uvažovaná plocha se pak vypočítává po horní
hranu drátu.</t>
  </si>
  <si>
    <t>Potrubí</t>
  </si>
  <si>
    <t>87626</t>
  </si>
  <si>
    <t>CHRÁNIČKY Z TRUB PLAST DN DO 80MM
rezervní chránička v obou římsách, včetně zaslepení</t>
  </si>
  <si>
    <t>3.5+4.0=7.500 [A]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</si>
  <si>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 včetně případně předepsaného utěsnění konců chrániček
- položky platí pro práce prováděné v prostoru zapaženém i nezapaženém a i v kolektorech, chráničkách</t>
  </si>
  <si>
    <t>899574</t>
  </si>
  <si>
    <t>OBETONOVÁNÍ POTRUBÍ ZE ŽELEZOBETONU DO C25/30 VČETNĚ VÝZTUŽE
beton C25/30- XF3 + po obvodě KARI síť 100x100x8</t>
  </si>
  <si>
    <t>plocha odečtena z příčného řezu propustkem 1.1431*5.90=6.744 [A]</t>
  </si>
  <si>
    <t>Ostatní konstrukce a práce</t>
  </si>
  <si>
    <t>9</t>
  </si>
  <si>
    <t>9112A1</t>
  </si>
  <si>
    <t>ZÁBRADLÍ MOSTNÍ S VODOR MADLY - DODÁVKA A MONTÁŽ
3-madlové zábradlí, včetně PKO, spojovacího materiálu a kotevních desek</t>
  </si>
  <si>
    <t>položka zahrnuje:
dodání zábradlí včetně předepsané povrchové úpravy
kotvení sloupků, t.j. kotevní desky, šrouby z nerez oceli, vrty a zálivku, pokud zadávací
dokumentace nestanoví jinak
případné nivelační hmoty pod kotevní desky</t>
  </si>
  <si>
    <t>91355</t>
  </si>
  <si>
    <t xml:space="preserve">EVIDENČNÍ ČÍSLO MOSTU
tabulka s evidenčním číslem propustku </t>
  </si>
  <si>
    <t>položka zahrnuje štítek s evidenčním číslem mostu, sloupek dopravní značky včetně osazení a nutných zemních prací a zabetonování</t>
  </si>
  <si>
    <t>914112</t>
  </si>
  <si>
    <t>DOPRAVNÍ ZNAČKY ZÁKLAD VELIKOSTI OCEL NEREFLEXNÍ - MONTÁŽ S PŘEMÍST
SDZ na vtoku IS 12a Obec</t>
  </si>
  <si>
    <t>položka zahrnuje:
- dopravu demontované značky z dočasné skládky
- osazení a montáž značky na místě určeném projektem
- nutnou opravu poškozených částí nezahrnuje dodávku značky</t>
  </si>
  <si>
    <t>914113</t>
  </si>
  <si>
    <t>DOPRAVNÍ ZNAČKY ZÁKLADNÍ VELIKOSTI OCELOVÉ NEREFLEXNÍ - DEMONTÁŽ
SDZ na vtoku IS 12a Obec</t>
  </si>
  <si>
    <t>v době konání PD SDZ vyvráceno 1=1.000 [A]</t>
  </si>
  <si>
    <t>Položka zahrnuje odstranění, demontáž a odklizení materiálu s odvozem na předepsané
místo</t>
  </si>
  <si>
    <t>91836</t>
  </si>
  <si>
    <t xml:space="preserve">PROPUSTY Z TRUB DN 800MM
železobetonová hrdlová trouba DN 800, včetně dodávky a osazení </t>
  </si>
  <si>
    <t>3 ks, á 2.50 m 7.5=7.500 [A]</t>
  </si>
  <si>
    <t>Položka zahrnuje:
- dodání a položení potrubí z trub z dokumentací předepsaného materiálu a předepsaného průměru
- případné úpravy trub (zkrácení, šikmé seříznutí)
Nezahrnuje podkladní vrstvy a obetonování.</t>
  </si>
  <si>
    <t>919111</t>
  </si>
  <si>
    <t>ŘEZÁNÍ ASFALTOVÉHO KRYTU VOZOVEK TL DO 50MM</t>
  </si>
  <si>
    <t>v místě napojení na stávající vozovku 3.70+3.50=7.200 [A]</t>
  </si>
  <si>
    <t>položka zahrnuje řezání vozovkové vrstvy v předepsané tloušťce, včetně spotřeby vody</t>
  </si>
  <si>
    <t>935832</t>
  </si>
  <si>
    <t>ŽLABY A RIGOLY DLÁŽDĚNÉ Z LOMOVÉHO KAMENE TL DO 250MMM DO BETONU TL 100MM
kámen bude odsouhlasen investorem  min. 14 dní před pokládkou, předpoklad žula</t>
  </si>
  <si>
    <t>zaústění a vyústění bet. žlabu 
1.0+1.0=2.000 [A]</t>
  </si>
  <si>
    <t>položka zahrnuje:
- dodání a uložení předepsaného dlažebního materiálu v požadované kvalitě do předepsaného tvaru a v předepsané šířce
- dodání a rozprostření lože z předepsaného materiálu v předepsané tloušťce a šířce
- úravu napojení a ukončení
- vnitrostaveništní i mimostaveništní dopravu
- měří se vydlážděná plocha.</t>
  </si>
  <si>
    <t>935842</t>
  </si>
  <si>
    <t>ŽLABY A RIGOLY DLÁŽDĚNÉ Z BETONOVÝCH DLAŽDIC DO BETONU TL 100MM</t>
  </si>
  <si>
    <t>3.0=3.000 [A]</t>
  </si>
  <si>
    <t>936501</t>
  </si>
  <si>
    <t>DROBNÉ DOPLŇK KONSTR KOVOVÉ NEREZ
dodatečně vlepované kotvy pro kotvení zábradlí</t>
  </si>
  <si>
    <t xml:space="preserve">KG        </t>
  </si>
  <si>
    <t>2*(3*4*0.5)=12.000 [A]</t>
  </si>
  <si>
    <t>položka zahrnuje:
- dílenská dokumentace, včetně technologického předpisu spojování
- dodání  materiálu  v požadované kvalitě a výroba konstrukce i dílenská (včetně  pomůcek,  přípravků a prostředků pro výrobu) bez ohledu na náročnost a její hmotnost, dílenská montáž
- dodání spojovacího materiálu
- zřízení  montážních  a  dilatačních  spojů,  spar, včetně potřebných úprav, vložek, opracování, očištění a ošetření
- podpěr. konstr. a lešení všech druhů pro montáž konstrukcí i doplňkových, včetně požadovaných otvorů, ochranných a bezpečnostních opatření a základů pro tyto konstrukce a lešení
- jakákoliv doprava a manipulace dílců  a  montážních  sestav,  včetně  dopravy konstrukce z výrobny na stavbu
- montáž konstrukce na staveništi, včetně montážních prostředků a pomůcek a zednických výpomocí
- výplň, těsnění a tmelení spar a spojů
- čištění konstrukce a odstranění všech vrubů (vrypy, otlačeniny a pod.)
- všechny druhy ocelového kotvení
- dílenskou přejímku a montážní prohlídku, včetně požadovaných dokladů
- zřízení kotevních otvorů nebo jam, nejsou-li částí jiné konstrukce, jejich úpravy, očištění a ošetření
- osazení kotvení nebo přímo částí konstrukce do podpůrné konstrukce nebo do zeminy
- výplň kotevních otvorů  (příp.  podlití  patních  desek)  maltou,  betonem  nebo  jinou speciální hmotou, vyplnění jam zeminou
- předepsanou protikorozní ochranu a nátěry konstrukcí
- osazení měřících zařízení a úpravy pro ně
- ochranná opatření před účinky bludných proudů</t>
  </si>
  <si>
    <t>966138</t>
  </si>
  <si>
    <t>BOURÁNÍ KONSTRUKCÍ Z KAMENE NA MC S ODVOZEM DO 20KM
včetně odvozu na skládku, příp. na místo určené investorem</t>
  </si>
  <si>
    <t>rozměry skrytých konstrukcí jsou pouze odhadnuty:
čelo vtok 0.6*1.3*1.5=1.170 [A]
čelo výtok 0.6*1.3*1.8=1.404 [B]
opěrná zídka na výtoku vlevo (odhad) 1.0=1.000 [C]
Celkem: A+B+C=3.574 [D]</t>
  </si>
  <si>
    <t>položka zahrnuje:
- rozbourání konstrukce bez ohledu na použitou technologii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</t>
  </si>
  <si>
    <t>966158</t>
  </si>
  <si>
    <t>BOURÁNÍ KONSTRUKCÍ Z PROST BETONU S ODVOZEM DO 20KM
včetně odvozu na skládku</t>
  </si>
  <si>
    <t>rozměry skrytých konstrukcí jsou odhadnuty - předpoklad bet. základ čelních zdí
0.55*0.75*(1.8+1.5)=1.361 [A]</t>
  </si>
  <si>
    <t>966357</t>
  </si>
  <si>
    <t>BOURÁNÍ PROPUSTŮ Z TRUB DN DO 500MM
včetně odvozu na skládku</t>
  </si>
  <si>
    <t>7.3=7.300 [A]</t>
  </si>
  <si>
    <t>položka zahrnuje:
- odstranění trub včetně případného obetonování a lože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
- nezahrnuje bourání čel, vtokových a výtokových jímek, odstranění zábradlí</t>
  </si>
  <si>
    <t>966842</t>
  </si>
  <si>
    <t>ODSTRANĚNÍ OPLOCENÍ Z DRÁT PLETIVA
provizorní odstranění běhěm stavby</t>
  </si>
  <si>
    <t>položka zahrnuje:
- kompletní bourací práce včetně odstranění základových konstrukcí a nezbytného rozsahu
zemních prací,
- veškerou manipulaci s vybouranou sutí a hmotami včetně uložení na skládku,
- veškeré další práce plynoucí z technologického předpisu a z platných předpisů,
- odstranění sloupků z jiného materiálu, odstranění vrat a vrátek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</si>
  <si>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96687</t>
  </si>
  <si>
    <t>VYBOURÁNÍ ULIČNÍCH VPUSTÍ KOMPLETNÍCH
včetně odvozu na skládku, příp. na místo určené investorem</t>
  </si>
  <si>
    <t>položka zahrnuje:
- kompletní bourací práce včetně nezbytného rozsahu zemních prací,
- veškerou manipulaci s vybouranou sutí a hmotami včetně uložení na skládku,
- veškeré další práce plynoucí z technologického předpisu a z platných předpisů,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</si>
  <si>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SO 191</t>
  </si>
  <si>
    <t>Provizorní objízdná komunikace</t>
  </si>
  <si>
    <t>027121</t>
  </si>
  <si>
    <t>PROVIZORNÍ PŘÍSTUPOVÉ CESTY - ZŘÍZENÍ
zajištění údržby provizorní komunikace - případné doplnění chybějícího materiálu vlivem provozu nebo klimatických vlivů ( přívalové déště )</t>
  </si>
  <si>
    <t>(60*4.0)+(20*5.0)+(232*3.0)+(5.0*3.0)=1 051.000 [A]</t>
  </si>
  <si>
    <t>11120</t>
  </si>
  <si>
    <t>ODSTRANĚNÍ KŘOVIN
lokální odstranění náletové vegetace a prořezání větví zasahující do průjezdného profilu
pol. vč. provedení, odvozu a likvidace</t>
  </si>
  <si>
    <t>odstranění křovin a stromů do průměru 100 mm doprava dřevin bez ohledu na vzdálenost
spálení na hromadách nebo štěpkování</t>
  </si>
  <si>
    <t>11332</t>
  </si>
  <si>
    <t>ODSTRANĚNÍ PODKLADŮ ZPEVNĚNÝCH PLOCH Z KAMENIVA NESTMELENÉHO
odstranění provizorní komunikace v tl.200 mm 
položka včetně odvozu na místo určené investorem</t>
  </si>
  <si>
    <t>((60*4.0)+(20*5.0)+(232*3.0)+(5.0*3.0))*0.20=210.200 [A]</t>
  </si>
  <si>
    <t>12920</t>
  </si>
  <si>
    <t>ČIŠTĚNÍ KRAJNIC OD NÁNOSU
odstranění provizorní komunikace
položka včetně odvozu na místo určené investorem</t>
  </si>
  <si>
    <t>(60+20+232+5)*2*0.1=63.400 [A]</t>
  </si>
  <si>
    <t>Součástí položky je vodorovná a svislá doprava, přemístění, přeložení, manipulace s materiálem a uložení na skládku.
 Nezahrnuje poplatek za skládku, který se vykazuje v položce 0141** (s výjimkou malého množství  materiálu, kde je možné poplatek zahrnout do jednotkové ceny položky – tento fakt musí být uveden v doplňujícím textu k položce)</t>
  </si>
  <si>
    <t>18130</t>
  </si>
  <si>
    <t>ÚPRAVA PLÁNĚ BEZ ZHUTNĚNÍ
úprava pláně v místě provizorní komunikace před pokládkou geotextílie</t>
  </si>
  <si>
    <t>položka zahrnuje úpravu pláně včetně vyrovnání výškových rozdílů</t>
  </si>
  <si>
    <t>21461</t>
  </si>
  <si>
    <t>SEPARAČNÍ GEOTEXTILIE
odstranění geotextilie po provizorní komunikaci
pol. vč. odvozu, likvidace a poplatku za skládku</t>
  </si>
  <si>
    <t>(60*(4.0+0.5+0.5))+(20*(5.0+0.5+0.5))+(232*(3.0+0.5+0.5))+(5.0*(3.0+0.5+0.5))=1 368.000 [A]</t>
  </si>
  <si>
    <t>Položka zahrnuje:
- dodávku předepsané geotextilie
- úpravu, očištění a ochranu podkladu
- přichycení k podkladu, případně zatížení
- úpravy spojů a zajištění okrajů
- úpravy pro odvodnění
- nutné přesahy
- mimostaveništní a vnitrostaveništní dopravu</t>
  </si>
  <si>
    <t>21461C</t>
  </si>
  <si>
    <t>SEPARAČNÍ GEOTEXTILIE DO 300G/M2
netkaná geotextilie 300 g/m2 - separační funkce v místě provizorní komunikace
položka včetně nákupu,dovozu a souvisejících prací s pokládkou materiálu</t>
  </si>
  <si>
    <t>VOZOVKOVÉ VRSTVY ZE ŠTĚRKODRTI
provizorní komuniakce - vrstva ze štěrkodrti ŠDb - tl. 2 x 100  mm fr. 0-32 mm - kvalitativní třída B vč. hutnění
pol. vč. nákupu,dovozu a pokládky materiálu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</si>
  <si>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</si>
  <si>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56930</t>
  </si>
  <si>
    <t>ZPEVNĚNÍ KRAJNIC ZE ŠTĚRKODRTI
doplnění krajnice ze štěrkodrti fr. 0-32 mm v tl. 0 až 200 mm dle situace v šířce 0,50 m
pol. vč. nákupu,dovozu a pokládky materiálu</t>
  </si>
  <si>
    <t>58302</t>
  </si>
  <si>
    <t>KRYT ZE SINIČNÍCH DÍLCŮ (PANELŮ) TL 180MM
ochrana stávajícího propustku osazením silničních panelů - podélně 4 ks, rozměr 3,0 x 1,5 m - pronájem panelů po dobu užívání provizorní komunikace
pol. vč. dovozu, pronájmu a odstranění panelů s odvozem po dokončení stavby</t>
  </si>
  <si>
    <t>3.0*1.5*4=18.000 [A]</t>
  </si>
  <si>
    <t>- dodání dílců v požadované kvalitě, dodání materiálu pro předepsané  lože v tloušťce předepsané dokumentací a pro předepsanou výplň spar
- očištění podkladu
- uložení dílců dle předepsaného technologického předpisu včetně předepsané podkladní vrstvy a předepsané výplně spar
- zřízení vrstvy bez rozlišení šířky, pokládání vrstvy po etapách
- úpravu napojení, ukončení podél obrubníků, dilatačních zařízení, odvodňovacích proužků, odvodňovačů, vpustí, šachet a pod., nestanoví-li zadávací dokumentace jinak
- nezahrnuje postřiky, nátěry
- nezahrnuje těsnění podél obrubníků, dilatačních zařízení, odvodňovacích proužků, odvodňovačů, vpustí, šachet a pod.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</si>
</sst>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"/>
    <numFmt numFmtId="165" formatCode="###\ ###\ ###\ ##0.000"/>
  </numFmts>
  <fonts count="38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64" fontId="1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5" fontId="0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4" fontId="0" fillId="0" borderId="10" xfId="0" applyNumberFormat="1" applyFont="1" applyFill="1" applyBorder="1" applyAlignment="1" applyProtection="1">
      <alignment vertical="center"/>
      <protection/>
    </xf>
    <xf numFmtId="164" fontId="0" fillId="0" borderId="10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4" fontId="3" fillId="33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spans="1:2" ht="12.75" customHeight="1">
      <c r="A1" s="5" t="s">
        <v>13</v>
      </c>
      <c r="B1" t="s">
        <v>14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SUM(C11:C13)</f>
        <v>0</v>
      </c>
      <c r="G7" t="s">
        <v>6</v>
      </c>
      <c r="H7">
        <v>15</v>
      </c>
    </row>
    <row r="8" spans="2:8" ht="12.75" customHeight="1">
      <c r="B8" s="3" t="s">
        <v>4</v>
      </c>
      <c r="C8" s="2">
        <f>SUM(E11:E13)</f>
        <v>0</v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6" t="s">
        <v>21</v>
      </c>
      <c r="B11" s="6" t="s">
        <v>22</v>
      </c>
      <c r="C11" s="10">
        <f>'SO 001'!H68</f>
        <v>0</v>
      </c>
      <c r="D11" s="10">
        <f>'SO 001'!P68</f>
        <v>0</v>
      </c>
      <c r="E11" s="10">
        <f>C11+D11</f>
        <v>0</v>
      </c>
    </row>
    <row r="12" spans="1:5" ht="12.75" customHeight="1">
      <c r="A12" s="6" t="s">
        <v>102</v>
      </c>
      <c r="B12" s="6" t="s">
        <v>103</v>
      </c>
      <c r="C12" s="10">
        <f>'SO 101'!H224</f>
        <v>0</v>
      </c>
      <c r="D12" s="10">
        <f>'SO 101'!P224</f>
        <v>0</v>
      </c>
      <c r="E12" s="10">
        <f>C12+D12</f>
        <v>0</v>
      </c>
    </row>
    <row r="13" spans="1:5" ht="12.75" customHeight="1">
      <c r="A13" s="6" t="s">
        <v>346</v>
      </c>
      <c r="B13" s="6" t="s">
        <v>347</v>
      </c>
      <c r="C13" s="10">
        <f>'SO 191'!H61</f>
        <v>0</v>
      </c>
      <c r="D13" s="10">
        <f>'SO 191'!P61</f>
        <v>0</v>
      </c>
      <c r="E13" s="10">
        <f>C13+D13</f>
        <v>0</v>
      </c>
    </row>
  </sheetData>
  <sheetProtection formatColumns="0"/>
  <hyperlinks>
    <hyperlink ref="A11" location="#'SO 001'!A1" tooltip="Odkaz na stranku objektu [SO 001]" display="SO 001"/>
    <hyperlink ref="A12" location="#'SO 101'!A1" tooltip="Odkaz na stranku objektu [SO 101]" display="SO 101"/>
    <hyperlink ref="A13" location="#'SO 191'!A1" tooltip="Odkaz na stranku objektu [SO 191]" display="SO 191"/>
  </hyperlink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21</v>
      </c>
      <c r="D5" s="5" t="s">
        <v>22</v>
      </c>
      <c r="E5" s="5"/>
    </row>
    <row r="6" spans="1:5" ht="12.75" customHeight="1">
      <c r="A6" t="s">
        <v>18</v>
      </c>
      <c r="C6" s="5" t="s">
        <v>21</v>
      </c>
      <c r="D6" s="5" t="s">
        <v>22</v>
      </c>
      <c r="E6" s="5"/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42</v>
      </c>
      <c r="D11" s="7" t="s">
        <v>41</v>
      </c>
      <c r="E11" s="7"/>
      <c r="F11" s="9"/>
      <c r="G11" s="7"/>
      <c r="H11" s="9"/>
    </row>
    <row r="12" spans="1:16" ht="38.25">
      <c r="A12" s="6">
        <v>1</v>
      </c>
      <c r="B12" s="6" t="s">
        <v>43</v>
      </c>
      <c r="C12" s="6" t="s">
        <v>44</v>
      </c>
      <c r="D12" s="6" t="s">
        <v>45</v>
      </c>
      <c r="E12" s="6" t="s">
        <v>46</v>
      </c>
      <c r="F12" s="8">
        <v>95.278</v>
      </c>
      <c r="G12" s="11"/>
      <c r="H12" s="10">
        <f>ROUND((G12*F12),2)</f>
        <v>0</v>
      </c>
      <c r="O12">
        <f>rekapitulace!H8</f>
        <v>21</v>
      </c>
      <c r="P12">
        <f>O12/100*H12</f>
        <v>0</v>
      </c>
    </row>
    <row r="13" ht="51">
      <c r="D13" s="12" t="s">
        <v>47</v>
      </c>
    </row>
    <row r="14" ht="25.5">
      <c r="D14" s="12" t="s">
        <v>48</v>
      </c>
    </row>
    <row r="15" spans="1:16" ht="25.5">
      <c r="A15" s="6">
        <v>2</v>
      </c>
      <c r="B15" s="6" t="s">
        <v>43</v>
      </c>
      <c r="C15" s="6" t="s">
        <v>49</v>
      </c>
      <c r="D15" s="6" t="s">
        <v>50</v>
      </c>
      <c r="E15" s="6" t="s">
        <v>46</v>
      </c>
      <c r="F15" s="8">
        <v>7.084</v>
      </c>
      <c r="G15" s="11"/>
      <c r="H15" s="10">
        <f>ROUND((G15*F15),2)</f>
        <v>0</v>
      </c>
      <c r="O15">
        <f>rekapitulace!H8</f>
        <v>21</v>
      </c>
      <c r="P15">
        <f>O15/100*H15</f>
        <v>0</v>
      </c>
    </row>
    <row r="16" ht="12.75">
      <c r="D16" s="12" t="s">
        <v>51</v>
      </c>
    </row>
    <row r="17" ht="25.5">
      <c r="D17" s="12" t="s">
        <v>48</v>
      </c>
    </row>
    <row r="18" spans="1:16" ht="25.5">
      <c r="A18" s="6">
        <v>3</v>
      </c>
      <c r="B18" s="6" t="s">
        <v>43</v>
      </c>
      <c r="C18" s="6" t="s">
        <v>52</v>
      </c>
      <c r="D18" s="6" t="s">
        <v>53</v>
      </c>
      <c r="E18" s="6" t="s">
        <v>46</v>
      </c>
      <c r="F18" s="8">
        <v>1.361</v>
      </c>
      <c r="G18" s="11"/>
      <c r="H18" s="10">
        <f>ROUND((G18*F18),2)</f>
        <v>0</v>
      </c>
      <c r="O18">
        <f>rekapitulace!H8</f>
        <v>21</v>
      </c>
      <c r="P18">
        <f>O18/100*H18</f>
        <v>0</v>
      </c>
    </row>
    <row r="19" ht="12.75">
      <c r="D19" s="12" t="s">
        <v>54</v>
      </c>
    </row>
    <row r="20" ht="25.5">
      <c r="D20" s="12" t="s">
        <v>48</v>
      </c>
    </row>
    <row r="21" spans="1:16" ht="25.5">
      <c r="A21" s="6">
        <v>4</v>
      </c>
      <c r="B21" s="6" t="s">
        <v>55</v>
      </c>
      <c r="C21" s="6" t="s">
        <v>56</v>
      </c>
      <c r="D21" s="6" t="s">
        <v>57</v>
      </c>
      <c r="E21" s="6" t="s">
        <v>58</v>
      </c>
      <c r="F21" s="8">
        <v>9.563</v>
      </c>
      <c r="G21" s="11"/>
      <c r="H21" s="10">
        <f>ROUND((G21*F21),2)</f>
        <v>0</v>
      </c>
      <c r="O21">
        <f>rekapitulace!H8</f>
        <v>21</v>
      </c>
      <c r="P21">
        <f>O21/100*H21</f>
        <v>0</v>
      </c>
    </row>
    <row r="22" ht="12.75">
      <c r="D22" s="12" t="s">
        <v>59</v>
      </c>
    </row>
    <row r="23" ht="25.5">
      <c r="D23" s="12" t="s">
        <v>48</v>
      </c>
    </row>
    <row r="24" spans="1:16" ht="25.5">
      <c r="A24" s="6">
        <v>5</v>
      </c>
      <c r="B24" s="6" t="s">
        <v>60</v>
      </c>
      <c r="C24" s="6" t="s">
        <v>56</v>
      </c>
      <c r="D24" s="6" t="s">
        <v>61</v>
      </c>
      <c r="E24" s="6" t="s">
        <v>58</v>
      </c>
      <c r="F24" s="8">
        <v>7.056</v>
      </c>
      <c r="G24" s="11"/>
      <c r="H24" s="10">
        <f>ROUND((G24*F24),2)</f>
        <v>0</v>
      </c>
      <c r="O24">
        <f>rekapitulace!H8</f>
        <v>21</v>
      </c>
      <c r="P24">
        <f>O24/100*H24</f>
        <v>0</v>
      </c>
    </row>
    <row r="25" ht="12.75">
      <c r="D25" s="12" t="s">
        <v>62</v>
      </c>
    </row>
    <row r="26" ht="25.5">
      <c r="D26" s="12" t="s">
        <v>48</v>
      </c>
    </row>
    <row r="27" spans="1:16" ht="38.25">
      <c r="A27" s="6">
        <v>6</v>
      </c>
      <c r="B27" s="6" t="s">
        <v>63</v>
      </c>
      <c r="C27" s="6" t="s">
        <v>56</v>
      </c>
      <c r="D27" s="6" t="s">
        <v>64</v>
      </c>
      <c r="E27" s="6" t="s">
        <v>65</v>
      </c>
      <c r="F27" s="8">
        <v>3</v>
      </c>
      <c r="G27" s="11"/>
      <c r="H27" s="10">
        <f>ROUND((G27*F27),2)</f>
        <v>0</v>
      </c>
      <c r="O27">
        <f>rekapitulace!H8</f>
        <v>21</v>
      </c>
      <c r="P27">
        <f>O27/100*H27</f>
        <v>0</v>
      </c>
    </row>
    <row r="28" ht="12.75">
      <c r="D28" s="12" t="s">
        <v>66</v>
      </c>
    </row>
    <row r="29" ht="12.75">
      <c r="D29" s="12" t="s">
        <v>67</v>
      </c>
    </row>
    <row r="30" spans="1:16" ht="63.75">
      <c r="A30" s="6">
        <v>7</v>
      </c>
      <c r="B30" s="6" t="s">
        <v>68</v>
      </c>
      <c r="C30" s="6" t="s">
        <v>56</v>
      </c>
      <c r="D30" s="6" t="s">
        <v>69</v>
      </c>
      <c r="E30" s="6" t="s">
        <v>65</v>
      </c>
      <c r="F30" s="8">
        <v>1</v>
      </c>
      <c r="G30" s="11"/>
      <c r="H30" s="10">
        <f>ROUND((G30*F30),2)</f>
        <v>0</v>
      </c>
      <c r="O30">
        <f>rekapitulace!H8</f>
        <v>21</v>
      </c>
      <c r="P30">
        <f>O30/100*H30</f>
        <v>0</v>
      </c>
    </row>
    <row r="31" ht="12.75">
      <c r="D31" s="12" t="s">
        <v>70</v>
      </c>
    </row>
    <row r="32" ht="12.75">
      <c r="D32" s="12" t="s">
        <v>71</v>
      </c>
    </row>
    <row r="33" spans="1:16" ht="38.25">
      <c r="A33" s="6">
        <v>8</v>
      </c>
      <c r="B33" s="6" t="s">
        <v>72</v>
      </c>
      <c r="C33" s="6" t="s">
        <v>56</v>
      </c>
      <c r="D33" s="6" t="s">
        <v>73</v>
      </c>
      <c r="E33" s="6" t="s">
        <v>74</v>
      </c>
      <c r="F33" s="8">
        <v>7.5</v>
      </c>
      <c r="G33" s="11"/>
      <c r="H33" s="10">
        <f>ROUND((G33*F33),2)</f>
        <v>0</v>
      </c>
      <c r="O33">
        <f>rekapitulace!H8</f>
        <v>21</v>
      </c>
      <c r="P33">
        <f>O33/100*H33</f>
        <v>0</v>
      </c>
    </row>
    <row r="34" ht="12.75">
      <c r="D34" s="12" t="s">
        <v>75</v>
      </c>
    </row>
    <row r="35" ht="12.75">
      <c r="D35" s="12" t="s">
        <v>71</v>
      </c>
    </row>
    <row r="36" spans="1:16" ht="12.75">
      <c r="A36" s="6">
        <v>9</v>
      </c>
      <c r="B36" s="6" t="s">
        <v>76</v>
      </c>
      <c r="C36" s="6" t="s">
        <v>56</v>
      </c>
      <c r="D36" s="6" t="s">
        <v>77</v>
      </c>
      <c r="E36" s="6" t="s">
        <v>65</v>
      </c>
      <c r="F36" s="8">
        <v>2</v>
      </c>
      <c r="G36" s="11"/>
      <c r="H36" s="10">
        <f>ROUND((G36*F36),2)</f>
        <v>0</v>
      </c>
      <c r="O36">
        <f>rekapitulace!H8</f>
        <v>21</v>
      </c>
      <c r="P36">
        <f>O36/100*H36</f>
        <v>0</v>
      </c>
    </row>
    <row r="37" ht="12.75">
      <c r="D37" s="12" t="s">
        <v>78</v>
      </c>
    </row>
    <row r="38" ht="38.25">
      <c r="D38" s="12" t="s">
        <v>79</v>
      </c>
    </row>
    <row r="39" spans="1:16" ht="25.5">
      <c r="A39" s="6">
        <v>10</v>
      </c>
      <c r="B39" s="6" t="s">
        <v>80</v>
      </c>
      <c r="C39" s="6" t="s">
        <v>56</v>
      </c>
      <c r="D39" s="6" t="s">
        <v>81</v>
      </c>
      <c r="E39" s="6" t="s">
        <v>65</v>
      </c>
      <c r="F39" s="8">
        <v>1</v>
      </c>
      <c r="G39" s="11"/>
      <c r="H39" s="10">
        <f>ROUND((G39*F39),2)</f>
        <v>0</v>
      </c>
      <c r="O39">
        <f>rekapitulace!H8</f>
        <v>21</v>
      </c>
      <c r="P39">
        <f>O39/100*H39</f>
        <v>0</v>
      </c>
    </row>
    <row r="40" ht="12.75">
      <c r="D40" s="12" t="s">
        <v>70</v>
      </c>
    </row>
    <row r="41" ht="12.75">
      <c r="D41" s="12" t="s">
        <v>82</v>
      </c>
    </row>
    <row r="42" spans="1:16" ht="25.5">
      <c r="A42" s="6">
        <v>11</v>
      </c>
      <c r="B42" s="6" t="s">
        <v>83</v>
      </c>
      <c r="C42" s="6" t="s">
        <v>56</v>
      </c>
      <c r="D42" s="6" t="s">
        <v>84</v>
      </c>
      <c r="E42" s="6" t="s">
        <v>65</v>
      </c>
      <c r="F42" s="8">
        <v>1</v>
      </c>
      <c r="G42" s="11"/>
      <c r="H42" s="10">
        <f>ROUND((G42*F42),2)</f>
        <v>0</v>
      </c>
      <c r="O42">
        <f>rekapitulace!H8</f>
        <v>21</v>
      </c>
      <c r="P42">
        <f>O42/100*H42</f>
        <v>0</v>
      </c>
    </row>
    <row r="43" ht="12.75">
      <c r="D43" s="12" t="s">
        <v>70</v>
      </c>
    </row>
    <row r="44" ht="12.75">
      <c r="D44" s="12" t="s">
        <v>82</v>
      </c>
    </row>
    <row r="45" spans="1:16" ht="38.25">
      <c r="A45" s="6">
        <v>12</v>
      </c>
      <c r="B45" s="6" t="s">
        <v>85</v>
      </c>
      <c r="C45" s="6" t="s">
        <v>44</v>
      </c>
      <c r="D45" s="6" t="s">
        <v>86</v>
      </c>
      <c r="E45" s="6" t="s">
        <v>65</v>
      </c>
      <c r="F45" s="8">
        <v>1</v>
      </c>
      <c r="G45" s="11"/>
      <c r="H45" s="10">
        <f>ROUND((G45*F45),2)</f>
        <v>0</v>
      </c>
      <c r="O45">
        <f>rekapitulace!H8</f>
        <v>21</v>
      </c>
      <c r="P45">
        <f>O45/100*H45</f>
        <v>0</v>
      </c>
    </row>
    <row r="46" ht="12.75">
      <c r="D46" s="12" t="s">
        <v>70</v>
      </c>
    </row>
    <row r="47" ht="12.75">
      <c r="D47" s="12" t="s">
        <v>82</v>
      </c>
    </row>
    <row r="48" spans="1:16" ht="38.25">
      <c r="A48" s="6">
        <v>13</v>
      </c>
      <c r="B48" s="6" t="s">
        <v>85</v>
      </c>
      <c r="C48" s="6" t="s">
        <v>49</v>
      </c>
      <c r="D48" s="6" t="s">
        <v>87</v>
      </c>
      <c r="E48" s="6" t="s">
        <v>65</v>
      </c>
      <c r="F48" s="8">
        <v>1</v>
      </c>
      <c r="G48" s="11"/>
      <c r="H48" s="10">
        <f>ROUND((G48*F48),2)</f>
        <v>0</v>
      </c>
      <c r="O48">
        <f>rekapitulace!H8</f>
        <v>21</v>
      </c>
      <c r="P48">
        <f>O48/100*H48</f>
        <v>0</v>
      </c>
    </row>
    <row r="49" ht="12.75">
      <c r="D49" s="12" t="s">
        <v>70</v>
      </c>
    </row>
    <row r="50" ht="12.75">
      <c r="D50" s="12" t="s">
        <v>82</v>
      </c>
    </row>
    <row r="51" spans="1:16" ht="25.5">
      <c r="A51" s="6">
        <v>14</v>
      </c>
      <c r="B51" s="6" t="s">
        <v>88</v>
      </c>
      <c r="C51" s="6" t="s">
        <v>56</v>
      </c>
      <c r="D51" s="6" t="s">
        <v>89</v>
      </c>
      <c r="E51" s="6" t="s">
        <v>90</v>
      </c>
      <c r="F51" s="8">
        <v>1</v>
      </c>
      <c r="G51" s="11"/>
      <c r="H51" s="10">
        <f>ROUND((G51*F51),2)</f>
        <v>0</v>
      </c>
      <c r="O51">
        <f>rekapitulace!H8</f>
        <v>21</v>
      </c>
      <c r="P51">
        <f>O51/100*H51</f>
        <v>0</v>
      </c>
    </row>
    <row r="52" ht="12.75">
      <c r="D52" s="12" t="s">
        <v>70</v>
      </c>
    </row>
    <row r="53" ht="51">
      <c r="D53" s="12" t="s">
        <v>91</v>
      </c>
    </row>
    <row r="54" spans="1:16" ht="140.25">
      <c r="A54" s="6">
        <v>15</v>
      </c>
      <c r="B54" s="6" t="s">
        <v>92</v>
      </c>
      <c r="C54" s="6" t="s">
        <v>56</v>
      </c>
      <c r="D54" s="6" t="s">
        <v>93</v>
      </c>
      <c r="E54" s="6" t="s">
        <v>65</v>
      </c>
      <c r="F54" s="8">
        <v>1</v>
      </c>
      <c r="G54" s="11"/>
      <c r="H54" s="10">
        <f>ROUND((G54*F54),2)</f>
        <v>0</v>
      </c>
      <c r="O54">
        <f>rekapitulace!H8</f>
        <v>21</v>
      </c>
      <c r="P54">
        <f>O54/100*H54</f>
        <v>0</v>
      </c>
    </row>
    <row r="55" ht="12.75">
      <c r="D55" s="12" t="s">
        <v>70</v>
      </c>
    </row>
    <row r="56" ht="25.5">
      <c r="D56" s="12" t="s">
        <v>94</v>
      </c>
    </row>
    <row r="57" spans="1:16" ht="12.75" customHeight="1">
      <c r="A57" s="13"/>
      <c r="B57" s="13"/>
      <c r="C57" s="13" t="s">
        <v>42</v>
      </c>
      <c r="D57" s="13" t="s">
        <v>41</v>
      </c>
      <c r="E57" s="13"/>
      <c r="F57" s="13"/>
      <c r="G57" s="13"/>
      <c r="H57" s="13">
        <f>SUM(H12:H56)</f>
        <v>0</v>
      </c>
      <c r="P57">
        <f>ROUND(SUM(P12:P56),2)</f>
        <v>0</v>
      </c>
    </row>
    <row r="59" spans="1:16" ht="12.75" customHeight="1">
      <c r="A59" s="13"/>
      <c r="B59" s="13"/>
      <c r="C59" s="13"/>
      <c r="D59" s="13" t="s">
        <v>95</v>
      </c>
      <c r="E59" s="13"/>
      <c r="F59" s="13"/>
      <c r="G59" s="13"/>
      <c r="H59" s="13">
        <f>+H57</f>
        <v>0</v>
      </c>
      <c r="P59">
        <f>+P57</f>
        <v>0</v>
      </c>
    </row>
    <row r="61" spans="1:8" ht="12.75" customHeight="1">
      <c r="A61" s="7" t="s">
        <v>96</v>
      </c>
      <c r="B61" s="7"/>
      <c r="C61" s="7"/>
      <c r="D61" s="7"/>
      <c r="E61" s="7"/>
      <c r="F61" s="7"/>
      <c r="G61" s="7"/>
      <c r="H61" s="7"/>
    </row>
    <row r="62" spans="1:8" ht="12.75" customHeight="1">
      <c r="A62" s="7"/>
      <c r="B62" s="7"/>
      <c r="C62" s="7"/>
      <c r="D62" s="7" t="s">
        <v>97</v>
      </c>
      <c r="E62" s="7"/>
      <c r="F62" s="7"/>
      <c r="G62" s="7"/>
      <c r="H62" s="7"/>
    </row>
    <row r="63" spans="1:16" ht="12.75" customHeight="1">
      <c r="A63" s="13"/>
      <c r="B63" s="13"/>
      <c r="C63" s="13"/>
      <c r="D63" s="13" t="s">
        <v>98</v>
      </c>
      <c r="E63" s="13"/>
      <c r="F63" s="13"/>
      <c r="G63" s="13"/>
      <c r="H63" s="13">
        <v>0</v>
      </c>
      <c r="P63">
        <v>0</v>
      </c>
    </row>
    <row r="64" spans="1:8" ht="12.75" customHeight="1">
      <c r="A64" s="13"/>
      <c r="B64" s="13"/>
      <c r="C64" s="13"/>
      <c r="D64" s="13" t="s">
        <v>99</v>
      </c>
      <c r="E64" s="13"/>
      <c r="F64" s="13"/>
      <c r="G64" s="13"/>
      <c r="H64" s="13"/>
    </row>
    <row r="65" spans="1:16" ht="12.75" customHeight="1">
      <c r="A65" s="13"/>
      <c r="B65" s="13"/>
      <c r="C65" s="13"/>
      <c r="D65" s="13" t="s">
        <v>100</v>
      </c>
      <c r="E65" s="13"/>
      <c r="F65" s="13"/>
      <c r="G65" s="13"/>
      <c r="H65" s="13">
        <v>0</v>
      </c>
      <c r="P65">
        <v>0</v>
      </c>
    </row>
    <row r="66" spans="1:16" ht="12.75" customHeight="1">
      <c r="A66" s="13"/>
      <c r="B66" s="13"/>
      <c r="C66" s="13"/>
      <c r="D66" s="13" t="s">
        <v>101</v>
      </c>
      <c r="E66" s="13"/>
      <c r="F66" s="13"/>
      <c r="G66" s="13"/>
      <c r="H66" s="13">
        <f>H63+H65</f>
        <v>0</v>
      </c>
      <c r="P66">
        <f>P63+P65</f>
        <v>0</v>
      </c>
    </row>
    <row r="68" spans="1:16" ht="12.75" customHeight="1">
      <c r="A68" s="13"/>
      <c r="B68" s="13"/>
      <c r="C68" s="13"/>
      <c r="D68" s="13" t="s">
        <v>101</v>
      </c>
      <c r="E68" s="13"/>
      <c r="F68" s="13"/>
      <c r="G68" s="13"/>
      <c r="H68" s="13">
        <f>H59+H66</f>
        <v>0</v>
      </c>
      <c r="P68">
        <f>P59+P66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102</v>
      </c>
      <c r="D5" s="5" t="s">
        <v>103</v>
      </c>
      <c r="E5" s="5"/>
    </row>
    <row r="6" spans="1:5" ht="12.75" customHeight="1">
      <c r="A6" t="s">
        <v>18</v>
      </c>
      <c r="C6" s="5" t="s">
        <v>102</v>
      </c>
      <c r="D6" s="5" t="s">
        <v>103</v>
      </c>
      <c r="E6" s="5"/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24</v>
      </c>
      <c r="D11" s="7" t="s">
        <v>104</v>
      </c>
      <c r="E11" s="7"/>
      <c r="F11" s="9"/>
      <c r="G11" s="7"/>
      <c r="H11" s="9"/>
    </row>
    <row r="12" spans="1:16" ht="25.5">
      <c r="A12" s="6">
        <v>1</v>
      </c>
      <c r="B12" s="6" t="s">
        <v>105</v>
      </c>
      <c r="C12" s="6" t="s">
        <v>56</v>
      </c>
      <c r="D12" s="6" t="s">
        <v>106</v>
      </c>
      <c r="E12" s="6" t="s">
        <v>74</v>
      </c>
      <c r="F12" s="8">
        <v>20</v>
      </c>
      <c r="G12" s="11"/>
      <c r="H12" s="10">
        <f>ROUND((G12*F12),2)</f>
        <v>0</v>
      </c>
      <c r="O12">
        <f>rekapitulace!H8</f>
        <v>21</v>
      </c>
      <c r="P12">
        <f>O12/100*H12</f>
        <v>0</v>
      </c>
    </row>
    <row r="13" ht="12.75">
      <c r="D13" s="12" t="s">
        <v>107</v>
      </c>
    </row>
    <row r="14" ht="38.25">
      <c r="D14" s="12" t="s">
        <v>108</v>
      </c>
    </row>
    <row r="15" spans="1:16" ht="38.25">
      <c r="A15" s="6">
        <v>2</v>
      </c>
      <c r="B15" s="6" t="s">
        <v>109</v>
      </c>
      <c r="C15" s="6" t="s">
        <v>56</v>
      </c>
      <c r="D15" s="6" t="s">
        <v>110</v>
      </c>
      <c r="E15" s="6" t="s">
        <v>46</v>
      </c>
      <c r="F15" s="8">
        <v>7.084</v>
      </c>
      <c r="G15" s="11"/>
      <c r="H15" s="10">
        <f>ROUND((G15*F15),2)</f>
        <v>0</v>
      </c>
      <c r="O15">
        <f>rekapitulace!H8</f>
        <v>21</v>
      </c>
      <c r="P15">
        <f>O15/100*H15</f>
        <v>0</v>
      </c>
    </row>
    <row r="16" ht="12.75">
      <c r="D16" s="12" t="s">
        <v>111</v>
      </c>
    </row>
    <row r="17" ht="63.75">
      <c r="D17" s="12" t="s">
        <v>112</v>
      </c>
    </row>
    <row r="18" spans="1:16" ht="25.5">
      <c r="A18" s="6">
        <v>3</v>
      </c>
      <c r="B18" s="6" t="s">
        <v>113</v>
      </c>
      <c r="C18" s="6" t="s">
        <v>56</v>
      </c>
      <c r="D18" s="6" t="s">
        <v>114</v>
      </c>
      <c r="E18" s="6" t="s">
        <v>46</v>
      </c>
      <c r="F18" s="8">
        <v>5.313</v>
      </c>
      <c r="G18" s="11"/>
      <c r="H18" s="10">
        <f>ROUND((G18*F18),2)</f>
        <v>0</v>
      </c>
      <c r="O18">
        <f>rekapitulace!H8</f>
        <v>21</v>
      </c>
      <c r="P18">
        <f>O18/100*H18</f>
        <v>0</v>
      </c>
    </row>
    <row r="19" ht="12.75">
      <c r="D19" s="12" t="s">
        <v>115</v>
      </c>
    </row>
    <row r="20" ht="63.75">
      <c r="D20" s="12" t="s">
        <v>116</v>
      </c>
    </row>
    <row r="21" spans="1:16" ht="51">
      <c r="A21" s="6">
        <v>4</v>
      </c>
      <c r="B21" s="6" t="s">
        <v>117</v>
      </c>
      <c r="C21" s="6" t="s">
        <v>56</v>
      </c>
      <c r="D21" s="6" t="s">
        <v>118</v>
      </c>
      <c r="E21" s="6" t="s">
        <v>46</v>
      </c>
      <c r="F21" s="8">
        <v>3.92</v>
      </c>
      <c r="G21" s="11"/>
      <c r="H21" s="10">
        <f>ROUND((G21*F21),2)</f>
        <v>0</v>
      </c>
      <c r="O21">
        <f>rekapitulace!H8</f>
        <v>21</v>
      </c>
      <c r="P21">
        <f>O21/100*H21</f>
        <v>0</v>
      </c>
    </row>
    <row r="22" ht="12.75">
      <c r="D22" s="12" t="s">
        <v>119</v>
      </c>
    </row>
    <row r="23" ht="63.75">
      <c r="D23" s="12" t="s">
        <v>112</v>
      </c>
    </row>
    <row r="24" spans="1:16" ht="63.75">
      <c r="A24" s="6">
        <v>5</v>
      </c>
      <c r="B24" s="6" t="s">
        <v>120</v>
      </c>
      <c r="C24" s="6" t="s">
        <v>56</v>
      </c>
      <c r="D24" s="6" t="s">
        <v>121</v>
      </c>
      <c r="E24" s="6" t="s">
        <v>122</v>
      </c>
      <c r="F24" s="8">
        <v>1270.08</v>
      </c>
      <c r="G24" s="11"/>
      <c r="H24" s="10">
        <f>ROUND((G24*F24),2)</f>
        <v>0</v>
      </c>
      <c r="O24">
        <f>rekapitulace!H8</f>
        <v>21</v>
      </c>
      <c r="P24">
        <f>O24/100*H24</f>
        <v>0</v>
      </c>
    </row>
    <row r="25" ht="12.75">
      <c r="D25" s="12" t="s">
        <v>123</v>
      </c>
    </row>
    <row r="26" ht="25.5">
      <c r="D26" s="12" t="s">
        <v>124</v>
      </c>
    </row>
    <row r="27" spans="1:16" ht="25.5">
      <c r="A27" s="6">
        <v>6</v>
      </c>
      <c r="B27" s="6" t="s">
        <v>125</v>
      </c>
      <c r="C27" s="6" t="s">
        <v>56</v>
      </c>
      <c r="D27" s="6" t="s">
        <v>126</v>
      </c>
      <c r="E27" s="6" t="s">
        <v>127</v>
      </c>
      <c r="F27" s="8">
        <v>48</v>
      </c>
      <c r="G27" s="11"/>
      <c r="H27" s="10">
        <f>ROUND((G27*F27),2)</f>
        <v>0</v>
      </c>
      <c r="O27">
        <f>rekapitulace!H8</f>
        <v>21</v>
      </c>
      <c r="P27">
        <f>O27/100*H27</f>
        <v>0</v>
      </c>
    </row>
    <row r="28" ht="12.75">
      <c r="D28" s="12" t="s">
        <v>128</v>
      </c>
    </row>
    <row r="29" ht="38.25">
      <c r="D29" s="12" t="s">
        <v>129</v>
      </c>
    </row>
    <row r="30" spans="1:16" ht="25.5">
      <c r="A30" s="6">
        <v>7</v>
      </c>
      <c r="B30" s="6" t="s">
        <v>130</v>
      </c>
      <c r="C30" s="6" t="s">
        <v>56</v>
      </c>
      <c r="D30" s="6" t="s">
        <v>131</v>
      </c>
      <c r="E30" s="6" t="s">
        <v>132</v>
      </c>
      <c r="F30" s="8">
        <v>13</v>
      </c>
      <c r="G30" s="11"/>
      <c r="H30" s="10">
        <f>ROUND((G30*F30),2)</f>
        <v>0</v>
      </c>
      <c r="O30">
        <f>rekapitulace!H8</f>
        <v>21</v>
      </c>
      <c r="P30">
        <f>O30/100*H30</f>
        <v>0</v>
      </c>
    </row>
    <row r="31" ht="12.75">
      <c r="D31" s="12" t="s">
        <v>133</v>
      </c>
    </row>
    <row r="32" ht="38.25">
      <c r="D32" s="12" t="s">
        <v>134</v>
      </c>
    </row>
    <row r="33" spans="1:16" ht="38.25">
      <c r="A33" s="6">
        <v>8</v>
      </c>
      <c r="B33" s="6" t="s">
        <v>135</v>
      </c>
      <c r="C33" s="6" t="s">
        <v>44</v>
      </c>
      <c r="D33" s="6" t="s">
        <v>136</v>
      </c>
      <c r="E33" s="6" t="s">
        <v>46</v>
      </c>
      <c r="F33" s="8">
        <v>4.874</v>
      </c>
      <c r="G33" s="11"/>
      <c r="H33" s="10">
        <f>ROUND((G33*F33),2)</f>
        <v>0</v>
      </c>
      <c r="O33">
        <f>rekapitulace!H8</f>
        <v>21</v>
      </c>
      <c r="P33">
        <f>O33/100*H33</f>
        <v>0</v>
      </c>
    </row>
    <row r="34" ht="51">
      <c r="D34" s="12" t="s">
        <v>137</v>
      </c>
    </row>
    <row r="35" ht="25.5">
      <c r="D35" s="12" t="s">
        <v>138</v>
      </c>
    </row>
    <row r="36" spans="1:16" ht="12.75">
      <c r="A36" s="6">
        <v>9</v>
      </c>
      <c r="B36" s="6" t="s">
        <v>139</v>
      </c>
      <c r="C36" s="6" t="s">
        <v>56</v>
      </c>
      <c r="D36" s="6" t="s">
        <v>140</v>
      </c>
      <c r="E36" s="6" t="s">
        <v>46</v>
      </c>
      <c r="F36" s="8">
        <v>3.225</v>
      </c>
      <c r="G36" s="11"/>
      <c r="H36" s="10">
        <f>ROUND((G36*F36),2)</f>
        <v>0</v>
      </c>
      <c r="O36">
        <f>rekapitulace!H8</f>
        <v>21</v>
      </c>
      <c r="P36">
        <f>O36/100*H36</f>
        <v>0</v>
      </c>
    </row>
    <row r="37" ht="51">
      <c r="D37" s="12" t="s">
        <v>141</v>
      </c>
    </row>
    <row r="38" ht="382.5">
      <c r="D38" s="12" t="s">
        <v>142</v>
      </c>
    </row>
    <row r="39" spans="1:16" ht="25.5">
      <c r="A39" s="6">
        <v>10</v>
      </c>
      <c r="B39" s="6" t="s">
        <v>143</v>
      </c>
      <c r="C39" s="6" t="s">
        <v>56</v>
      </c>
      <c r="D39" s="6" t="s">
        <v>144</v>
      </c>
      <c r="E39" s="6" t="s">
        <v>46</v>
      </c>
      <c r="F39" s="8">
        <v>3.427</v>
      </c>
      <c r="G39" s="11"/>
      <c r="H39" s="10">
        <f>ROUND((G39*F39),2)</f>
        <v>0</v>
      </c>
      <c r="O39">
        <f>rekapitulace!H8</f>
        <v>21</v>
      </c>
      <c r="P39">
        <f>O39/100*H39</f>
        <v>0</v>
      </c>
    </row>
    <row r="40" ht="63.75">
      <c r="D40" s="12" t="s">
        <v>145</v>
      </c>
    </row>
    <row r="41" ht="318.75">
      <c r="D41" s="12" t="s">
        <v>146</v>
      </c>
    </row>
    <row r="42" spans="1:16" ht="25.5">
      <c r="A42" s="6">
        <v>11</v>
      </c>
      <c r="B42" s="6" t="s">
        <v>147</v>
      </c>
      <c r="C42" s="6" t="s">
        <v>56</v>
      </c>
      <c r="D42" s="6" t="s">
        <v>148</v>
      </c>
      <c r="E42" s="6" t="s">
        <v>46</v>
      </c>
      <c r="F42" s="8">
        <v>5.625</v>
      </c>
      <c r="G42" s="11"/>
      <c r="H42" s="10">
        <f>ROUND((G42*F42),2)</f>
        <v>0</v>
      </c>
      <c r="O42">
        <f>rekapitulace!H8</f>
        <v>21</v>
      </c>
      <c r="P42">
        <f>O42/100*H42</f>
        <v>0</v>
      </c>
    </row>
    <row r="43" ht="38.25">
      <c r="D43" s="12" t="s">
        <v>149</v>
      </c>
    </row>
    <row r="44" ht="63.75">
      <c r="D44" s="12" t="s">
        <v>150</v>
      </c>
    </row>
    <row r="45" spans="1:16" ht="25.5">
      <c r="A45" s="6">
        <v>12</v>
      </c>
      <c r="B45" s="6" t="s">
        <v>151</v>
      </c>
      <c r="C45" s="6" t="s">
        <v>56</v>
      </c>
      <c r="D45" s="6" t="s">
        <v>152</v>
      </c>
      <c r="E45" s="6" t="s">
        <v>46</v>
      </c>
      <c r="F45" s="8">
        <v>86.428</v>
      </c>
      <c r="G45" s="11"/>
      <c r="H45" s="10">
        <f>ROUND((G45*F45),2)</f>
        <v>0</v>
      </c>
      <c r="O45">
        <f>rekapitulace!H8</f>
        <v>21</v>
      </c>
      <c r="P45">
        <f>O45/100*H45</f>
        <v>0</v>
      </c>
    </row>
    <row r="46" ht="63.75">
      <c r="D46" s="12" t="s">
        <v>153</v>
      </c>
    </row>
    <row r="47" ht="318.75">
      <c r="D47" s="12" t="s">
        <v>154</v>
      </c>
    </row>
    <row r="48" spans="1:16" ht="25.5">
      <c r="A48" s="6">
        <v>13</v>
      </c>
      <c r="B48" s="6" t="s">
        <v>155</v>
      </c>
      <c r="C48" s="6" t="s">
        <v>56</v>
      </c>
      <c r="D48" s="6" t="s">
        <v>156</v>
      </c>
      <c r="E48" s="6" t="s">
        <v>46</v>
      </c>
      <c r="F48" s="8">
        <v>37.141</v>
      </c>
      <c r="G48" s="11"/>
      <c r="H48" s="10">
        <f>ROUND((G48*F48),2)</f>
        <v>0</v>
      </c>
      <c r="O48">
        <f>rekapitulace!H8</f>
        <v>21</v>
      </c>
      <c r="P48">
        <f>O48/100*H48</f>
        <v>0</v>
      </c>
    </row>
    <row r="49" ht="51">
      <c r="D49" s="12" t="s">
        <v>157</v>
      </c>
    </row>
    <row r="50" ht="280.5">
      <c r="D50" s="12" t="s">
        <v>158</v>
      </c>
    </row>
    <row r="51" spans="1:16" ht="12.75">
      <c r="A51" s="6">
        <v>14</v>
      </c>
      <c r="B51" s="6" t="s">
        <v>159</v>
      </c>
      <c r="C51" s="6" t="s">
        <v>56</v>
      </c>
      <c r="D51" s="6" t="s">
        <v>160</v>
      </c>
      <c r="E51" s="6" t="s">
        <v>46</v>
      </c>
      <c r="F51" s="8">
        <v>6</v>
      </c>
      <c r="G51" s="11"/>
      <c r="H51" s="10">
        <f>ROUND((G51*F51),2)</f>
        <v>0</v>
      </c>
      <c r="O51">
        <f>rekapitulace!H8</f>
        <v>21</v>
      </c>
      <c r="P51">
        <f>O51/100*H51</f>
        <v>0</v>
      </c>
    </row>
    <row r="52" ht="12.75">
      <c r="D52" s="12" t="s">
        <v>161</v>
      </c>
    </row>
    <row r="53" ht="267.75">
      <c r="D53" s="12" t="s">
        <v>162</v>
      </c>
    </row>
    <row r="54" spans="1:16" ht="25.5">
      <c r="A54" s="6">
        <v>15</v>
      </c>
      <c r="B54" s="6" t="s">
        <v>163</v>
      </c>
      <c r="C54" s="6" t="s">
        <v>56</v>
      </c>
      <c r="D54" s="6" t="s">
        <v>164</v>
      </c>
      <c r="E54" s="6" t="s">
        <v>46</v>
      </c>
      <c r="F54" s="8">
        <v>12</v>
      </c>
      <c r="G54" s="11"/>
      <c r="H54" s="10">
        <f>ROUND((G54*F54),2)</f>
        <v>0</v>
      </c>
      <c r="O54">
        <f>rekapitulace!H8</f>
        <v>21</v>
      </c>
      <c r="P54">
        <f>O54/100*H54</f>
        <v>0</v>
      </c>
    </row>
    <row r="55" ht="12.75">
      <c r="D55" s="12" t="s">
        <v>165</v>
      </c>
    </row>
    <row r="56" ht="229.5">
      <c r="D56" s="12" t="s">
        <v>166</v>
      </c>
    </row>
    <row r="57" spans="1:16" ht="25.5">
      <c r="A57" s="6">
        <v>16</v>
      </c>
      <c r="B57" s="6" t="s">
        <v>167</v>
      </c>
      <c r="C57" s="6" t="s">
        <v>56</v>
      </c>
      <c r="D57" s="6" t="s">
        <v>168</v>
      </c>
      <c r="E57" s="6" t="s">
        <v>46</v>
      </c>
      <c r="F57" s="8">
        <v>1.5</v>
      </c>
      <c r="G57" s="11"/>
      <c r="H57" s="10">
        <f>ROUND((G57*F57),2)</f>
        <v>0</v>
      </c>
      <c r="O57">
        <f>rekapitulace!H8</f>
        <v>21</v>
      </c>
      <c r="P57">
        <f>O57/100*H57</f>
        <v>0</v>
      </c>
    </row>
    <row r="58" ht="12.75">
      <c r="D58" s="12" t="s">
        <v>169</v>
      </c>
    </row>
    <row r="59" ht="267.75">
      <c r="D59" s="12" t="s">
        <v>170</v>
      </c>
    </row>
    <row r="60" spans="1:16" ht="12.75">
      <c r="A60" s="6">
        <v>17</v>
      </c>
      <c r="B60" s="6" t="s">
        <v>171</v>
      </c>
      <c r="C60" s="6" t="s">
        <v>56</v>
      </c>
      <c r="D60" s="6" t="s">
        <v>172</v>
      </c>
      <c r="E60" s="6" t="s">
        <v>74</v>
      </c>
      <c r="F60" s="8">
        <v>32.737</v>
      </c>
      <c r="G60" s="11"/>
      <c r="H60" s="10">
        <f>ROUND((G60*F60),2)</f>
        <v>0</v>
      </c>
      <c r="O60">
        <f>rekapitulace!H8</f>
        <v>21</v>
      </c>
      <c r="P60">
        <f>O60/100*H60</f>
        <v>0</v>
      </c>
    </row>
    <row r="61" ht="12.75">
      <c r="D61" s="12" t="s">
        <v>173</v>
      </c>
    </row>
    <row r="62" ht="12.75">
      <c r="D62" s="12" t="s">
        <v>174</v>
      </c>
    </row>
    <row r="63" spans="1:16" ht="25.5">
      <c r="A63" s="6">
        <v>18</v>
      </c>
      <c r="B63" s="6" t="s">
        <v>175</v>
      </c>
      <c r="C63" s="6" t="s">
        <v>56</v>
      </c>
      <c r="D63" s="6" t="s">
        <v>176</v>
      </c>
      <c r="E63" s="6" t="s">
        <v>46</v>
      </c>
      <c r="F63" s="8">
        <v>4.911</v>
      </c>
      <c r="G63" s="11"/>
      <c r="H63" s="10">
        <f>ROUND((G63*F63),2)</f>
        <v>0</v>
      </c>
      <c r="O63">
        <f>rekapitulace!H8</f>
        <v>21</v>
      </c>
      <c r="P63">
        <f>O63/100*H63</f>
        <v>0</v>
      </c>
    </row>
    <row r="64" ht="12.75">
      <c r="D64" s="12" t="s">
        <v>177</v>
      </c>
    </row>
    <row r="65" ht="38.25">
      <c r="D65" s="12" t="s">
        <v>178</v>
      </c>
    </row>
    <row r="66" spans="1:16" ht="25.5">
      <c r="A66" s="6">
        <v>19</v>
      </c>
      <c r="B66" s="6" t="s">
        <v>179</v>
      </c>
      <c r="C66" s="6" t="s">
        <v>56</v>
      </c>
      <c r="D66" s="6" t="s">
        <v>180</v>
      </c>
      <c r="E66" s="6" t="s">
        <v>74</v>
      </c>
      <c r="F66" s="8">
        <v>32.737</v>
      </c>
      <c r="G66" s="11"/>
      <c r="H66" s="10">
        <f>ROUND((G66*F66),2)</f>
        <v>0</v>
      </c>
      <c r="O66">
        <f>rekapitulace!H8</f>
        <v>21</v>
      </c>
      <c r="P66">
        <f>O66/100*H66</f>
        <v>0</v>
      </c>
    </row>
    <row r="67" ht="12.75">
      <c r="D67" s="12" t="s">
        <v>181</v>
      </c>
    </row>
    <row r="68" ht="25.5">
      <c r="D68" s="12" t="s">
        <v>182</v>
      </c>
    </row>
    <row r="69" spans="1:16" ht="12.75" customHeight="1">
      <c r="A69" s="13"/>
      <c r="B69" s="13"/>
      <c r="C69" s="13" t="s">
        <v>24</v>
      </c>
      <c r="D69" s="13" t="s">
        <v>104</v>
      </c>
      <c r="E69" s="13"/>
      <c r="F69" s="13"/>
      <c r="G69" s="13"/>
      <c r="H69" s="13">
        <f>SUM(H12:H68)</f>
        <v>0</v>
      </c>
      <c r="P69">
        <f>ROUND(SUM(P12:P68),2)</f>
        <v>0</v>
      </c>
    </row>
    <row r="71" spans="1:8" ht="12.75" customHeight="1">
      <c r="A71" s="7"/>
      <c r="B71" s="7"/>
      <c r="C71" s="7" t="s">
        <v>34</v>
      </c>
      <c r="D71" s="7" t="s">
        <v>183</v>
      </c>
      <c r="E71" s="7"/>
      <c r="F71" s="9"/>
      <c r="G71" s="7"/>
      <c r="H71" s="9"/>
    </row>
    <row r="72" spans="1:16" ht="12.75">
      <c r="A72" s="6">
        <v>20</v>
      </c>
      <c r="B72" s="6" t="s">
        <v>184</v>
      </c>
      <c r="C72" s="6" t="s">
        <v>56</v>
      </c>
      <c r="D72" s="6" t="s">
        <v>185</v>
      </c>
      <c r="E72" s="6" t="s">
        <v>132</v>
      </c>
      <c r="F72" s="8">
        <v>4.8</v>
      </c>
      <c r="G72" s="11"/>
      <c r="H72" s="10">
        <f>ROUND((G72*F72),2)</f>
        <v>0</v>
      </c>
      <c r="O72">
        <f>rekapitulace!H8</f>
        <v>21</v>
      </c>
      <c r="P72">
        <f>O72/100*H72</f>
        <v>0</v>
      </c>
    </row>
    <row r="73" ht="12.75">
      <c r="D73" s="12" t="s">
        <v>186</v>
      </c>
    </row>
    <row r="74" ht="63.75">
      <c r="D74" s="12" t="s">
        <v>187</v>
      </c>
    </row>
    <row r="75" spans="1:16" ht="25.5">
      <c r="A75" s="6">
        <v>21</v>
      </c>
      <c r="B75" s="6" t="s">
        <v>188</v>
      </c>
      <c r="C75" s="6" t="s">
        <v>56</v>
      </c>
      <c r="D75" s="6" t="s">
        <v>189</v>
      </c>
      <c r="E75" s="6" t="s">
        <v>46</v>
      </c>
      <c r="F75" s="8">
        <v>1.695</v>
      </c>
      <c r="G75" s="11"/>
      <c r="H75" s="10">
        <f>ROUND((G75*F75),2)</f>
        <v>0</v>
      </c>
      <c r="O75">
        <f>rekapitulace!H8</f>
        <v>21</v>
      </c>
      <c r="P75">
        <f>O75/100*H75</f>
        <v>0</v>
      </c>
    </row>
    <row r="76" ht="12.75">
      <c r="D76" s="12" t="s">
        <v>190</v>
      </c>
    </row>
    <row r="77" ht="38.25">
      <c r="D77" s="12" t="s">
        <v>191</v>
      </c>
    </row>
    <row r="78" spans="1:16" ht="25.5">
      <c r="A78" s="6">
        <v>22</v>
      </c>
      <c r="B78" s="6" t="s">
        <v>192</v>
      </c>
      <c r="C78" s="6" t="s">
        <v>56</v>
      </c>
      <c r="D78" s="6" t="s">
        <v>193</v>
      </c>
      <c r="E78" s="6" t="s">
        <v>46</v>
      </c>
      <c r="F78" s="8">
        <v>6.778</v>
      </c>
      <c r="G78" s="11"/>
      <c r="H78" s="10">
        <f>ROUND((G78*F78),2)</f>
        <v>0</v>
      </c>
      <c r="O78">
        <f>rekapitulace!H8</f>
        <v>21</v>
      </c>
      <c r="P78">
        <f>O78/100*H78</f>
        <v>0</v>
      </c>
    </row>
    <row r="79" ht="25.5">
      <c r="D79" s="12" t="s">
        <v>194</v>
      </c>
    </row>
    <row r="80" ht="369.75">
      <c r="D80" s="12" t="s">
        <v>195</v>
      </c>
    </row>
    <row r="81" spans="1:16" ht="25.5">
      <c r="A81" s="6">
        <v>23</v>
      </c>
      <c r="B81" s="6" t="s">
        <v>196</v>
      </c>
      <c r="C81" s="6" t="s">
        <v>56</v>
      </c>
      <c r="D81" s="6" t="s">
        <v>197</v>
      </c>
      <c r="E81" s="6" t="s">
        <v>58</v>
      </c>
      <c r="F81" s="8">
        <v>0.067</v>
      </c>
      <c r="G81" s="11"/>
      <c r="H81" s="10">
        <f>ROUND((G81*F81),2)</f>
        <v>0</v>
      </c>
      <c r="O81">
        <f>rekapitulace!H8</f>
        <v>21</v>
      </c>
      <c r="P81">
        <f>O81/100*H81</f>
        <v>0</v>
      </c>
    </row>
    <row r="82" ht="25.5">
      <c r="D82" s="12" t="s">
        <v>198</v>
      </c>
    </row>
    <row r="83" ht="267.75">
      <c r="D83" s="12" t="s">
        <v>199</v>
      </c>
    </row>
    <row r="84" spans="1:16" ht="12.75" customHeight="1">
      <c r="A84" s="13"/>
      <c r="B84" s="13"/>
      <c r="C84" s="13" t="s">
        <v>34</v>
      </c>
      <c r="D84" s="13" t="s">
        <v>183</v>
      </c>
      <c r="E84" s="13"/>
      <c r="F84" s="13"/>
      <c r="G84" s="13"/>
      <c r="H84" s="13">
        <f>SUM(H72:H83)</f>
        <v>0</v>
      </c>
      <c r="P84">
        <f>ROUND(SUM(P72:P83),2)</f>
        <v>0</v>
      </c>
    </row>
    <row r="86" spans="1:8" ht="12.75" customHeight="1">
      <c r="A86" s="7"/>
      <c r="B86" s="7"/>
      <c r="C86" s="7" t="s">
        <v>35</v>
      </c>
      <c r="D86" s="7" t="s">
        <v>200</v>
      </c>
      <c r="E86" s="7"/>
      <c r="F86" s="9"/>
      <c r="G86" s="7"/>
      <c r="H86" s="9"/>
    </row>
    <row r="87" spans="1:16" ht="25.5">
      <c r="A87" s="6">
        <v>24</v>
      </c>
      <c r="B87" s="6" t="s">
        <v>201</v>
      </c>
      <c r="C87" s="6" t="s">
        <v>56</v>
      </c>
      <c r="D87" s="6" t="s">
        <v>202</v>
      </c>
      <c r="E87" s="6" t="s">
        <v>46</v>
      </c>
      <c r="F87" s="8">
        <v>1.18</v>
      </c>
      <c r="G87" s="11"/>
      <c r="H87" s="10">
        <f>ROUND((G87*F87),2)</f>
        <v>0</v>
      </c>
      <c r="O87">
        <f>rekapitulace!H8</f>
        <v>21</v>
      </c>
      <c r="P87">
        <f>O87/100*H87</f>
        <v>0</v>
      </c>
    </row>
    <row r="88" ht="12.75">
      <c r="D88" s="12" t="s">
        <v>203</v>
      </c>
    </row>
    <row r="89" ht="369.75">
      <c r="D89" s="12" t="s">
        <v>204</v>
      </c>
    </row>
    <row r="90" spans="1:16" ht="25.5">
      <c r="A90" s="6">
        <v>25</v>
      </c>
      <c r="B90" s="6" t="s">
        <v>205</v>
      </c>
      <c r="C90" s="6" t="s">
        <v>56</v>
      </c>
      <c r="D90" s="6" t="s">
        <v>206</v>
      </c>
      <c r="E90" s="6" t="s">
        <v>58</v>
      </c>
      <c r="F90" s="8">
        <v>0.324</v>
      </c>
      <c r="G90" s="11"/>
      <c r="H90" s="10">
        <f>ROUND((G90*F90),2)</f>
        <v>0</v>
      </c>
      <c r="O90">
        <f>rekapitulace!H8</f>
        <v>21</v>
      </c>
      <c r="P90">
        <f>O90/100*H90</f>
        <v>0</v>
      </c>
    </row>
    <row r="91" ht="12.75">
      <c r="D91" s="12" t="s">
        <v>207</v>
      </c>
    </row>
    <row r="92" ht="242.25">
      <c r="D92" s="12" t="s">
        <v>208</v>
      </c>
    </row>
    <row r="93" spans="1:16" ht="12.75">
      <c r="A93" s="6">
        <v>26</v>
      </c>
      <c r="B93" s="6" t="s">
        <v>209</v>
      </c>
      <c r="C93" s="6" t="s">
        <v>56</v>
      </c>
      <c r="D93" s="6" t="s">
        <v>210</v>
      </c>
      <c r="E93" s="6" t="s">
        <v>46</v>
      </c>
      <c r="F93" s="8">
        <v>0.6</v>
      </c>
      <c r="G93" s="11"/>
      <c r="H93" s="10">
        <f>ROUND((G93*F93),2)</f>
        <v>0</v>
      </c>
      <c r="O93">
        <f>rekapitulace!H8</f>
        <v>21</v>
      </c>
      <c r="P93">
        <f>O93/100*H93</f>
        <v>0</v>
      </c>
    </row>
    <row r="94" ht="12.75">
      <c r="D94" s="12" t="s">
        <v>211</v>
      </c>
    </row>
    <row r="95" ht="25.5">
      <c r="D95" s="12" t="s">
        <v>212</v>
      </c>
    </row>
    <row r="96" spans="1:16" ht="12.75">
      <c r="A96" s="6">
        <v>27</v>
      </c>
      <c r="B96" s="6" t="s">
        <v>213</v>
      </c>
      <c r="C96" s="6" t="s">
        <v>56</v>
      </c>
      <c r="D96" s="6" t="s">
        <v>214</v>
      </c>
      <c r="E96" s="6" t="s">
        <v>46</v>
      </c>
      <c r="F96" s="8">
        <v>2</v>
      </c>
      <c r="G96" s="11"/>
      <c r="H96" s="10">
        <f>ROUND((G96*F96),2)</f>
        <v>0</v>
      </c>
      <c r="O96">
        <f>rekapitulace!H8</f>
        <v>21</v>
      </c>
      <c r="P96">
        <f>O96/100*H96</f>
        <v>0</v>
      </c>
    </row>
    <row r="97" ht="38.25">
      <c r="D97" s="12" t="s">
        <v>215</v>
      </c>
    </row>
    <row r="98" ht="51">
      <c r="D98" s="12" t="s">
        <v>216</v>
      </c>
    </row>
    <row r="99" spans="1:16" ht="12.75">
      <c r="A99" s="6">
        <v>28</v>
      </c>
      <c r="B99" s="6" t="s">
        <v>217</v>
      </c>
      <c r="C99" s="6" t="s">
        <v>56</v>
      </c>
      <c r="D99" s="6" t="s">
        <v>218</v>
      </c>
      <c r="E99" s="6" t="s">
        <v>46</v>
      </c>
      <c r="F99" s="8">
        <v>2.746</v>
      </c>
      <c r="G99" s="11"/>
      <c r="H99" s="10">
        <f>ROUND((G99*F99),2)</f>
        <v>0</v>
      </c>
      <c r="O99">
        <f>rekapitulace!H8</f>
        <v>21</v>
      </c>
      <c r="P99">
        <f>O99/100*H99</f>
        <v>0</v>
      </c>
    </row>
    <row r="100" ht="38.25">
      <c r="D100" s="12" t="s">
        <v>219</v>
      </c>
    </row>
    <row r="101" ht="38.25">
      <c r="D101" s="12" t="s">
        <v>220</v>
      </c>
    </row>
    <row r="102" spans="1:16" ht="25.5">
      <c r="A102" s="6">
        <v>29</v>
      </c>
      <c r="B102" s="6" t="s">
        <v>221</v>
      </c>
      <c r="C102" s="6" t="s">
        <v>56</v>
      </c>
      <c r="D102" s="6" t="s">
        <v>222</v>
      </c>
      <c r="E102" s="6" t="s">
        <v>46</v>
      </c>
      <c r="F102" s="8">
        <v>5.552</v>
      </c>
      <c r="G102" s="11"/>
      <c r="H102" s="10">
        <f>ROUND((G102*F102),2)</f>
        <v>0</v>
      </c>
      <c r="O102">
        <f>rekapitulace!H8</f>
        <v>21</v>
      </c>
      <c r="P102">
        <f>O102/100*H102</f>
        <v>0</v>
      </c>
    </row>
    <row r="103" ht="38.25">
      <c r="D103" s="12" t="s">
        <v>223</v>
      </c>
    </row>
    <row r="104" ht="357">
      <c r="D104" s="12" t="s">
        <v>224</v>
      </c>
    </row>
    <row r="105" spans="1:16" ht="25.5">
      <c r="A105" s="6">
        <v>30</v>
      </c>
      <c r="B105" s="6" t="s">
        <v>225</v>
      </c>
      <c r="C105" s="6" t="s">
        <v>56</v>
      </c>
      <c r="D105" s="6" t="s">
        <v>226</v>
      </c>
      <c r="E105" s="6" t="s">
        <v>58</v>
      </c>
      <c r="F105" s="8">
        <v>0.114</v>
      </c>
      <c r="G105" s="11"/>
      <c r="H105" s="10">
        <f>ROUND((G105*F105),2)</f>
        <v>0</v>
      </c>
      <c r="O105">
        <f>rekapitulace!H8</f>
        <v>21</v>
      </c>
      <c r="P105">
        <f>O105/100*H105</f>
        <v>0</v>
      </c>
    </row>
    <row r="106" ht="38.25">
      <c r="D106" s="12" t="s">
        <v>227</v>
      </c>
    </row>
    <row r="107" ht="267.75">
      <c r="D107" s="12" t="s">
        <v>228</v>
      </c>
    </row>
    <row r="108" spans="1:16" ht="12.75" customHeight="1">
      <c r="A108" s="13"/>
      <c r="B108" s="13"/>
      <c r="C108" s="13" t="s">
        <v>35</v>
      </c>
      <c r="D108" s="13" t="s">
        <v>200</v>
      </c>
      <c r="E108" s="13"/>
      <c r="F108" s="13"/>
      <c r="G108" s="13"/>
      <c r="H108" s="13">
        <f>SUM(H87:H107)</f>
        <v>0</v>
      </c>
      <c r="P108">
        <f>ROUND(SUM(P87:P107),2)</f>
        <v>0</v>
      </c>
    </row>
    <row r="110" spans="1:8" ht="12.75" customHeight="1">
      <c r="A110" s="7"/>
      <c r="B110" s="7"/>
      <c r="C110" s="7" t="s">
        <v>36</v>
      </c>
      <c r="D110" s="7" t="s">
        <v>229</v>
      </c>
      <c r="E110" s="7"/>
      <c r="F110" s="9"/>
      <c r="G110" s="7"/>
      <c r="H110" s="9"/>
    </row>
    <row r="111" spans="1:16" ht="25.5">
      <c r="A111" s="6">
        <v>31</v>
      </c>
      <c r="B111" s="6" t="s">
        <v>230</v>
      </c>
      <c r="C111" s="6" t="s">
        <v>56</v>
      </c>
      <c r="D111" s="6" t="s">
        <v>231</v>
      </c>
      <c r="E111" s="6" t="s">
        <v>46</v>
      </c>
      <c r="F111" s="8">
        <v>3.413</v>
      </c>
      <c r="G111" s="11"/>
      <c r="H111" s="10">
        <f>ROUND((G111*F111),2)</f>
        <v>0</v>
      </c>
      <c r="O111">
        <f>rekapitulace!H8</f>
        <v>21</v>
      </c>
      <c r="P111">
        <f>O111/100*H111</f>
        <v>0</v>
      </c>
    </row>
    <row r="112" ht="38.25">
      <c r="D112" s="12" t="s">
        <v>232</v>
      </c>
    </row>
    <row r="113" ht="357">
      <c r="D113" s="12" t="s">
        <v>233</v>
      </c>
    </row>
    <row r="114" spans="1:16" ht="12.75">
      <c r="A114" s="6">
        <v>32</v>
      </c>
      <c r="B114" s="6" t="s">
        <v>234</v>
      </c>
      <c r="C114" s="6" t="s">
        <v>56</v>
      </c>
      <c r="D114" s="6" t="s">
        <v>235</v>
      </c>
      <c r="E114" s="6" t="s">
        <v>46</v>
      </c>
      <c r="F114" s="8">
        <v>0.094</v>
      </c>
      <c r="G114" s="11"/>
      <c r="H114" s="10">
        <f>ROUND((G114*F114),2)</f>
        <v>0</v>
      </c>
      <c r="O114">
        <f>rekapitulace!H8</f>
        <v>21</v>
      </c>
      <c r="P114">
        <f>O114/100*H114</f>
        <v>0</v>
      </c>
    </row>
    <row r="115" ht="12.75">
      <c r="D115" s="12" t="s">
        <v>236</v>
      </c>
    </row>
    <row r="116" ht="229.5">
      <c r="D116" s="12" t="s">
        <v>237</v>
      </c>
    </row>
    <row r="117" spans="1:16" ht="12.75">
      <c r="A117" s="6">
        <v>33</v>
      </c>
      <c r="B117" s="6" t="s">
        <v>238</v>
      </c>
      <c r="C117" s="6" t="s">
        <v>56</v>
      </c>
      <c r="D117" s="6" t="s">
        <v>239</v>
      </c>
      <c r="E117" s="6" t="s">
        <v>46</v>
      </c>
      <c r="F117" s="8">
        <v>5.676</v>
      </c>
      <c r="G117" s="11"/>
      <c r="H117" s="10">
        <f>ROUND((G117*F117),2)</f>
        <v>0</v>
      </c>
      <c r="O117">
        <f>rekapitulace!H8</f>
        <v>21</v>
      </c>
      <c r="P117">
        <f>O117/100*H117</f>
        <v>0</v>
      </c>
    </row>
    <row r="118" ht="51">
      <c r="D118" s="12" t="s">
        <v>240</v>
      </c>
    </row>
    <row r="119" ht="51">
      <c r="D119" s="12" t="s">
        <v>241</v>
      </c>
    </row>
    <row r="120" spans="1:16" ht="25.5">
      <c r="A120" s="6">
        <v>34</v>
      </c>
      <c r="B120" s="6" t="s">
        <v>242</v>
      </c>
      <c r="C120" s="6" t="s">
        <v>56</v>
      </c>
      <c r="D120" s="6" t="s">
        <v>243</v>
      </c>
      <c r="E120" s="6" t="s">
        <v>46</v>
      </c>
      <c r="F120" s="8">
        <v>0.3</v>
      </c>
      <c r="G120" s="11"/>
      <c r="H120" s="10">
        <f>ROUND((G120*F120),2)</f>
        <v>0</v>
      </c>
      <c r="O120">
        <f>rekapitulace!H8</f>
        <v>21</v>
      </c>
      <c r="P120">
        <f>O120/100*H120</f>
        <v>0</v>
      </c>
    </row>
    <row r="121" ht="12.75">
      <c r="D121" s="12" t="s">
        <v>244</v>
      </c>
    </row>
    <row r="122" ht="51">
      <c r="D122" s="12" t="s">
        <v>245</v>
      </c>
    </row>
    <row r="123" spans="1:16" ht="12.75" customHeight="1">
      <c r="A123" s="13"/>
      <c r="B123" s="13"/>
      <c r="C123" s="13" t="s">
        <v>36</v>
      </c>
      <c r="D123" s="13" t="s">
        <v>229</v>
      </c>
      <c r="E123" s="13"/>
      <c r="F123" s="13"/>
      <c r="G123" s="13"/>
      <c r="H123" s="13">
        <f>SUM(H111:H122)</f>
        <v>0</v>
      </c>
      <c r="P123">
        <f>ROUND(SUM(P111:P122),2)</f>
        <v>0</v>
      </c>
    </row>
    <row r="125" spans="1:8" ht="12.75" customHeight="1">
      <c r="A125" s="7"/>
      <c r="B125" s="7"/>
      <c r="C125" s="7" t="s">
        <v>37</v>
      </c>
      <c r="D125" s="7" t="s">
        <v>246</v>
      </c>
      <c r="E125" s="7"/>
      <c r="F125" s="9"/>
      <c r="G125" s="7"/>
      <c r="H125" s="9"/>
    </row>
    <row r="126" spans="1:16" ht="25.5">
      <c r="A126" s="6">
        <v>35</v>
      </c>
      <c r="B126" s="6" t="s">
        <v>247</v>
      </c>
      <c r="C126" s="6" t="s">
        <v>56</v>
      </c>
      <c r="D126" s="6" t="s">
        <v>248</v>
      </c>
      <c r="E126" s="6" t="s">
        <v>46</v>
      </c>
      <c r="F126" s="8">
        <v>11.948</v>
      </c>
      <c r="G126" s="11"/>
      <c r="H126" s="10">
        <f>ROUND((G126*F126),2)</f>
        <v>0</v>
      </c>
      <c r="O126">
        <f>rekapitulace!H8</f>
        <v>21</v>
      </c>
      <c r="P126">
        <f>O126/100*H126</f>
        <v>0</v>
      </c>
    </row>
    <row r="127" ht="38.25">
      <c r="D127" s="12" t="s">
        <v>249</v>
      </c>
    </row>
    <row r="128" ht="51">
      <c r="D128" s="12" t="s">
        <v>250</v>
      </c>
    </row>
    <row r="129" spans="1:16" ht="12.75">
      <c r="A129" s="6">
        <v>36</v>
      </c>
      <c r="B129" s="6" t="s">
        <v>251</v>
      </c>
      <c r="C129" s="6" t="s">
        <v>56</v>
      </c>
      <c r="D129" s="6" t="s">
        <v>252</v>
      </c>
      <c r="E129" s="6" t="s">
        <v>74</v>
      </c>
      <c r="F129" s="8">
        <v>15.696</v>
      </c>
      <c r="G129" s="11"/>
      <c r="H129" s="10">
        <f>ROUND((G129*F129),2)</f>
        <v>0</v>
      </c>
      <c r="O129">
        <f>rekapitulace!H8</f>
        <v>21</v>
      </c>
      <c r="P129">
        <f>O129/100*H129</f>
        <v>0</v>
      </c>
    </row>
    <row r="130" ht="25.5">
      <c r="D130" s="12" t="s">
        <v>253</v>
      </c>
    </row>
    <row r="131" ht="38.25">
      <c r="D131" s="12" t="s">
        <v>254</v>
      </c>
    </row>
    <row r="132" spans="1:16" ht="25.5">
      <c r="A132" s="6">
        <v>37</v>
      </c>
      <c r="B132" s="6" t="s">
        <v>255</v>
      </c>
      <c r="C132" s="6" t="s">
        <v>56</v>
      </c>
      <c r="D132" s="6" t="s">
        <v>256</v>
      </c>
      <c r="E132" s="6" t="s">
        <v>74</v>
      </c>
      <c r="F132" s="8">
        <v>31.5</v>
      </c>
      <c r="G132" s="11"/>
      <c r="H132" s="10">
        <f>ROUND((G132*F132),2)</f>
        <v>0</v>
      </c>
      <c r="O132">
        <f>rekapitulace!H8</f>
        <v>21</v>
      </c>
      <c r="P132">
        <f>O132/100*H132</f>
        <v>0</v>
      </c>
    </row>
    <row r="133" ht="12.75">
      <c r="D133" s="12" t="s">
        <v>257</v>
      </c>
    </row>
    <row r="134" ht="51">
      <c r="D134" s="12" t="s">
        <v>258</v>
      </c>
    </row>
    <row r="135" spans="1:16" ht="25.5">
      <c r="A135" s="6">
        <v>38</v>
      </c>
      <c r="B135" s="6" t="s">
        <v>259</v>
      </c>
      <c r="C135" s="6" t="s">
        <v>56</v>
      </c>
      <c r="D135" s="6" t="s">
        <v>260</v>
      </c>
      <c r="E135" s="6" t="s">
        <v>74</v>
      </c>
      <c r="F135" s="8">
        <v>118.022</v>
      </c>
      <c r="G135" s="11"/>
      <c r="H135" s="10">
        <f>ROUND((G135*F135),2)</f>
        <v>0</v>
      </c>
      <c r="O135">
        <f>rekapitulace!H8</f>
        <v>21</v>
      </c>
      <c r="P135">
        <f>O135/100*H135</f>
        <v>0</v>
      </c>
    </row>
    <row r="136" ht="38.25">
      <c r="D136" s="12" t="s">
        <v>261</v>
      </c>
    </row>
    <row r="137" ht="51">
      <c r="D137" s="12" t="s">
        <v>262</v>
      </c>
    </row>
    <row r="138" spans="1:16" ht="25.5">
      <c r="A138" s="6">
        <v>39</v>
      </c>
      <c r="B138" s="6" t="s">
        <v>263</v>
      </c>
      <c r="C138" s="6" t="s">
        <v>56</v>
      </c>
      <c r="D138" s="6" t="s">
        <v>264</v>
      </c>
      <c r="E138" s="6" t="s">
        <v>74</v>
      </c>
      <c r="F138" s="8">
        <v>82.602</v>
      </c>
      <c r="G138" s="11"/>
      <c r="H138" s="10">
        <f>ROUND((G138*F138),2)</f>
        <v>0</v>
      </c>
      <c r="O138">
        <f>rekapitulace!H8</f>
        <v>21</v>
      </c>
      <c r="P138">
        <f>O138/100*H138</f>
        <v>0</v>
      </c>
    </row>
    <row r="139" ht="12.75">
      <c r="D139" s="12" t="s">
        <v>265</v>
      </c>
    </row>
    <row r="140" ht="140.25">
      <c r="D140" s="12" t="s">
        <v>266</v>
      </c>
    </row>
    <row r="141" spans="1:16" ht="25.5">
      <c r="A141" s="6">
        <v>40</v>
      </c>
      <c r="B141" s="6" t="s">
        <v>267</v>
      </c>
      <c r="C141" s="6" t="s">
        <v>56</v>
      </c>
      <c r="D141" s="6" t="s">
        <v>268</v>
      </c>
      <c r="E141" s="6" t="s">
        <v>74</v>
      </c>
      <c r="F141" s="8">
        <v>44.27</v>
      </c>
      <c r="G141" s="11"/>
      <c r="H141" s="10">
        <f>ROUND((G141*F141),2)</f>
        <v>0</v>
      </c>
      <c r="O141">
        <f>rekapitulace!H8</f>
        <v>21</v>
      </c>
      <c r="P141">
        <f>O141/100*H141</f>
        <v>0</v>
      </c>
    </row>
    <row r="142" ht="12.75">
      <c r="D142" s="12" t="s">
        <v>269</v>
      </c>
    </row>
    <row r="143" ht="140.25">
      <c r="D143" s="12" t="s">
        <v>266</v>
      </c>
    </row>
    <row r="144" spans="1:16" ht="12.75">
      <c r="A144" s="6">
        <v>41</v>
      </c>
      <c r="B144" s="6" t="s">
        <v>270</v>
      </c>
      <c r="C144" s="6" t="s">
        <v>56</v>
      </c>
      <c r="D144" s="6" t="s">
        <v>271</v>
      </c>
      <c r="E144" s="6" t="s">
        <v>74</v>
      </c>
      <c r="F144" s="8">
        <v>35.42</v>
      </c>
      <c r="G144" s="11"/>
      <c r="H144" s="10">
        <f>ROUND((G144*F144),2)</f>
        <v>0</v>
      </c>
      <c r="O144">
        <f>rekapitulace!H8</f>
        <v>21</v>
      </c>
      <c r="P144">
        <f>O144/100*H144</f>
        <v>0</v>
      </c>
    </row>
    <row r="145" ht="12.75">
      <c r="D145" s="12" t="s">
        <v>272</v>
      </c>
    </row>
    <row r="146" ht="140.25">
      <c r="D146" s="12" t="s">
        <v>266</v>
      </c>
    </row>
    <row r="147" spans="1:16" ht="25.5">
      <c r="A147" s="6">
        <v>42</v>
      </c>
      <c r="B147" s="6" t="s">
        <v>273</v>
      </c>
      <c r="C147" s="6" t="s">
        <v>56</v>
      </c>
      <c r="D147" s="6" t="s">
        <v>274</v>
      </c>
      <c r="E147" s="6" t="s">
        <v>132</v>
      </c>
      <c r="F147" s="8">
        <v>7.2</v>
      </c>
      <c r="G147" s="11"/>
      <c r="H147" s="10">
        <f>ROUND((G147*F147),2)</f>
        <v>0</v>
      </c>
      <c r="O147">
        <f>rekapitulace!H8</f>
        <v>21</v>
      </c>
      <c r="P147">
        <f>O147/100*H147</f>
        <v>0</v>
      </c>
    </row>
    <row r="148" ht="12.75">
      <c r="D148" s="12" t="s">
        <v>275</v>
      </c>
    </row>
    <row r="149" ht="38.25">
      <c r="D149" s="12" t="s">
        <v>276</v>
      </c>
    </row>
    <row r="150" spans="1:16" ht="12.75" customHeight="1">
      <c r="A150" s="13"/>
      <c r="B150" s="13"/>
      <c r="C150" s="13" t="s">
        <v>37</v>
      </c>
      <c r="D150" s="13" t="s">
        <v>246</v>
      </c>
      <c r="E150" s="13"/>
      <c r="F150" s="13"/>
      <c r="G150" s="13"/>
      <c r="H150" s="13">
        <f>SUM(H126:H149)</f>
        <v>0</v>
      </c>
      <c r="P150">
        <f>ROUND(SUM(P126:P149),2)</f>
        <v>0</v>
      </c>
    </row>
    <row r="152" spans="1:8" ht="12.75" customHeight="1">
      <c r="A152" s="7"/>
      <c r="B152" s="7"/>
      <c r="C152" s="7" t="s">
        <v>39</v>
      </c>
      <c r="D152" s="7" t="s">
        <v>277</v>
      </c>
      <c r="E152" s="7"/>
      <c r="F152" s="9"/>
      <c r="G152" s="7"/>
      <c r="H152" s="9"/>
    </row>
    <row r="153" spans="1:16" ht="38.25">
      <c r="A153" s="6">
        <v>43</v>
      </c>
      <c r="B153" s="6" t="s">
        <v>278</v>
      </c>
      <c r="C153" s="6" t="s">
        <v>56</v>
      </c>
      <c r="D153" s="6" t="s">
        <v>279</v>
      </c>
      <c r="E153" s="6" t="s">
        <v>74</v>
      </c>
      <c r="F153" s="8">
        <v>21.905</v>
      </c>
      <c r="G153" s="11"/>
      <c r="H153" s="10">
        <f>ROUND((G153*F153),2)</f>
        <v>0</v>
      </c>
      <c r="O153">
        <f>rekapitulace!H8</f>
        <v>21</v>
      </c>
      <c r="P153">
        <f>O153/100*H153</f>
        <v>0</v>
      </c>
    </row>
    <row r="154" ht="51">
      <c r="D154" s="12" t="s">
        <v>280</v>
      </c>
    </row>
    <row r="155" ht="204">
      <c r="D155" s="12" t="s">
        <v>281</v>
      </c>
    </row>
    <row r="156" spans="1:16" ht="25.5">
      <c r="A156" s="6">
        <v>44</v>
      </c>
      <c r="B156" s="6" t="s">
        <v>282</v>
      </c>
      <c r="C156" s="6" t="s">
        <v>56</v>
      </c>
      <c r="D156" s="6" t="s">
        <v>283</v>
      </c>
      <c r="E156" s="6" t="s">
        <v>74</v>
      </c>
      <c r="F156" s="8">
        <v>2</v>
      </c>
      <c r="G156" s="11"/>
      <c r="H156" s="10">
        <f>ROUND((G156*F156),2)</f>
        <v>0</v>
      </c>
      <c r="O156">
        <f>rekapitulace!H8</f>
        <v>21</v>
      </c>
      <c r="P156">
        <f>O156/100*H156</f>
        <v>0</v>
      </c>
    </row>
    <row r="157" ht="12.75">
      <c r="D157" s="12" t="s">
        <v>284</v>
      </c>
    </row>
    <row r="158" ht="114.75">
      <c r="D158" s="12" t="s">
        <v>285</v>
      </c>
    </row>
    <row r="159" spans="1:16" ht="12.75" customHeight="1">
      <c r="A159" s="13"/>
      <c r="B159" s="13"/>
      <c r="C159" s="13" t="s">
        <v>39</v>
      </c>
      <c r="D159" s="13" t="s">
        <v>277</v>
      </c>
      <c r="E159" s="13"/>
      <c r="F159" s="13"/>
      <c r="G159" s="13"/>
      <c r="H159" s="13">
        <f>SUM(H153:H158)</f>
        <v>0</v>
      </c>
      <c r="P159">
        <f>ROUND(SUM(P153:P158),2)</f>
        <v>0</v>
      </c>
    </row>
    <row r="161" spans="1:8" ht="12.75" customHeight="1">
      <c r="A161" s="7"/>
      <c r="B161" s="7"/>
      <c r="C161" s="7" t="s">
        <v>40</v>
      </c>
      <c r="D161" s="7" t="s">
        <v>286</v>
      </c>
      <c r="E161" s="7"/>
      <c r="F161" s="9"/>
      <c r="G161" s="7"/>
      <c r="H161" s="9"/>
    </row>
    <row r="162" spans="1:16" ht="25.5">
      <c r="A162" s="6">
        <v>45</v>
      </c>
      <c r="B162" s="6" t="s">
        <v>287</v>
      </c>
      <c r="C162" s="6" t="s">
        <v>56</v>
      </c>
      <c r="D162" s="6" t="s">
        <v>288</v>
      </c>
      <c r="E162" s="6" t="s">
        <v>132</v>
      </c>
      <c r="F162" s="8">
        <v>7.5</v>
      </c>
      <c r="G162" s="11"/>
      <c r="H162" s="10">
        <f>ROUND((G162*F162),2)</f>
        <v>0</v>
      </c>
      <c r="O162">
        <f>rekapitulace!H8</f>
        <v>21</v>
      </c>
      <c r="P162">
        <f>O162/100*H162</f>
        <v>0</v>
      </c>
    </row>
    <row r="163" ht="12.75">
      <c r="D163" s="12" t="s">
        <v>289</v>
      </c>
    </row>
    <row r="164" ht="242.25">
      <c r="D164" s="12" t="s">
        <v>290</v>
      </c>
    </row>
    <row r="165" spans="1:16" ht="25.5">
      <c r="A165" s="6">
        <v>46</v>
      </c>
      <c r="B165" s="6" t="s">
        <v>291</v>
      </c>
      <c r="C165" s="6" t="s">
        <v>56</v>
      </c>
      <c r="D165" s="6" t="s">
        <v>292</v>
      </c>
      <c r="E165" s="6" t="s">
        <v>46</v>
      </c>
      <c r="F165" s="8">
        <v>6.744</v>
      </c>
      <c r="G165" s="11"/>
      <c r="H165" s="10">
        <f>ROUND((G165*F165),2)</f>
        <v>0</v>
      </c>
      <c r="O165">
        <f>rekapitulace!H8</f>
        <v>21</v>
      </c>
      <c r="P165">
        <f>O165/100*H165</f>
        <v>0</v>
      </c>
    </row>
    <row r="166" ht="12.75">
      <c r="D166" s="12" t="s">
        <v>293</v>
      </c>
    </row>
    <row r="167" ht="357">
      <c r="D167" s="12" t="s">
        <v>224</v>
      </c>
    </row>
    <row r="168" spans="1:16" ht="12.75" customHeight="1">
      <c r="A168" s="13"/>
      <c r="B168" s="13"/>
      <c r="C168" s="13" t="s">
        <v>40</v>
      </c>
      <c r="D168" s="13" t="s">
        <v>286</v>
      </c>
      <c r="E168" s="13"/>
      <c r="F168" s="13"/>
      <c r="G168" s="13"/>
      <c r="H168" s="13">
        <f>SUM(H162:H167)</f>
        <v>0</v>
      </c>
      <c r="P168">
        <f>ROUND(SUM(P162:P167),2)</f>
        <v>0</v>
      </c>
    </row>
    <row r="170" spans="1:8" ht="12.75" customHeight="1">
      <c r="A170" s="7"/>
      <c r="B170" s="7"/>
      <c r="C170" s="7" t="s">
        <v>295</v>
      </c>
      <c r="D170" s="7" t="s">
        <v>294</v>
      </c>
      <c r="E170" s="7"/>
      <c r="F170" s="9"/>
      <c r="G170" s="7"/>
      <c r="H170" s="9"/>
    </row>
    <row r="171" spans="1:16" ht="25.5">
      <c r="A171" s="6">
        <v>47</v>
      </c>
      <c r="B171" s="6" t="s">
        <v>296</v>
      </c>
      <c r="C171" s="6" t="s">
        <v>56</v>
      </c>
      <c r="D171" s="6" t="s">
        <v>297</v>
      </c>
      <c r="E171" s="6" t="s">
        <v>132</v>
      </c>
      <c r="F171" s="8">
        <v>7.5</v>
      </c>
      <c r="G171" s="11"/>
      <c r="H171" s="10">
        <f>ROUND((G171*F171),2)</f>
        <v>0</v>
      </c>
      <c r="O171">
        <f>rekapitulace!H8</f>
        <v>21</v>
      </c>
      <c r="P171">
        <f>O171/100*H171</f>
        <v>0</v>
      </c>
    </row>
    <row r="172" ht="12.75">
      <c r="D172" s="12" t="s">
        <v>289</v>
      </c>
    </row>
    <row r="173" ht="63.75">
      <c r="D173" s="12" t="s">
        <v>298</v>
      </c>
    </row>
    <row r="174" spans="1:16" ht="25.5">
      <c r="A174" s="6">
        <v>48</v>
      </c>
      <c r="B174" s="6" t="s">
        <v>299</v>
      </c>
      <c r="C174" s="6" t="s">
        <v>56</v>
      </c>
      <c r="D174" s="6" t="s">
        <v>300</v>
      </c>
      <c r="E174" s="6" t="s">
        <v>90</v>
      </c>
      <c r="F174" s="8">
        <v>1</v>
      </c>
      <c r="G174" s="11"/>
      <c r="H174" s="10">
        <f>ROUND((G174*F174),2)</f>
        <v>0</v>
      </c>
      <c r="O174">
        <f>rekapitulace!H8</f>
        <v>21</v>
      </c>
      <c r="P174">
        <f>O174/100*H174</f>
        <v>0</v>
      </c>
    </row>
    <row r="175" ht="12.75">
      <c r="D175" s="12" t="s">
        <v>70</v>
      </c>
    </row>
    <row r="176" ht="25.5">
      <c r="D176" s="12" t="s">
        <v>301</v>
      </c>
    </row>
    <row r="177" spans="1:16" ht="38.25">
      <c r="A177" s="6">
        <v>49</v>
      </c>
      <c r="B177" s="6" t="s">
        <v>302</v>
      </c>
      <c r="C177" s="6" t="s">
        <v>56</v>
      </c>
      <c r="D177" s="6" t="s">
        <v>303</v>
      </c>
      <c r="E177" s="6" t="s">
        <v>90</v>
      </c>
      <c r="F177" s="8">
        <v>1</v>
      </c>
      <c r="G177" s="11"/>
      <c r="H177" s="10">
        <f>ROUND((G177*F177),2)</f>
        <v>0</v>
      </c>
      <c r="O177">
        <f>rekapitulace!H8</f>
        <v>21</v>
      </c>
      <c r="P177">
        <f>O177/100*H177</f>
        <v>0</v>
      </c>
    </row>
    <row r="178" ht="12.75">
      <c r="D178" s="12" t="s">
        <v>70</v>
      </c>
    </row>
    <row r="179" ht="51">
      <c r="D179" s="12" t="s">
        <v>304</v>
      </c>
    </row>
    <row r="180" spans="1:16" ht="25.5">
      <c r="A180" s="6">
        <v>50</v>
      </c>
      <c r="B180" s="6" t="s">
        <v>305</v>
      </c>
      <c r="C180" s="6" t="s">
        <v>56</v>
      </c>
      <c r="D180" s="6" t="s">
        <v>306</v>
      </c>
      <c r="E180" s="6" t="s">
        <v>90</v>
      </c>
      <c r="F180" s="8">
        <v>1</v>
      </c>
      <c r="G180" s="11"/>
      <c r="H180" s="10">
        <f>ROUND((G180*F180),2)</f>
        <v>0</v>
      </c>
      <c r="O180">
        <f>rekapitulace!H8</f>
        <v>21</v>
      </c>
      <c r="P180">
        <f>O180/100*H180</f>
        <v>0</v>
      </c>
    </row>
    <row r="181" ht="12.75">
      <c r="D181" s="12" t="s">
        <v>307</v>
      </c>
    </row>
    <row r="182" ht="25.5">
      <c r="D182" s="12" t="s">
        <v>308</v>
      </c>
    </row>
    <row r="183" spans="1:16" ht="25.5">
      <c r="A183" s="6">
        <v>51</v>
      </c>
      <c r="B183" s="6" t="s">
        <v>309</v>
      </c>
      <c r="C183" s="6" t="s">
        <v>56</v>
      </c>
      <c r="D183" s="6" t="s">
        <v>310</v>
      </c>
      <c r="E183" s="6" t="s">
        <v>132</v>
      </c>
      <c r="F183" s="8">
        <v>7.5</v>
      </c>
      <c r="G183" s="11"/>
      <c r="H183" s="10">
        <f>ROUND((G183*F183),2)</f>
        <v>0</v>
      </c>
      <c r="O183">
        <f>rekapitulace!H8</f>
        <v>21</v>
      </c>
      <c r="P183">
        <f>O183/100*H183</f>
        <v>0</v>
      </c>
    </row>
    <row r="184" ht="12.75">
      <c r="D184" s="12" t="s">
        <v>311</v>
      </c>
    </row>
    <row r="185" ht="63.75">
      <c r="D185" s="12" t="s">
        <v>312</v>
      </c>
    </row>
    <row r="186" spans="1:16" ht="12.75">
      <c r="A186" s="6">
        <v>52</v>
      </c>
      <c r="B186" s="6" t="s">
        <v>313</v>
      </c>
      <c r="C186" s="6" t="s">
        <v>56</v>
      </c>
      <c r="D186" s="6" t="s">
        <v>314</v>
      </c>
      <c r="E186" s="6" t="s">
        <v>132</v>
      </c>
      <c r="F186" s="8">
        <v>7.2</v>
      </c>
      <c r="G186" s="11"/>
      <c r="H186" s="10">
        <f>ROUND((G186*F186),2)</f>
        <v>0</v>
      </c>
      <c r="O186">
        <f>rekapitulace!H8</f>
        <v>21</v>
      </c>
      <c r="P186">
        <f>O186/100*H186</f>
        <v>0</v>
      </c>
    </row>
    <row r="187" ht="12.75">
      <c r="D187" s="12" t="s">
        <v>315</v>
      </c>
    </row>
    <row r="188" ht="12.75">
      <c r="D188" s="12" t="s">
        <v>316</v>
      </c>
    </row>
    <row r="189" spans="1:16" ht="38.25">
      <c r="A189" s="6">
        <v>53</v>
      </c>
      <c r="B189" s="6" t="s">
        <v>317</v>
      </c>
      <c r="C189" s="6" t="s">
        <v>56</v>
      </c>
      <c r="D189" s="6" t="s">
        <v>318</v>
      </c>
      <c r="E189" s="6" t="s">
        <v>74</v>
      </c>
      <c r="F189" s="8">
        <v>2</v>
      </c>
      <c r="G189" s="11"/>
      <c r="H189" s="10">
        <f>ROUND((G189*F189),2)</f>
        <v>0</v>
      </c>
      <c r="O189">
        <f>rekapitulace!H8</f>
        <v>21</v>
      </c>
      <c r="P189">
        <f>O189/100*H189</f>
        <v>0</v>
      </c>
    </row>
    <row r="190" ht="25.5">
      <c r="D190" s="12" t="s">
        <v>319</v>
      </c>
    </row>
    <row r="191" ht="89.25">
      <c r="D191" s="12" t="s">
        <v>320</v>
      </c>
    </row>
    <row r="192" spans="1:16" ht="12.75">
      <c r="A192" s="6">
        <v>54</v>
      </c>
      <c r="B192" s="6" t="s">
        <v>321</v>
      </c>
      <c r="C192" s="6" t="s">
        <v>56</v>
      </c>
      <c r="D192" s="6" t="s">
        <v>322</v>
      </c>
      <c r="E192" s="6" t="s">
        <v>74</v>
      </c>
      <c r="F192" s="8">
        <v>3</v>
      </c>
      <c r="G192" s="11"/>
      <c r="H192" s="10">
        <f>ROUND((G192*F192),2)</f>
        <v>0</v>
      </c>
      <c r="O192">
        <f>rekapitulace!H8</f>
        <v>21</v>
      </c>
      <c r="P192">
        <f>O192/100*H192</f>
        <v>0</v>
      </c>
    </row>
    <row r="193" ht="12.75">
      <c r="D193" s="12" t="s">
        <v>323</v>
      </c>
    </row>
    <row r="194" ht="89.25">
      <c r="D194" s="12" t="s">
        <v>320</v>
      </c>
    </row>
    <row r="195" spans="1:16" ht="25.5">
      <c r="A195" s="6">
        <v>55</v>
      </c>
      <c r="B195" s="6" t="s">
        <v>324</v>
      </c>
      <c r="C195" s="6" t="s">
        <v>56</v>
      </c>
      <c r="D195" s="6" t="s">
        <v>325</v>
      </c>
      <c r="E195" s="6" t="s">
        <v>326</v>
      </c>
      <c r="F195" s="8">
        <v>12</v>
      </c>
      <c r="G195" s="11"/>
      <c r="H195" s="10">
        <f>ROUND((G195*F195),2)</f>
        <v>0</v>
      </c>
      <c r="O195">
        <f>rekapitulace!H8</f>
        <v>21</v>
      </c>
      <c r="P195">
        <f>O195/100*H195</f>
        <v>0</v>
      </c>
    </row>
    <row r="196" ht="12.75">
      <c r="D196" s="12" t="s">
        <v>327</v>
      </c>
    </row>
    <row r="197" ht="344.25">
      <c r="D197" s="12" t="s">
        <v>328</v>
      </c>
    </row>
    <row r="198" spans="1:16" ht="25.5">
      <c r="A198" s="6">
        <v>56</v>
      </c>
      <c r="B198" s="6" t="s">
        <v>329</v>
      </c>
      <c r="C198" s="6" t="s">
        <v>56</v>
      </c>
      <c r="D198" s="6" t="s">
        <v>330</v>
      </c>
      <c r="E198" s="6" t="s">
        <v>46</v>
      </c>
      <c r="F198" s="8">
        <v>3.574</v>
      </c>
      <c r="G198" s="11"/>
      <c r="H198" s="10">
        <f>ROUND((G198*F198),2)</f>
        <v>0</v>
      </c>
      <c r="O198">
        <f>rekapitulace!H8</f>
        <v>21</v>
      </c>
      <c r="P198">
        <f>O198/100*H198</f>
        <v>0</v>
      </c>
    </row>
    <row r="199" ht="63.75">
      <c r="D199" s="12" t="s">
        <v>331</v>
      </c>
    </row>
    <row r="200" ht="102">
      <c r="D200" s="12" t="s">
        <v>332</v>
      </c>
    </row>
    <row r="201" spans="1:16" ht="25.5">
      <c r="A201" s="6">
        <v>57</v>
      </c>
      <c r="B201" s="6" t="s">
        <v>333</v>
      </c>
      <c r="C201" s="6" t="s">
        <v>56</v>
      </c>
      <c r="D201" s="6" t="s">
        <v>334</v>
      </c>
      <c r="E201" s="6" t="s">
        <v>46</v>
      </c>
      <c r="F201" s="8">
        <v>1.361</v>
      </c>
      <c r="G201" s="11"/>
      <c r="H201" s="10">
        <f>ROUND((G201*F201),2)</f>
        <v>0</v>
      </c>
      <c r="O201">
        <f>rekapitulace!H8</f>
        <v>21</v>
      </c>
      <c r="P201">
        <f>O201/100*H201</f>
        <v>0</v>
      </c>
    </row>
    <row r="202" ht="25.5">
      <c r="D202" s="12" t="s">
        <v>335</v>
      </c>
    </row>
    <row r="203" ht="102">
      <c r="D203" s="12" t="s">
        <v>332</v>
      </c>
    </row>
    <row r="204" spans="1:16" ht="25.5">
      <c r="A204" s="6">
        <v>58</v>
      </c>
      <c r="B204" s="6" t="s">
        <v>336</v>
      </c>
      <c r="C204" s="6" t="s">
        <v>56</v>
      </c>
      <c r="D204" s="6" t="s">
        <v>337</v>
      </c>
      <c r="E204" s="6" t="s">
        <v>132</v>
      </c>
      <c r="F204" s="8">
        <v>7.3</v>
      </c>
      <c r="G204" s="11"/>
      <c r="H204" s="10">
        <f>ROUND((G204*F204),2)</f>
        <v>0</v>
      </c>
      <c r="O204">
        <f>rekapitulace!H8</f>
        <v>21</v>
      </c>
      <c r="P204">
        <f>O204/100*H204</f>
        <v>0</v>
      </c>
    </row>
    <row r="205" ht="12.75">
      <c r="D205" s="12" t="s">
        <v>338</v>
      </c>
    </row>
    <row r="206" ht="114.75">
      <c r="D206" s="12" t="s">
        <v>339</v>
      </c>
    </row>
    <row r="207" spans="1:16" ht="25.5">
      <c r="A207" s="6">
        <v>59</v>
      </c>
      <c r="B207" s="6" t="s">
        <v>340</v>
      </c>
      <c r="C207" s="6" t="s">
        <v>56</v>
      </c>
      <c r="D207" s="6" t="s">
        <v>341</v>
      </c>
      <c r="E207" s="6" t="s">
        <v>132</v>
      </c>
      <c r="F207" s="8">
        <v>2</v>
      </c>
      <c r="G207" s="11"/>
      <c r="H207" s="10">
        <f>ROUND((G207*F207),2)</f>
        <v>0</v>
      </c>
      <c r="O207">
        <f>rekapitulace!H8</f>
        <v>21</v>
      </c>
      <c r="P207">
        <f>O207/100*H207</f>
        <v>0</v>
      </c>
    </row>
    <row r="208" ht="12.75">
      <c r="D208" s="12" t="s">
        <v>284</v>
      </c>
    </row>
    <row r="209" ht="127.5">
      <c r="D209" s="12" t="s">
        <v>342</v>
      </c>
    </row>
    <row r="210" spans="1:16" ht="25.5">
      <c r="A210" s="6">
        <v>60</v>
      </c>
      <c r="B210" s="6" t="s">
        <v>343</v>
      </c>
      <c r="C210" s="6" t="s">
        <v>56</v>
      </c>
      <c r="D210" s="6" t="s">
        <v>344</v>
      </c>
      <c r="E210" s="6" t="s">
        <v>90</v>
      </c>
      <c r="F210" s="8">
        <v>1</v>
      </c>
      <c r="G210" s="11"/>
      <c r="H210" s="10">
        <f>ROUND((G210*F210),2)</f>
        <v>0</v>
      </c>
      <c r="O210">
        <f>rekapitulace!H8</f>
        <v>21</v>
      </c>
      <c r="P210">
        <f>O210/100*H210</f>
        <v>0</v>
      </c>
    </row>
    <row r="211" ht="12.75">
      <c r="D211" s="12" t="s">
        <v>70</v>
      </c>
    </row>
    <row r="212" ht="89.25">
      <c r="D212" s="12" t="s">
        <v>345</v>
      </c>
    </row>
    <row r="213" spans="1:16" ht="12.75" customHeight="1">
      <c r="A213" s="13"/>
      <c r="B213" s="13"/>
      <c r="C213" s="13" t="s">
        <v>295</v>
      </c>
      <c r="D213" s="13" t="s">
        <v>294</v>
      </c>
      <c r="E213" s="13"/>
      <c r="F213" s="13"/>
      <c r="G213" s="13"/>
      <c r="H213" s="13">
        <f>SUM(H171:H212)</f>
        <v>0</v>
      </c>
      <c r="P213">
        <f>ROUND(SUM(P171:P212),2)</f>
        <v>0</v>
      </c>
    </row>
    <row r="215" spans="1:16" ht="12.75" customHeight="1">
      <c r="A215" s="13"/>
      <c r="B215" s="13"/>
      <c r="C215" s="13"/>
      <c r="D215" s="13" t="s">
        <v>95</v>
      </c>
      <c r="E215" s="13"/>
      <c r="F215" s="13"/>
      <c r="G215" s="13"/>
      <c r="H215" s="13">
        <f>+H69+H84+H108+H123+H150+H159+H168+H213</f>
        <v>0</v>
      </c>
      <c r="P215">
        <f>+P69+P84+P108+P123+P150+P159+P168+P213</f>
        <v>0</v>
      </c>
    </row>
    <row r="217" spans="1:8" ht="12.75" customHeight="1">
      <c r="A217" s="7" t="s">
        <v>96</v>
      </c>
      <c r="B217" s="7"/>
      <c r="C217" s="7"/>
      <c r="D217" s="7"/>
      <c r="E217" s="7"/>
      <c r="F217" s="7"/>
      <c r="G217" s="7"/>
      <c r="H217" s="7"/>
    </row>
    <row r="218" spans="1:8" ht="12.75" customHeight="1">
      <c r="A218" s="7"/>
      <c r="B218" s="7"/>
      <c r="C218" s="7"/>
      <c r="D218" s="7" t="s">
        <v>97</v>
      </c>
      <c r="E218" s="7"/>
      <c r="F218" s="7"/>
      <c r="G218" s="7"/>
      <c r="H218" s="7"/>
    </row>
    <row r="219" spans="1:16" ht="12.75" customHeight="1">
      <c r="A219" s="13"/>
      <c r="B219" s="13"/>
      <c r="C219" s="13"/>
      <c r="D219" s="13" t="s">
        <v>98</v>
      </c>
      <c r="E219" s="13"/>
      <c r="F219" s="13"/>
      <c r="G219" s="13"/>
      <c r="H219" s="13">
        <v>0</v>
      </c>
      <c r="P219">
        <v>0</v>
      </c>
    </row>
    <row r="220" spans="1:8" ht="12.75" customHeight="1">
      <c r="A220" s="13"/>
      <c r="B220" s="13"/>
      <c r="C220" s="13"/>
      <c r="D220" s="13" t="s">
        <v>99</v>
      </c>
      <c r="E220" s="13"/>
      <c r="F220" s="13"/>
      <c r="G220" s="13"/>
      <c r="H220" s="13"/>
    </row>
    <row r="221" spans="1:16" ht="12.75" customHeight="1">
      <c r="A221" s="13"/>
      <c r="B221" s="13"/>
      <c r="C221" s="13"/>
      <c r="D221" s="13" t="s">
        <v>100</v>
      </c>
      <c r="E221" s="13"/>
      <c r="F221" s="13"/>
      <c r="G221" s="13"/>
      <c r="H221" s="13">
        <v>0</v>
      </c>
      <c r="P221">
        <v>0</v>
      </c>
    </row>
    <row r="222" spans="1:16" ht="12.75" customHeight="1">
      <c r="A222" s="13"/>
      <c r="B222" s="13"/>
      <c r="C222" s="13"/>
      <c r="D222" s="13" t="s">
        <v>101</v>
      </c>
      <c r="E222" s="13"/>
      <c r="F222" s="13"/>
      <c r="G222" s="13"/>
      <c r="H222" s="13">
        <f>H219+H221</f>
        <v>0</v>
      </c>
      <c r="P222">
        <f>P219+P221</f>
        <v>0</v>
      </c>
    </row>
    <row r="224" spans="1:16" ht="12.75" customHeight="1">
      <c r="A224" s="13"/>
      <c r="B224" s="13"/>
      <c r="C224" s="13"/>
      <c r="D224" s="13" t="s">
        <v>101</v>
      </c>
      <c r="E224" s="13"/>
      <c r="F224" s="13"/>
      <c r="G224" s="13"/>
      <c r="H224" s="13">
        <f>H215+H222</f>
        <v>0</v>
      </c>
      <c r="P224">
        <f>P215+P222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346</v>
      </c>
      <c r="D5" s="5" t="s">
        <v>347</v>
      </c>
      <c r="E5" s="5"/>
    </row>
    <row r="6" spans="1:5" ht="12.75" customHeight="1">
      <c r="A6" t="s">
        <v>18</v>
      </c>
      <c r="C6" s="5" t="s">
        <v>346</v>
      </c>
      <c r="D6" s="5" t="s">
        <v>347</v>
      </c>
      <c r="E6" s="5"/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42</v>
      </c>
      <c r="D11" s="7" t="s">
        <v>41</v>
      </c>
      <c r="E11" s="7"/>
      <c r="F11" s="9"/>
      <c r="G11" s="7"/>
      <c r="H11" s="9"/>
    </row>
    <row r="12" spans="1:16" ht="38.25">
      <c r="A12" s="6">
        <v>1</v>
      </c>
      <c r="B12" s="6" t="s">
        <v>348</v>
      </c>
      <c r="C12" s="6" t="s">
        <v>56</v>
      </c>
      <c r="D12" s="6" t="s">
        <v>349</v>
      </c>
      <c r="E12" s="6" t="s">
        <v>74</v>
      </c>
      <c r="F12" s="8">
        <v>1051</v>
      </c>
      <c r="G12" s="11"/>
      <c r="H12" s="10">
        <f>ROUND((G12*F12),2)</f>
        <v>0</v>
      </c>
      <c r="O12">
        <f>rekapitulace!H8</f>
        <v>21</v>
      </c>
      <c r="P12">
        <f>O12/100*H12</f>
        <v>0</v>
      </c>
    </row>
    <row r="13" ht="12.75">
      <c r="D13" s="12" t="s">
        <v>350</v>
      </c>
    </row>
    <row r="14" ht="12.75">
      <c r="D14" s="12" t="s">
        <v>71</v>
      </c>
    </row>
    <row r="15" spans="1:16" ht="12.75" customHeight="1">
      <c r="A15" s="13"/>
      <c r="B15" s="13"/>
      <c r="C15" s="13" t="s">
        <v>42</v>
      </c>
      <c r="D15" s="13" t="s">
        <v>41</v>
      </c>
      <c r="E15" s="13"/>
      <c r="F15" s="13"/>
      <c r="G15" s="13"/>
      <c r="H15" s="13">
        <f>SUM(H12:H14)</f>
        <v>0</v>
      </c>
      <c r="P15">
        <f>ROUND(SUM(P12:P14),2)</f>
        <v>0</v>
      </c>
    </row>
    <row r="17" spans="1:8" ht="12.75" customHeight="1">
      <c r="A17" s="7"/>
      <c r="B17" s="7"/>
      <c r="C17" s="7" t="s">
        <v>24</v>
      </c>
      <c r="D17" s="7" t="s">
        <v>104</v>
      </c>
      <c r="E17" s="7"/>
      <c r="F17" s="9"/>
      <c r="G17" s="7"/>
      <c r="H17" s="9"/>
    </row>
    <row r="18" spans="1:16" ht="38.25">
      <c r="A18" s="6">
        <v>2</v>
      </c>
      <c r="B18" s="6" t="s">
        <v>351</v>
      </c>
      <c r="C18" s="6" t="s">
        <v>56</v>
      </c>
      <c r="D18" s="6" t="s">
        <v>352</v>
      </c>
      <c r="E18" s="6" t="s">
        <v>74</v>
      </c>
      <c r="F18" s="8">
        <v>50</v>
      </c>
      <c r="G18" s="11"/>
      <c r="H18" s="10">
        <f>ROUND((G18*F18),2)</f>
        <v>0</v>
      </c>
      <c r="O18">
        <f>rekapitulace!H8</f>
        <v>21</v>
      </c>
      <c r="P18">
        <f>O18/100*H18</f>
        <v>0</v>
      </c>
    </row>
    <row r="19" ht="25.5">
      <c r="D19" s="12" t="s">
        <v>353</v>
      </c>
    </row>
    <row r="20" spans="1:16" ht="38.25">
      <c r="A20" s="6">
        <v>3</v>
      </c>
      <c r="B20" s="6" t="s">
        <v>354</v>
      </c>
      <c r="C20" s="6" t="s">
        <v>56</v>
      </c>
      <c r="D20" s="6" t="s">
        <v>355</v>
      </c>
      <c r="E20" s="6" t="s">
        <v>46</v>
      </c>
      <c r="F20" s="8">
        <v>210.2</v>
      </c>
      <c r="G20" s="11"/>
      <c r="H20" s="10">
        <f>ROUND((G20*F20),2)</f>
        <v>0</v>
      </c>
      <c r="O20">
        <f>rekapitulace!H8</f>
        <v>21</v>
      </c>
      <c r="P20">
        <f>O20/100*H20</f>
        <v>0</v>
      </c>
    </row>
    <row r="21" ht="12.75">
      <c r="D21" s="12" t="s">
        <v>356</v>
      </c>
    </row>
    <row r="22" ht="63.75">
      <c r="D22" s="12" t="s">
        <v>116</v>
      </c>
    </row>
    <row r="23" spans="1:16" ht="38.25">
      <c r="A23" s="6">
        <v>4</v>
      </c>
      <c r="B23" s="6" t="s">
        <v>357</v>
      </c>
      <c r="C23" s="6" t="s">
        <v>56</v>
      </c>
      <c r="D23" s="6" t="s">
        <v>358</v>
      </c>
      <c r="E23" s="6" t="s">
        <v>46</v>
      </c>
      <c r="F23" s="8">
        <v>63.4</v>
      </c>
      <c r="G23" s="11"/>
      <c r="H23" s="10">
        <f>ROUND((G23*F23),2)</f>
        <v>0</v>
      </c>
      <c r="O23">
        <f>rekapitulace!H8</f>
        <v>21</v>
      </c>
      <c r="P23">
        <f>O23/100*H23</f>
        <v>0</v>
      </c>
    </row>
    <row r="24" ht="12.75">
      <c r="D24" s="12" t="s">
        <v>359</v>
      </c>
    </row>
    <row r="25" ht="63.75">
      <c r="D25" s="12" t="s">
        <v>360</v>
      </c>
    </row>
    <row r="26" spans="1:16" ht="25.5">
      <c r="A26" s="6">
        <v>5</v>
      </c>
      <c r="B26" s="6" t="s">
        <v>361</v>
      </c>
      <c r="C26" s="6" t="s">
        <v>56</v>
      </c>
      <c r="D26" s="6" t="s">
        <v>362</v>
      </c>
      <c r="E26" s="6" t="s">
        <v>74</v>
      </c>
      <c r="F26" s="8">
        <v>1051</v>
      </c>
      <c r="G26" s="11"/>
      <c r="H26" s="10">
        <f>ROUND((G26*F26),2)</f>
        <v>0</v>
      </c>
      <c r="O26">
        <f>rekapitulace!H8</f>
        <v>21</v>
      </c>
      <c r="P26">
        <f>O26/100*H26</f>
        <v>0</v>
      </c>
    </row>
    <row r="27" ht="12.75">
      <c r="D27" s="12" t="s">
        <v>350</v>
      </c>
    </row>
    <row r="28" ht="12.75">
      <c r="D28" s="12" t="s">
        <v>363</v>
      </c>
    </row>
    <row r="29" spans="1:16" ht="12.75" customHeight="1">
      <c r="A29" s="13"/>
      <c r="B29" s="13"/>
      <c r="C29" s="13" t="s">
        <v>24</v>
      </c>
      <c r="D29" s="13" t="s">
        <v>104</v>
      </c>
      <c r="E29" s="13"/>
      <c r="F29" s="13"/>
      <c r="G29" s="13"/>
      <c r="H29" s="13">
        <f>SUM(H18:H28)</f>
        <v>0</v>
      </c>
      <c r="P29">
        <f>ROUND(SUM(P18:P28),2)</f>
        <v>0</v>
      </c>
    </row>
    <row r="31" spans="1:8" ht="12.75" customHeight="1">
      <c r="A31" s="7"/>
      <c r="B31" s="7"/>
      <c r="C31" s="7" t="s">
        <v>34</v>
      </c>
      <c r="D31" s="7" t="s">
        <v>183</v>
      </c>
      <c r="E31" s="7"/>
      <c r="F31" s="9"/>
      <c r="G31" s="7"/>
      <c r="H31" s="9"/>
    </row>
    <row r="32" spans="1:16" ht="38.25">
      <c r="A32" s="6">
        <v>6</v>
      </c>
      <c r="B32" s="6" t="s">
        <v>364</v>
      </c>
      <c r="C32" s="6" t="s">
        <v>56</v>
      </c>
      <c r="D32" s="6" t="s">
        <v>365</v>
      </c>
      <c r="E32" s="6" t="s">
        <v>74</v>
      </c>
      <c r="F32" s="8">
        <v>1368</v>
      </c>
      <c r="G32" s="11"/>
      <c r="H32" s="10">
        <f>ROUND((G32*F32),2)</f>
        <v>0</v>
      </c>
      <c r="O32">
        <f>rekapitulace!H8</f>
        <v>21</v>
      </c>
      <c r="P32">
        <f>O32/100*H32</f>
        <v>0</v>
      </c>
    </row>
    <row r="33" ht="25.5">
      <c r="D33" s="12" t="s">
        <v>366</v>
      </c>
    </row>
    <row r="34" ht="102">
      <c r="D34" s="12" t="s">
        <v>367</v>
      </c>
    </row>
    <row r="35" spans="1:16" ht="38.25">
      <c r="A35" s="6">
        <v>7</v>
      </c>
      <c r="B35" s="6" t="s">
        <v>368</v>
      </c>
      <c r="C35" s="6" t="s">
        <v>56</v>
      </c>
      <c r="D35" s="6" t="s">
        <v>369</v>
      </c>
      <c r="E35" s="6" t="s">
        <v>74</v>
      </c>
      <c r="F35" s="8">
        <v>1368</v>
      </c>
      <c r="G35" s="11"/>
      <c r="H35" s="10">
        <f>ROUND((G35*F35),2)</f>
        <v>0</v>
      </c>
      <c r="O35">
        <f>rekapitulace!H8</f>
        <v>21</v>
      </c>
      <c r="P35">
        <f>O35/100*H35</f>
        <v>0</v>
      </c>
    </row>
    <row r="36" ht="25.5">
      <c r="D36" s="12" t="s">
        <v>366</v>
      </c>
    </row>
    <row r="37" ht="102">
      <c r="D37" s="12" t="s">
        <v>367</v>
      </c>
    </row>
    <row r="38" spans="1:16" ht="12.75" customHeight="1">
      <c r="A38" s="13"/>
      <c r="B38" s="13"/>
      <c r="C38" s="13" t="s">
        <v>34</v>
      </c>
      <c r="D38" s="13" t="s">
        <v>183</v>
      </c>
      <c r="E38" s="13"/>
      <c r="F38" s="13"/>
      <c r="G38" s="13"/>
      <c r="H38" s="13">
        <f>SUM(H32:H37)</f>
        <v>0</v>
      </c>
      <c r="P38">
        <f>ROUND(SUM(P32:P37),2)</f>
        <v>0</v>
      </c>
    </row>
    <row r="40" spans="1:8" ht="12.75" customHeight="1">
      <c r="A40" s="7"/>
      <c r="B40" s="7"/>
      <c r="C40" s="7" t="s">
        <v>37</v>
      </c>
      <c r="D40" s="7" t="s">
        <v>246</v>
      </c>
      <c r="E40" s="7"/>
      <c r="F40" s="9"/>
      <c r="G40" s="7"/>
      <c r="H40" s="9"/>
    </row>
    <row r="41" spans="1:16" ht="51">
      <c r="A41" s="6">
        <v>8</v>
      </c>
      <c r="B41" s="6" t="s">
        <v>247</v>
      </c>
      <c r="C41" s="6" t="s">
        <v>56</v>
      </c>
      <c r="D41" s="6" t="s">
        <v>370</v>
      </c>
      <c r="E41" s="6" t="s">
        <v>46</v>
      </c>
      <c r="F41" s="8">
        <v>210.2</v>
      </c>
      <c r="G41" s="11"/>
      <c r="H41" s="10">
        <f>ROUND((G41*F41),2)</f>
        <v>0</v>
      </c>
      <c r="O41">
        <f>rekapitulace!H8</f>
        <v>21</v>
      </c>
      <c r="P41">
        <f>O41/100*H41</f>
        <v>0</v>
      </c>
    </row>
    <row r="42" ht="12.75">
      <c r="D42" s="12" t="s">
        <v>356</v>
      </c>
    </row>
    <row r="43" ht="51">
      <c r="D43" s="12" t="s">
        <v>371</v>
      </c>
    </row>
    <row r="44" spans="1:16" ht="38.25">
      <c r="A44" s="6">
        <v>9</v>
      </c>
      <c r="B44" s="6" t="s">
        <v>372</v>
      </c>
      <c r="C44" s="6" t="s">
        <v>56</v>
      </c>
      <c r="D44" s="6" t="s">
        <v>373</v>
      </c>
      <c r="E44" s="6" t="s">
        <v>46</v>
      </c>
      <c r="F44" s="8">
        <v>63.4</v>
      </c>
      <c r="G44" s="11"/>
      <c r="H44" s="10">
        <f>ROUND((G44*F44),2)</f>
        <v>0</v>
      </c>
      <c r="O44">
        <f>rekapitulace!H8</f>
        <v>21</v>
      </c>
      <c r="P44">
        <f>O44/100*H44</f>
        <v>0</v>
      </c>
    </row>
    <row r="45" ht="12.75">
      <c r="D45" s="12" t="s">
        <v>359</v>
      </c>
    </row>
    <row r="46" ht="38.25">
      <c r="D46" s="12" t="s">
        <v>254</v>
      </c>
    </row>
    <row r="47" spans="1:16" ht="51">
      <c r="A47" s="6">
        <v>10</v>
      </c>
      <c r="B47" s="6" t="s">
        <v>374</v>
      </c>
      <c r="C47" s="6" t="s">
        <v>56</v>
      </c>
      <c r="D47" s="6" t="s">
        <v>375</v>
      </c>
      <c r="E47" s="6" t="s">
        <v>74</v>
      </c>
      <c r="F47" s="8">
        <v>18</v>
      </c>
      <c r="G47" s="11"/>
      <c r="H47" s="10">
        <f>ROUND((G47*F47),2)</f>
        <v>0</v>
      </c>
      <c r="O47">
        <f>rekapitulace!H8</f>
        <v>21</v>
      </c>
      <c r="P47">
        <f>O47/100*H47</f>
        <v>0</v>
      </c>
    </row>
    <row r="48" ht="12.75">
      <c r="D48" s="12" t="s">
        <v>376</v>
      </c>
    </row>
    <row r="49" ht="140.25">
      <c r="D49" s="12" t="s">
        <v>377</v>
      </c>
    </row>
    <row r="50" spans="1:16" ht="12.75" customHeight="1">
      <c r="A50" s="13"/>
      <c r="B50" s="13"/>
      <c r="C50" s="13" t="s">
        <v>37</v>
      </c>
      <c r="D50" s="13" t="s">
        <v>246</v>
      </c>
      <c r="E50" s="13"/>
      <c r="F50" s="13"/>
      <c r="G50" s="13"/>
      <c r="H50" s="13">
        <f>SUM(H41:H49)</f>
        <v>0</v>
      </c>
      <c r="P50">
        <f>ROUND(SUM(P41:P49),2)</f>
        <v>0</v>
      </c>
    </row>
    <row r="52" spans="1:16" ht="12.75" customHeight="1">
      <c r="A52" s="13"/>
      <c r="B52" s="13"/>
      <c r="C52" s="13"/>
      <c r="D52" s="13" t="s">
        <v>95</v>
      </c>
      <c r="E52" s="13"/>
      <c r="F52" s="13"/>
      <c r="G52" s="13"/>
      <c r="H52" s="13">
        <f>+H15+H29+H38+H50</f>
        <v>0</v>
      </c>
      <c r="P52">
        <f>+P15+P29+P38+P50</f>
        <v>0</v>
      </c>
    </row>
    <row r="54" spans="1:8" ht="12.75" customHeight="1">
      <c r="A54" s="7" t="s">
        <v>96</v>
      </c>
      <c r="B54" s="7"/>
      <c r="C54" s="7"/>
      <c r="D54" s="7"/>
      <c r="E54" s="7"/>
      <c r="F54" s="7"/>
      <c r="G54" s="7"/>
      <c r="H54" s="7"/>
    </row>
    <row r="55" spans="1:8" ht="12.75" customHeight="1">
      <c r="A55" s="7"/>
      <c r="B55" s="7"/>
      <c r="C55" s="7"/>
      <c r="D55" s="7" t="s">
        <v>97</v>
      </c>
      <c r="E55" s="7"/>
      <c r="F55" s="7"/>
      <c r="G55" s="7"/>
      <c r="H55" s="7"/>
    </row>
    <row r="56" spans="1:16" ht="12.75" customHeight="1">
      <c r="A56" s="13"/>
      <c r="B56" s="13"/>
      <c r="C56" s="13"/>
      <c r="D56" s="13" t="s">
        <v>98</v>
      </c>
      <c r="E56" s="13"/>
      <c r="F56" s="13"/>
      <c r="G56" s="13"/>
      <c r="H56" s="13">
        <v>0</v>
      </c>
      <c r="P56">
        <v>0</v>
      </c>
    </row>
    <row r="57" spans="1:8" ht="12.75" customHeight="1">
      <c r="A57" s="13"/>
      <c r="B57" s="13"/>
      <c r="C57" s="13"/>
      <c r="D57" s="13" t="s">
        <v>99</v>
      </c>
      <c r="E57" s="13"/>
      <c r="F57" s="13"/>
      <c r="G57" s="13"/>
      <c r="H57" s="13"/>
    </row>
    <row r="58" spans="1:16" ht="12.75" customHeight="1">
      <c r="A58" s="13"/>
      <c r="B58" s="13"/>
      <c r="C58" s="13"/>
      <c r="D58" s="13" t="s">
        <v>100</v>
      </c>
      <c r="E58" s="13"/>
      <c r="F58" s="13"/>
      <c r="G58" s="13"/>
      <c r="H58" s="13">
        <v>0</v>
      </c>
      <c r="P58">
        <v>0</v>
      </c>
    </row>
    <row r="59" spans="1:16" ht="12.75" customHeight="1">
      <c r="A59" s="13"/>
      <c r="B59" s="13"/>
      <c r="C59" s="13"/>
      <c r="D59" s="13" t="s">
        <v>101</v>
      </c>
      <c r="E59" s="13"/>
      <c r="F59" s="13"/>
      <c r="G59" s="13"/>
      <c r="H59" s="13">
        <f>H56+H58</f>
        <v>0</v>
      </c>
      <c r="P59">
        <f>P56+P58</f>
        <v>0</v>
      </c>
    </row>
    <row r="61" spans="1:16" ht="12.75" customHeight="1">
      <c r="A61" s="13"/>
      <c r="B61" s="13"/>
      <c r="C61" s="13"/>
      <c r="D61" s="13" t="s">
        <v>101</v>
      </c>
      <c r="E61" s="13"/>
      <c r="F61" s="13"/>
      <c r="G61" s="13"/>
      <c r="H61" s="13">
        <f>H52+H59</f>
        <v>0</v>
      </c>
      <c r="P61">
        <f>P52+P59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2021-04-06T18:34:09Z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