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251" sheetId="3" r:id="rId3"/>
  </sheets>
  <definedNames/>
  <calcPr fullCalcOnLoad="1"/>
</workbook>
</file>

<file path=xl/sharedStrings.xml><?xml version="1.0" encoding="utf-8"?>
<sst xmlns="http://schemas.openxmlformats.org/spreadsheetml/2006/main" count="548" uniqueCount="303">
  <si>
    <t>Soupis objektů s DPH</t>
  </si>
  <si>
    <t>Stavba:21-007 - Oprava opěrné zdi v ul. Včelná_2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</si>
  <si>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</si>
  <si>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</si>
  <si>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</si>
  <si>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</si>
  <si>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</si>
  <si>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</si>
  <si>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</si>
  <si>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</si>
  <si>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</si>
  <si>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</si>
  <si>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</si>
  <si>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</si>
  <si>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</si>
  <si>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</si>
  <si>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</si>
  <si>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</si>
  <si>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</si>
  <si>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21-007</t>
  </si>
  <si>
    <t>Oprava opěrné zdi v ul. Včelná_2</t>
  </si>
  <si>
    <t>SO 001</t>
  </si>
  <si>
    <t>Vedlejší rozpočtové náklady - 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</si>
  <si>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</si>
  <si>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</si>
  <si>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</si>
  <si>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</si>
  <si>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</si>
  <si>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</si>
  <si>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</si>
  <si>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</si>
  <si>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</si>
  <si>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</si>
  <si>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</si>
  <si>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</si>
  <si>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</si>
  <si>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</si>
  <si>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</si>
  <si>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</si>
  <si>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</si>
  <si>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</si>
  <si>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</si>
  <si>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</si>
  <si>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02710</t>
  </si>
  <si>
    <t>a</t>
  </si>
  <si>
    <t>POMOC PRÁCE ZŘÍZ NEBO ZAJIŠŤ OBJÍŽĎKY A PŘÍSTUP CESTY
Zajištění obchůzné trasy pro pěší, včetně provizorního oplocení ze strany od výkopu a následného odstranění obchůzné trasy</t>
  </si>
  <si>
    <t xml:space="preserve">KPL       </t>
  </si>
  <si>
    <t>1=1.000 [A]</t>
  </si>
  <si>
    <t>zahrnuje veškeré náklady spojené s objednatelem požadovanými zařízeními</t>
  </si>
  <si>
    <t>02720</t>
  </si>
  <si>
    <t/>
  </si>
  <si>
    <t>POMOC PRÁCE ZŘÍZ NEBO ZAJIŠŤ REGULACI A OCHRANU DOPRAVY
Zahrnuje kompletní dopravně inženýrská opatření v průběhu celé stavby, včetně osazení, údržby během stavby, přesunů a odvoz provizorního dopravního
značení. Součástí této položky je i osazení provizorních betonových svodidel před výkopem.</t>
  </si>
  <si>
    <t>02730</t>
  </si>
  <si>
    <t>POMOC PRÁCE ZŘÍZ NEBO ZAJIŠŤ OCHRANU INŽENÝRSKÝCH SÍTÍ
ochrana IS během stavbydle pokynů příslušných správců - položka bude provedena na přímý příkaz TDS</t>
  </si>
  <si>
    <t>02910</t>
  </si>
  <si>
    <t>OSTATNÍ POŽADAVKY - ZEMĚMĚŘIČSKÁ MĚŘENÍ
Geodetická činnost v průběhu provádění stavebních prací (geodet zhotovitele stavby) včetně vytyčení stavby a skutečného zjištění průběhu inženýrských sítí.
Součástí je vybudování potřebné vytyčovací sítě.</t>
  </si>
  <si>
    <t>zahrnuje veškeré náklady spojené s objednatelem požadovanými pracemi</t>
  </si>
  <si>
    <t>02943</t>
  </si>
  <si>
    <t>OSTATNÍ POŽADAVKY - VYPRACOVÁNÍ RDS
Realizační dokumentace stavby v rozsahu dle požadavků objednatele, včetně zapracování všech podmínek a požadavků stavebního povolení a podmínek stanovených zadávací dokumentací.
Součástí je předání dokumentace v tištěné podobě v počtu 4 paré a předání v elektonické podobě (rozsah a uspořádání odpovídající podobě tištěné) v uzavřeném formátu (PDF).</t>
  </si>
  <si>
    <t>02944</t>
  </si>
  <si>
    <t>OSTAT POŽADAVKY - DOKUMENTACE SKUTEČ PROVEDENÍ V DIGIT FORMĚ
v rozsahu dle přílohy č. 3 k vyhlášce č. 499/2006 Sb. ve smyslu § 125 odst. 6 stavebního zákona a dle vyhlášky 146/2008 Sb.
Součástí je předání dokumentace v tištěné podobě v počtu 3 paré.</t>
  </si>
  <si>
    <t>02950</t>
  </si>
  <si>
    <t>b</t>
  </si>
  <si>
    <t>OSTATNÍ POŽADAVKY - POSUDKY, KONTROLY, REVIZNÍ ZPRÁVY
práce vyplývající z podmínek stavebního povolení, bude upřesněno po získání SP,
položka bude provedena na přímý příkaz TDS</t>
  </si>
  <si>
    <t>03100</t>
  </si>
  <si>
    <t>ZAŘÍZENÍ STAVENIŠTĚ - ZŘÍZENÍ, PROVOZ, DEMONTÁŽ
Kompletní zařízení staveniště pro celou stavbu, včetně zajištění potřebných povolení a rozhodnutí. Součástí zařízení staveniště je i osvětlení stavby.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</si>
  <si>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</si>
  <si>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</si>
  <si>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</si>
  <si>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</si>
  <si>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</si>
  <si>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</si>
  <si>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</si>
  <si>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</si>
  <si>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251</t>
  </si>
  <si>
    <t>Oprava opěrné zdi</t>
  </si>
  <si>
    <t>014101</t>
  </si>
  <si>
    <t>POPLATKY ZA SKLÁDKU
vykopaná zemina</t>
  </si>
  <si>
    <t xml:space="preserve">M3        </t>
  </si>
  <si>
    <t>pol. 131738 118.139=118.139 [A]</t>
  </si>
  <si>
    <t>zahrnuje veškeré poplatky provozovateli skládky související s uložením odpadu na skládce.</t>
  </si>
  <si>
    <t>POPLATKY ZA SKLÁDKU
nestmelené podkladní vrstvy vozovky bez asf.tmelu</t>
  </si>
  <si>
    <t>pol. 113328 41.381=41.381 [A]</t>
  </si>
  <si>
    <t>014102</t>
  </si>
  <si>
    <t>POPLATKY ZA SKLÁDKU
suť z vybouraných betonových a žb konstrukcí, vč. zbytků betonu, 2,3t/m3</t>
  </si>
  <si>
    <t xml:space="preserve">T         </t>
  </si>
  <si>
    <t>pol. 966158 10.132*2.3=23.304 [A]
pol. 966118 1.275*2.3=2.933 [B]
Celkem: A+B=26.237 [C]</t>
  </si>
  <si>
    <t>014132</t>
  </si>
  <si>
    <t>POPLATKY ZA SKLÁDKU TYP S-NO (NEBEZPEČNÝ ODPAD)
stmelené podkladní vrstvy vozovky s asf. pojivem a odfrézovaný nezpůsobilý materiál; položka bude čerpána pouze na příkaz TDI na
základě zkoušek asf. směsi, 1,8t/m3</t>
  </si>
  <si>
    <t>pol. 113728 29.542*1.8=53.176 [A]
pol. 113138 40.285*1.8=72.513 [B]
Celkem: A+B=125.689 [C]</t>
  </si>
  <si>
    <t>Zemní práce</t>
  </si>
  <si>
    <t>11120</t>
  </si>
  <si>
    <t>ODSTRANĚNÍ KŘOVIN
vč. odvozu a ekologocké likvidace</t>
  </si>
  <si>
    <t xml:space="preserve">M2        </t>
  </si>
  <si>
    <t>v místě vyústění rubové drenáže 15.0=15.000 [A]</t>
  </si>
  <si>
    <t>odstranění křovin a stromů do průměru 100 mm
doprava dřevin bez ohledu na vzdálenost
spálení na hromadách nebo štěpkování</t>
  </si>
  <si>
    <t>113138</t>
  </si>
  <si>
    <t>ODSTRANĚNÍ KRYTU ZPEVNĚNÝCH PLOCH S ASFALT POJIVEM, ODVOZ DO 20KM
včetně odvozu na skládku</t>
  </si>
  <si>
    <t>plocha odečtena z půdorysu
268.5658*0.15=40.285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</si>
  <si>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</si>
  <si>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</si>
  <si>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
vč.odvozu na skládku a uložení na skládku</t>
  </si>
  <si>
    <t>plochy odečteny z půdorysu:
podél římsy 0.2*1.2*11.30=2.712 [A]
podél OZ 193.3445*0.2=38.669 [B]
Celkem: A+B=41.381 [C]</t>
  </si>
  <si>
    <t>113728</t>
  </si>
  <si>
    <t>FRÉZOVÁNÍ ZPEVNĚNÝCH PLOCH ASFALTOVÝCH, ODVOZ DO 20KM
vč. zkoušek složení asf. směsi, uložení a dopravy na skládku, poplatek za skládku v položce 014132.2 . V případě, že materiál dle zkoušek bude vyhodnocen jako nebezpečný odpad, bude doprava vykázána na přímý příkaz TDS v pol. 11372B.</t>
  </si>
  <si>
    <t>268.5658*0.11=29.542 [A]</t>
  </si>
  <si>
    <t>11372B</t>
  </si>
  <si>
    <t>FRÉZOVÁNÍ ZPEVNĚNÝCH PLOCH ASFALTOVÝCH - DOPRAVA
Položka bude provedena pouze na přímý příkaz TDS. Včetně odvozu a uložení na skládku, poplatek za skládku v položce 014132.2, v závislosti na výsledku zkoušek budou na přímý příkaz TDS upraveny km za odvoz materiálu v případě nevhodnosti materiálu.</t>
  </si>
  <si>
    <t xml:space="preserve">tkm       </t>
  </si>
  <si>
    <t>uvažováno 150km, 1,8 t/m3 (268.5658*0.11)*1.8*150=7 976.404 [A]</t>
  </si>
  <si>
    <t>Položka zahrnuje samostatnou dopravu suti a vybouraných hmot. Množství se určí jako součin hmotnosti [t] a požadované vzdálenosti [km].</t>
  </si>
  <si>
    <t>131738</t>
  </si>
  <si>
    <t>HLOUBENÍ JAM ZAPAŽ I NEPAŽ TŘ. I, ODVOZ DO 20KM
včetně odvozu na skládku, příp. na přímý příkaz TDS do meziskladu</t>
  </si>
  <si>
    <t>pro OZ, plocha odečtena z příčného řezu 3.3055*(34.24+1.5)=118.139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</si>
  <si>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</si>
  <si>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17511</t>
  </si>
  <si>
    <t>OBSYP POTRUBÍ A OBJEKTŮ SE ZHUTNĚNÍM
vhodná zemina dle ČSN 73 6133, hutnění po vrstvách o max.tl.300mm dle ČSN 73 6244, příp. využití zeminy z meziskladu bude na přímý příkaz TDS</t>
  </si>
  <si>
    <t xml:space="preserve">plochy odečteny z příčného řezu:
za rubem OZ (0.6559+0.422)*(34.24+1.5)=38.524 [A]
před líce základu 0.3959*34.24=13.556 [B]
Celkem: A+B=52.080 [C]
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</si>
  <si>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</si>
  <si>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18214</t>
  </si>
  <si>
    <t>ÚPRAVA POVRCHŮ SROVNÁNÍM ÚZEMÍ V TL DO 0,25M</t>
  </si>
  <si>
    <t>1.5*34.24=51.360 [A]</t>
  </si>
  <si>
    <t>položka zahrnuje srovnání výškových rozdílů terénu</t>
  </si>
  <si>
    <t>18232</t>
  </si>
  <si>
    <t>ROZPROSTŘENÍ ORNICE V ROVINĚ V TL DO 0,15M</t>
  </si>
  <si>
    <t>1.0*(1.0+25.0)=26.000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</si>
  <si>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</si>
  <si>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</si>
  <si>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</si>
  <si>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</si>
  <si>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</si>
  <si>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</si>
  <si>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
zahrnuje nutné zalití a hnojení</t>
  </si>
  <si>
    <t>Základy</t>
  </si>
  <si>
    <t>21263</t>
  </si>
  <si>
    <t>TRATIVODY KOMPLET Z TRUB Z PLAST HMOT DN DO 150MM
včetně obetonování mezerovitým betonem, podkladního betonu a vyústění</t>
  </si>
  <si>
    <t xml:space="preserve">M         </t>
  </si>
  <si>
    <t>za OZ 13.0+34.3+(5*1.30)=53.800 [A]
před OZ 14.50+3.7=18.200 [B]
Celkem: A+B=72.000 [C]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</si>
  <si>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</si>
  <si>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21331</t>
  </si>
  <si>
    <t>DRENÁŽNÍ VRSTVY Z BETONU MEZEROVITÉHO (DRENÁŽNÍHO)</t>
  </si>
  <si>
    <t>za pouze římsou, plocha odečtena z příčného řezu 
0.3795*(1.0+11.27)=4.656 [A]</t>
  </si>
  <si>
    <t>Položka zahrnuje:
- dodávku předepsaného materiálu pro drenážní vrstvu, včetně mimostaveništní a vnitrostaveništní dopravy
- provedení drenážní vrstvy předepsaných rozměrů a předepsaného tvaru</t>
  </si>
  <si>
    <t>261513</t>
  </si>
  <si>
    <t>VRTY PRO KOTVENÍ A INJEKTÁŽ TŘ V NA POVRCHU D DO 25MM</t>
  </si>
  <si>
    <t>pro kotvení sloupků oplocení:
jen římsa 8*4*0.2=6.400 [A]
nad OZ 20*4*0.2=16.000 [B]
Celkem: A+B=22.400 [C]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</si>
  <si>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</si>
  <si>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261514</t>
  </si>
  <si>
    <t>VRTY PRO KOTVENÍ A INJEKTÁŽ TŘ V NA POVRCHU D DO 35MM
pro výztuž DN 20mm, á 500mm, 2 řady, trny vystřídaně</t>
  </si>
  <si>
    <t xml:space="preserve">pro kotvení římsy na původní OZ 2*24*0.2=9.600 [A] </t>
  </si>
  <si>
    <t>27157</t>
  </si>
  <si>
    <t>POLŠTÁŘE POD ZÁKLADY Z KAMENIVA TĚŽENÉHO
hutněný polštář fr. 0-63</t>
  </si>
  <si>
    <t>pod základ 1.45*(34.24+0.3)*0.1=5.008 [A]</t>
  </si>
  <si>
    <t>položka zahrnuje dodávku předepsaného kameniva, mimostaveništní a vnitrostaveništní dopravu a jeho uložení
není-li v zadávací dokumentaci uvedeno jinak, jedná se o nakupovaný materiál</t>
  </si>
  <si>
    <t>272314</t>
  </si>
  <si>
    <t>ZÁKLADY Z PROSTÉHO BETONU DO C25/30
beton C25/30 - XC2, XA1, včetně osazení kotevních propojovacích trnů</t>
  </si>
  <si>
    <t xml:space="preserve">plochy odečteny z příčného řezu  
základ OZ 0.955*34.24=32.699 [A]
 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</si>
  <si>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</si>
  <si>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</si>
  <si>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10505, B500B
kotevní propojovací trny</t>
  </si>
  <si>
    <t>profil 20 mm, á 500mm 70*1.5*2.466/1000=0.259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</si>
  <si>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</si>
  <si>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Svislé konstrukce</t>
  </si>
  <si>
    <t>317325</t>
  </si>
  <si>
    <t>ŘÍMSY ZE ŽELEZOBETONU DO C30/37
beton C30/37-XC4+XD3+XF4</t>
  </si>
  <si>
    <t>plocha říms odečtena z příčného řezu 0.1725*(11.27+34.24)=7.850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</si>
  <si>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</si>
  <si>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</si>
  <si>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odhad stupně vyztužení 3.5%, včetně kotevních trnů</t>
  </si>
  <si>
    <t>plocha říms odečtena z příčného řezu (0.1725*(11.27+34.24))*0.035*7850/1000=2.157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</si>
  <si>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</si>
  <si>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327221</t>
  </si>
  <si>
    <t>OBKLAD ZDÍ OPĚRNÝCH, ZÁRUBNÍCH, NÁBŘEŽNÍCH KVÁDROVÝ A ŘÁDKOVÝ
pískovcové kamenné bloky o tl. 350mm, včetně mechanického očištění od spárovací malty, zeminy a příp. betonu</t>
  </si>
  <si>
    <t>předpoklad využití původných kamenných bloků ze 40% z celkové plochy, která je odečteny z rozvinutého pohledu
0.4*(53.1961*0.35)=7.447 [A]</t>
  </si>
  <si>
    <t>položka zahrnuje dodávku a osazení dvoustranně lícovaného kamene, jeho případné kotvení se všemi souvisejícími materiály a pracemi, dodávku předepsané malty, spárování.</t>
  </si>
  <si>
    <t>A</t>
  </si>
  <si>
    <t>OBKLAD ZDÍ OPĚRNÝCH, ZÁRUBNÍCH, NÁBŘEŽNÍCH KVÁDROVÝ A ŘÁDKOVÝ
nové pískovcové kamenné bloky o tl. 350mm</t>
  </si>
  <si>
    <t>předpoklad 60% nový materiál z celkové plochy, která je odečteny z rozvinutého pohledu
0.6*(53.1961*0.35)=11.171 [A]</t>
  </si>
  <si>
    <t>327324</t>
  </si>
  <si>
    <t>ZDI OPĚRNÉ, ZÁRUBNÍ, NÁBŘEŽNÍ ZE ŽELEZOVÉHO BETONU DO C25/30
dřík z betonu C25/30 - XC2, XF2</t>
  </si>
  <si>
    <t xml:space="preserve"> plocha odečtena z rozvinutého pohledu  53.1961*0.5=26.598 [A]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</si>
  <si>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</si>
  <si>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327366</t>
  </si>
  <si>
    <t>VÝZTUŽ ZDÍ OPĚRNÝCH, ZÁRUBNÍCH, NÁBŘEŽNÍCH Z KARI SÍTÍ
KARI síť 100*100*8 mm, na rubu dríku</t>
  </si>
  <si>
    <t>uvažováno 15% na přesahy a prostřihy 
1.15*(1.40*34.24)*7.99/1000=0.440 [A]</t>
  </si>
  <si>
    <t>Vodorovné konstrukce</t>
  </si>
  <si>
    <t>451312</t>
  </si>
  <si>
    <t>PODKLADNÍ A VÝPLŇOVÉ VRSTVY Z PROSTÉHO BETONU C12/15
beton C12/15-X0</t>
  </si>
  <si>
    <t>plochy odečteny ze příčného řezu:
podkladní beton pod základem OZ  0.1500*(34.24+0.3)=5.181 [A]
podkladní spádový beton pod drenáž (0.1140*(11.27+34.24))+(0.75*0.15*14.5)=6.819 [B]
podkl. beton - vyrovnávka pod novou římsu na stávající OZ 0.5*0.20*11.27=1.127 [C]
Celkem: A+B+C=13.127 [D]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</si>
  <si>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</si>
  <si>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458312</t>
  </si>
  <si>
    <t>VÝPLŇ ZA OPĚRAMI A ZDMI Z PROST BETONU DO C12/15
beton C12/15-X0</t>
  </si>
  <si>
    <t>plocha odečtena z příčného řezu:
výplňový beton za rubem základu 0.2906*(32.24+1.5)=9.805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</si>
  <si>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</si>
  <si>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465512</t>
  </si>
  <si>
    <t>DLAŽBY Z LOMOVÉHO KAMENE NA MC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</si>
  <si>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</si>
  <si>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Komunikace</t>
  </si>
  <si>
    <t>56330</t>
  </si>
  <si>
    <t>VOZOVKOVÉ VRSTVY ZE ŠTĚRKODRTI
ŠDA</t>
  </si>
  <si>
    <t>plocha odečtena z půdorysu 268.5658*0.15=40.285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</si>
  <si>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</si>
  <si>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B</t>
  </si>
  <si>
    <t>VOZOVKOVÉ VRSTVY ZE ŠTĚRKODRTI
ŠDB</t>
  </si>
  <si>
    <t>plocha odečtena z půdorysu 193.3435*0.15=29.002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</si>
  <si>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</si>
  <si>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572123</t>
  </si>
  <si>
    <t>INFILTRAČNÍ POSTŘIK Z EMULZE DO 1,0KG/M2
PI-E 0.60 kg /m2</t>
  </si>
  <si>
    <t>plocha odečtena z půdorysu 268.5658=268.566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</si>
  <si>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</si>
  <si>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</si>
  <si>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spoj. postřik modifik. asfaltem PS-PMB 0.25 kg/m2</t>
  </si>
  <si>
    <t>574A33</t>
  </si>
  <si>
    <t>ASFALTOVÝ BETON PRO OBRUSNÉ VRSTVY ACO 11 TL. 40MM
vč.zatěsnění spár a jejich řezání, zálivek a předtěsnění spár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</si>
  <si>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</si>
  <si>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574E66</t>
  </si>
  <si>
    <t>ASFALTOVÝ BETON PRO PODKLADNÍ VRSTVY ACP 16+, 16S TL. 70MM</t>
  </si>
  <si>
    <t>58920</t>
  </si>
  <si>
    <t>VÝPLŇ SPAR MODIFIKOVANÝM ASFALTEM
šířka 15 mm</t>
  </si>
  <si>
    <t>napojení na stávající vozovku 5.53+5.37=10.900 [A]</t>
  </si>
  <si>
    <t>položka zahrnuje:
- dodávku předepsaného materiálu
- vyčištění a výplň spar tímto materiálem</t>
  </si>
  <si>
    <t>Přidružená stavební výroba</t>
  </si>
  <si>
    <t>711131</t>
  </si>
  <si>
    <t>IZOLACE BĚŽNÝCH KONSTRUKCÍ PROTI VOLNĚ STÉKAJÍCÍ VODĚ ASFALTOVÝMI NÁTĚRY
ALP + 2x ALN</t>
  </si>
  <si>
    <t>přední část základu (0.3+0.77)*34.24=36.637 [A]
bok základu 1.1*0.8=0.880 [B]
rub dříku 0.58*34.24=19.859 [C]
Celkem: A+B+C=57.376 [D]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</si>
  <si>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</si>
  <si>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711322</t>
  </si>
  <si>
    <t>IZOLACE PODZEM OBJ PROTI TLAK VODĚ ASFALT PÁSY
včetně ukončení v místě ozubu římsy a na druhém konci zatažení izolace pod rubovou drenáž</t>
  </si>
  <si>
    <t>za římsou 11.27*(0.55+0.3+0.45)=14.651 [A]
za novou OZ 34.24*(0.45+1.05+0.85)=80.464 [B]
Celkem: A+B=95.115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</si>
  <si>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</si>
  <si>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711327</t>
  </si>
  <si>
    <t>IZOLACE PODZEM OBJ PROTI TLAK VODĚ Z PE FÓLIÍ
nopová fólie, včetně osazení a ukončení lištou</t>
  </si>
  <si>
    <t>ochrana zdiva garáže (6.10+0.75)*1.30=8.905 [A]</t>
  </si>
  <si>
    <t>711509</t>
  </si>
  <si>
    <t>OCHRANA IZOLACE NA POVRCHU TEXTILIÍ
dvojitá geotextílie o min. hmotnosti 600 mg/m2</t>
  </si>
  <si>
    <t>u římsy 0.85*11.27=9.580 [A]
u OZ  1.5*34.24=51.360 [B]
Celkem: A+B=60.940 [C]</t>
  </si>
  <si>
    <t>položka zahrnuje:
- dodání  předepsaného ochranného materiálu
- zřízení ochrany izolace</t>
  </si>
  <si>
    <t>76291</t>
  </si>
  <si>
    <t>DŘEVĚNÉ OPLOCENÍ Z ŘEZIVA
včetně ochranného nátěru</t>
  </si>
  <si>
    <t>oplocení nad novou OZ 34.24*1.3=44.512 [A]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</si>
  <si>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</si>
  <si>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DŘEVĚNÉ OPLOCENÍ Z ŘEZIVA
znovuosazení původního oplocení, včetně dovozu z meziskladu a případné repase</t>
  </si>
  <si>
    <t>11.27*1.3=14.651 [A]</t>
  </si>
  <si>
    <t>Ostatní konstrukce a práce</t>
  </si>
  <si>
    <t>9</t>
  </si>
  <si>
    <t>917224</t>
  </si>
  <si>
    <t>SILNIČNÍ A CHODNÍKOVÉ OBRUBY Z BETONOVÝCH OBRUBNÍKŮ ŠÍŘ 150MM
betonový obrubník nájezdový 150/150/1000 mm do bet. lože C20/25-XF3 tl. 150 mm</t>
  </si>
  <si>
    <t>3.8+2.8=6.600 [A]</t>
  </si>
  <si>
    <t>Položka zahrnuje:
dodání a pokládku betonových obrubníků o rozměrech předepsaných zadávací dokumentací
betonové lože i boční betonovou opěrku.</t>
  </si>
  <si>
    <t>SILNIČNÍ A CHODNÍKOVÉ OBRUBY Z BETONOVÝCH OBRUBNÍKŮ ŠÍŘ 150MM
silniční betonový obrubník 150/250/1000 mm do bet. lože C20/25-XF3 tl. 150 mm</t>
  </si>
  <si>
    <t>1.7+1.55=3.250 [A]</t>
  </si>
  <si>
    <t>91781</t>
  </si>
  <si>
    <t>VÝŠKOVÁ ÚPRAVA OBRUBNÍKŮ BETONOVÝCH</t>
  </si>
  <si>
    <t>1.70+1.53=3.230 [A]</t>
  </si>
  <si>
    <t>Položka výšková úprava obrub zahrnuje jejich vytrhání, očištění, manipulaci, nové betonové lože a osazení. Případné nutné doplnění novými obrubami se uvede v položkách 9172 až 9177.</t>
  </si>
  <si>
    <t>93132</t>
  </si>
  <si>
    <t>TĚSNĚNÍ DILATAČ SPAR ASF ZÁLIVKOU MODIFIK
podél obrubníků a říms, š. 15-20mm</t>
  </si>
  <si>
    <t>podél říms (11.27+34.24)*0.04*0.02=0.036 [A]
podél bet. obrubníků (1.53+(2*3.77)+2.83)*0.04*0.02=0.010 [B]
Celkem: A+B=0.046 [C]</t>
  </si>
  <si>
    <t>položka zahrnuje dodávku a osazení předepsaného materiálu, očištění ploch spáry před úpravou, očištění okolí spáry po úpravě
nezahrnuje těsnící profil</t>
  </si>
  <si>
    <t>93135</t>
  </si>
  <si>
    <t>TĚSNĚNÍ DILATAČ SPAR PRYŽ PÁSKOU NEBO KRUH PROFILEM</t>
  </si>
  <si>
    <t>podél říms 11.27+34.24=45.510 [A]
podél bet. obrubníků 1.53+(2*3.77)+2.83=11.900 [B]
Celkem: A+B=57.410 [C]</t>
  </si>
  <si>
    <t>položka zahrnuje dodávku a osazení předepsaného materiálu, očištění ploch spáry před úpravou, očištění okolí spáry po úpravě</t>
  </si>
  <si>
    <t>93650</t>
  </si>
  <si>
    <t>DROBNÉ DOPLŇK KONSTR KOVOVÉ
repase plotových sloupků nad ponechanou OZ = navaření nových kotevních desek + kompletně nová PKO</t>
  </si>
  <si>
    <t xml:space="preserve">KG        </t>
  </si>
  <si>
    <t>původní plotové sloupky nad ponechanou OZ
8 ks* (1.7 hmotnost kotevní desky + 7.5 hmot. pl. sloupku)=73.600 [A]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</si>
  <si>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</si>
  <si>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DROBNÉ DOPLŇK KONSTR KOVOVÉ
NOVÉ plotové sloupky+ kotevní desky + PKO</t>
  </si>
  <si>
    <t>nad OZ 20 ks* (1.7 hmotnost kotevní desky + 7.5 pl. sloupek)=184.000 [A]</t>
  </si>
  <si>
    <t>936501</t>
  </si>
  <si>
    <t>DROBNÉ DOPLŇK KONSTR KOVOVÉ NEREZ
nerezové koncovky v místě vyústění rebové derníže - trubka o vntřním průměru 180 mm, včetně napojení dle VL4 204.01</t>
  </si>
  <si>
    <t>5*10.0=50.000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</si>
  <si>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</si>
  <si>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936502</t>
  </si>
  <si>
    <t>DROBNÉ DOPLŇK KONSTR KOVOVÉ POZINK
dodatečně vlepované kotvy pro kotvení plotových sloupků</t>
  </si>
  <si>
    <t>pro kotvení sloupků oplocení:
jen římsa 8*4*0.5=16.000 [A]
nad OZ 20*4*0.5=40.000 [B]
Celkem: A+B=56.000 [C]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</si>
  <si>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</si>
  <si>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966118</t>
  </si>
  <si>
    <t>BOURÁNÍ KONSTRUKCÍ Z BETON DÍLCŮ S ODVOZEM DO 20KM
včetně odvozu na skládku</t>
  </si>
  <si>
    <t>34.0*0.15*0.25=1.275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</si>
  <si>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</si>
  <si>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966138</t>
  </si>
  <si>
    <t>BOURÁNÍ KONSTRUKCÍ Z KAMENE NA MC S ODVOZEM DO 20KM
včetně odvozu do meziskladu nebo na místo určené investorem</t>
  </si>
  <si>
    <t>rozměry skrytých kcí jsou odhadnuty:
opěrná zeď 1.8*0.4*(34.24-7.0)=19.613 [A]
základ OZ 0.6*0.8*34.24=16.435 [B]
Celkem: A+B=36.048 [C]</t>
  </si>
  <si>
    <t>966158</t>
  </si>
  <si>
    <t>BOURÁNÍ KONSTRUKCÍ Z PROST BETONU S ODVOZEM DO 20KM
včetně odvozu na skládku</t>
  </si>
  <si>
    <t xml:space="preserve">rozměry skrytých kcí jsou odhadnuty:
OZ na K.Ú. 7.0*1.5*0.5=5.250 [A]
stávající římsa na ponechané OZ 0.2*0.6*11.27=1.352 [B]
bet. plocha na vozovce za ponechanou OZ, plocha odečtena z půdorysu
11.7676*0.3=3.530 [C]
Celkem: A+B+C=10.132 [D] 
 </t>
  </si>
  <si>
    <t>96617</t>
  </si>
  <si>
    <t>BOURÁNÍ KONSTRUKCÍ ZE DŘEVA
včetně odvozu na místo určené investorem, předpoklad do 10 km</t>
  </si>
  <si>
    <t>odstranění provizorního podepření havarijní části opěrné zdi (odhad)
2.5=2.500 [A]</t>
  </si>
  <si>
    <t>966188</t>
  </si>
  <si>
    <t>DEMONTÁŽ KONSTRUKCÍ KOVOVÝCH S ODVOZEM DO 20KM
vč.odvozu na místo určené investorem, předpoklad do 20 km</t>
  </si>
  <si>
    <t>sloupky oplocenína nové OZ (odhad) 0.1=0.100 [A]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</si>
  <si>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</si>
  <si>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DEMONTÁŽ KONSTRUKCÍ KOVOVÝCH S ODVOZEM DO 20KM
vč.odvozu do meziskladu</t>
  </si>
  <si>
    <t>(odhad) 0.01=0.010 [A]</t>
  </si>
  <si>
    <t>966841</t>
  </si>
  <si>
    <t>ODSTRANĚNÍ OPLOCENÍ DŘEVĚNÉHO
včetně odvozu na skládku a skládkovného, příp. na místo určené majitelem pozemku p.č. 257/19</t>
  </si>
  <si>
    <t>34.24=34.240 [A]</t>
  </si>
  <si>
    <t>položka zahrnuje:
- kompletní bourací práce včetně odstranění základových konstrukcí a nezbytného rozsahu zemních prací,
- veškerou manipulaci s vybouranou sutí a hmotami včetně uložení na skládku,
- veškeré další práce plynoucí z technologického předpisu a z platných předpisů,
- odstranění sloupků z jiného materiálu, odstranění vrat a vrátek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</si>
  <si>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ODSTRANĚNÍ OPLOCENÍ DŘEVĚNÉHO
včetně odvozu do meziskladu pro následné zpětné osazení</t>
  </si>
  <si>
    <t>oplocení, včetně branky nadponechanou OZ 11.27+1.7=12.970 [A]
oplocení mezi pozemky v patě OZ 2.0=2.000 [B]
brána ve vjezdu na pozemek p.č. 257/19 2.9=2.900 [C]
Celkem: A+B+C=17.870 [D]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</si>
</sst>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001'!H47</f>
        <v>0</v>
      </c>
      <c r="D11" s="10">
        <f>'SO 001'!P47</f>
        <v>0</v>
      </c>
      <c r="E11" s="10">
        <f>C11+D11</f>
        <v>0</v>
      </c>
    </row>
    <row r="12" spans="1:5" ht="12.75" customHeight="1">
      <c r="A12" s="6" t="s">
        <v>74</v>
      </c>
      <c r="B12" s="6" t="s">
        <v>75</v>
      </c>
      <c r="C12" s="10">
        <f>'SO 251'!H226</f>
        <v>0</v>
      </c>
      <c r="D12" s="10">
        <f>'SO 251'!P226</f>
        <v>0</v>
      </c>
      <c r="E12" s="10">
        <f>C12+D12</f>
        <v>0</v>
      </c>
    </row>
  </sheetData>
  <sheetProtection formatColumns="0"/>
  <hyperlinks>
    <hyperlink ref="A11" location="#'SO 001'!A1" tooltip="Odkaz na stranku objektu [SO 001]" display="SO 001"/>
    <hyperlink ref="A12" location="#'SO 251'!A1" tooltip="Odkaz na stranku objektu [SO 251]" display="SO 25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47</v>
      </c>
    </row>
    <row r="14" ht="12.75">
      <c r="D14" s="12" t="s">
        <v>48</v>
      </c>
    </row>
    <row r="15" spans="1:16" ht="63.75">
      <c r="A15" s="6">
        <v>2</v>
      </c>
      <c r="B15" s="6" t="s">
        <v>49</v>
      </c>
      <c r="C15" s="6" t="s">
        <v>50</v>
      </c>
      <c r="D15" s="6" t="s">
        <v>51</v>
      </c>
      <c r="E15" s="6" t="s">
        <v>46</v>
      </c>
      <c r="F15" s="8">
        <v>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47</v>
      </c>
    </row>
    <row r="17" ht="12.75">
      <c r="D17" s="12" t="s">
        <v>48</v>
      </c>
    </row>
    <row r="18" spans="1:16" ht="38.25">
      <c r="A18" s="6">
        <v>3</v>
      </c>
      <c r="B18" s="6" t="s">
        <v>52</v>
      </c>
      <c r="C18" s="6" t="s">
        <v>50</v>
      </c>
      <c r="D18" s="6" t="s">
        <v>53</v>
      </c>
      <c r="E18" s="6" t="s">
        <v>46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47</v>
      </c>
    </row>
    <row r="20" ht="12.75">
      <c r="D20" s="12" t="s">
        <v>48</v>
      </c>
    </row>
    <row r="21" spans="1:16" ht="51">
      <c r="A21" s="6">
        <v>4</v>
      </c>
      <c r="B21" s="6" t="s">
        <v>54</v>
      </c>
      <c r="C21" s="6" t="s">
        <v>50</v>
      </c>
      <c r="D21" s="6" t="s">
        <v>55</v>
      </c>
      <c r="E21" s="6" t="s">
        <v>46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47</v>
      </c>
    </row>
    <row r="23" ht="12.75">
      <c r="D23" s="12" t="s">
        <v>56</v>
      </c>
    </row>
    <row r="24" spans="1:16" ht="89.25">
      <c r="A24" s="6">
        <v>5</v>
      </c>
      <c r="B24" s="6" t="s">
        <v>57</v>
      </c>
      <c r="C24" s="6" t="s">
        <v>50</v>
      </c>
      <c r="D24" s="6" t="s">
        <v>58</v>
      </c>
      <c r="E24" s="6" t="s">
        <v>46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47</v>
      </c>
    </row>
    <row r="26" ht="12.75">
      <c r="D26" s="12" t="s">
        <v>56</v>
      </c>
    </row>
    <row r="27" spans="1:16" ht="51">
      <c r="A27" s="6">
        <v>6</v>
      </c>
      <c r="B27" s="6" t="s">
        <v>59</v>
      </c>
      <c r="C27" s="6" t="s">
        <v>50</v>
      </c>
      <c r="D27" s="6" t="s">
        <v>60</v>
      </c>
      <c r="E27" s="6" t="s">
        <v>46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47</v>
      </c>
    </row>
    <row r="29" ht="12.75">
      <c r="D29" s="12" t="s">
        <v>56</v>
      </c>
    </row>
    <row r="30" spans="1:16" ht="38.25">
      <c r="A30" s="6">
        <v>7</v>
      </c>
      <c r="B30" s="6" t="s">
        <v>61</v>
      </c>
      <c r="C30" s="6" t="s">
        <v>62</v>
      </c>
      <c r="D30" s="6" t="s">
        <v>63</v>
      </c>
      <c r="E30" s="6" t="s">
        <v>46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47</v>
      </c>
    </row>
    <row r="32" ht="12.75">
      <c r="D32" s="12" t="s">
        <v>56</v>
      </c>
    </row>
    <row r="33" spans="1:16" ht="191.25">
      <c r="A33" s="6">
        <v>8</v>
      </c>
      <c r="B33" s="6" t="s">
        <v>64</v>
      </c>
      <c r="C33" s="6" t="s">
        <v>50</v>
      </c>
      <c r="D33" s="6" t="s">
        <v>65</v>
      </c>
      <c r="E33" s="6" t="s">
        <v>46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47</v>
      </c>
    </row>
    <row r="35" ht="25.5">
      <c r="D35" s="12" t="s">
        <v>66</v>
      </c>
    </row>
    <row r="36" spans="1:16" ht="12.75" customHeight="1">
      <c r="A36" s="13"/>
      <c r="B36" s="13"/>
      <c r="C36" s="13" t="s">
        <v>42</v>
      </c>
      <c r="D36" s="13" t="s">
        <v>41</v>
      </c>
      <c r="E36" s="13"/>
      <c r="F36" s="13"/>
      <c r="G36" s="13"/>
      <c r="H36" s="13">
        <f>SUM(H12:H35)</f>
        <v>0</v>
      </c>
      <c r="P36">
        <f>ROUND(SUM(P12:P35),2)</f>
        <v>0</v>
      </c>
    </row>
    <row r="38" spans="1:16" ht="12.75" customHeight="1">
      <c r="A38" s="13"/>
      <c r="B38" s="13"/>
      <c r="C38" s="13"/>
      <c r="D38" s="13" t="s">
        <v>67</v>
      </c>
      <c r="E38" s="13"/>
      <c r="F38" s="13"/>
      <c r="G38" s="13"/>
      <c r="H38" s="13">
        <f>+H36</f>
        <v>0</v>
      </c>
      <c r="P38">
        <f>+P36</f>
        <v>0</v>
      </c>
    </row>
    <row r="40" spans="1:8" ht="12.75" customHeight="1">
      <c r="A40" s="7" t="s">
        <v>68</v>
      </c>
      <c r="B40" s="7"/>
      <c r="C40" s="7"/>
      <c r="D40" s="7"/>
      <c r="E40" s="7"/>
      <c r="F40" s="7"/>
      <c r="G40" s="7"/>
      <c r="H40" s="7"/>
    </row>
    <row r="41" spans="1:8" ht="12.75" customHeight="1">
      <c r="A41" s="7"/>
      <c r="B41" s="7"/>
      <c r="C41" s="7"/>
      <c r="D41" s="7" t="s">
        <v>69</v>
      </c>
      <c r="E41" s="7"/>
      <c r="F41" s="7"/>
      <c r="G41" s="7"/>
      <c r="H41" s="7"/>
    </row>
    <row r="42" spans="1:16" ht="12.75" customHeight="1">
      <c r="A42" s="13"/>
      <c r="B42" s="13"/>
      <c r="C42" s="13"/>
      <c r="D42" s="13" t="s">
        <v>70</v>
      </c>
      <c r="E42" s="13"/>
      <c r="F42" s="13"/>
      <c r="G42" s="13"/>
      <c r="H42" s="13">
        <v>0</v>
      </c>
      <c r="P42">
        <v>0</v>
      </c>
    </row>
    <row r="43" spans="1:8" ht="12.75" customHeight="1">
      <c r="A43" s="13"/>
      <c r="B43" s="13"/>
      <c r="C43" s="13"/>
      <c r="D43" s="13" t="s">
        <v>71</v>
      </c>
      <c r="E43" s="13"/>
      <c r="F43" s="13"/>
      <c r="G43" s="13"/>
      <c r="H43" s="13"/>
    </row>
    <row r="44" spans="1:16" ht="12.75" customHeight="1">
      <c r="A44" s="13"/>
      <c r="B44" s="13"/>
      <c r="C44" s="13"/>
      <c r="D44" s="13" t="s">
        <v>72</v>
      </c>
      <c r="E44" s="13"/>
      <c r="F44" s="13"/>
      <c r="G44" s="13"/>
      <c r="H44" s="13">
        <v>0</v>
      </c>
      <c r="P44">
        <v>0</v>
      </c>
    </row>
    <row r="45" spans="1:16" ht="12.75" customHeight="1">
      <c r="A45" s="13"/>
      <c r="B45" s="13"/>
      <c r="C45" s="13"/>
      <c r="D45" s="13" t="s">
        <v>73</v>
      </c>
      <c r="E45" s="13"/>
      <c r="F45" s="13"/>
      <c r="G45" s="13"/>
      <c r="H45" s="13">
        <f>H42+H44</f>
        <v>0</v>
      </c>
      <c r="P45">
        <f>P42+P44</f>
        <v>0</v>
      </c>
    </row>
    <row r="47" spans="1:16" ht="12.75" customHeight="1">
      <c r="A47" s="13"/>
      <c r="B47" s="13"/>
      <c r="C47" s="13"/>
      <c r="D47" s="13" t="s">
        <v>73</v>
      </c>
      <c r="E47" s="13"/>
      <c r="F47" s="13"/>
      <c r="G47" s="13"/>
      <c r="H47" s="13">
        <f>H38+H45</f>
        <v>0</v>
      </c>
      <c r="P47">
        <f>P38+P45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74</v>
      </c>
      <c r="D5" s="5" t="s">
        <v>75</v>
      </c>
      <c r="E5" s="5"/>
    </row>
    <row r="6" spans="1:5" ht="12.75" customHeight="1">
      <c r="A6" t="s">
        <v>18</v>
      </c>
      <c r="C6" s="5" t="s">
        <v>74</v>
      </c>
      <c r="D6" s="5" t="s">
        <v>75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76</v>
      </c>
      <c r="C12" s="6" t="s">
        <v>44</v>
      </c>
      <c r="D12" s="6" t="s">
        <v>77</v>
      </c>
      <c r="E12" s="6" t="s">
        <v>78</v>
      </c>
      <c r="F12" s="8">
        <v>118.139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79</v>
      </c>
    </row>
    <row r="14" ht="25.5">
      <c r="D14" s="12" t="s">
        <v>80</v>
      </c>
    </row>
    <row r="15" spans="1:16" ht="25.5">
      <c r="A15" s="6">
        <v>2</v>
      </c>
      <c r="B15" s="6" t="s">
        <v>76</v>
      </c>
      <c r="C15" s="6" t="s">
        <v>62</v>
      </c>
      <c r="D15" s="6" t="s">
        <v>81</v>
      </c>
      <c r="E15" s="6" t="s">
        <v>78</v>
      </c>
      <c r="F15" s="8">
        <v>41.381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82</v>
      </c>
    </row>
    <row r="17" ht="25.5">
      <c r="D17" s="12" t="s">
        <v>80</v>
      </c>
    </row>
    <row r="18" spans="1:16" ht="25.5">
      <c r="A18" s="6">
        <v>3</v>
      </c>
      <c r="B18" s="6" t="s">
        <v>83</v>
      </c>
      <c r="C18" s="6" t="s">
        <v>50</v>
      </c>
      <c r="D18" s="6" t="s">
        <v>84</v>
      </c>
      <c r="E18" s="6" t="s">
        <v>85</v>
      </c>
      <c r="F18" s="8">
        <v>26.237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38.25">
      <c r="D19" s="12" t="s">
        <v>86</v>
      </c>
    </row>
    <row r="20" ht="25.5">
      <c r="D20" s="12" t="s">
        <v>80</v>
      </c>
    </row>
    <row r="21" spans="1:16" ht="51">
      <c r="A21" s="6">
        <v>4</v>
      </c>
      <c r="B21" s="6" t="s">
        <v>87</v>
      </c>
      <c r="C21" s="6" t="s">
        <v>50</v>
      </c>
      <c r="D21" s="6" t="s">
        <v>88</v>
      </c>
      <c r="E21" s="6" t="s">
        <v>85</v>
      </c>
      <c r="F21" s="8">
        <v>125.689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8.25">
      <c r="D22" s="12" t="s">
        <v>89</v>
      </c>
    </row>
    <row r="23" ht="25.5">
      <c r="D23" s="12" t="s">
        <v>80</v>
      </c>
    </row>
    <row r="24" spans="1:16" ht="12.75" customHeight="1">
      <c r="A24" s="13"/>
      <c r="B24" s="13"/>
      <c r="C24" s="13" t="s">
        <v>42</v>
      </c>
      <c r="D24" s="13" t="s">
        <v>41</v>
      </c>
      <c r="E24" s="13"/>
      <c r="F24" s="13"/>
      <c r="G24" s="13"/>
      <c r="H24" s="13">
        <f>SUM(H12:H23)</f>
        <v>0</v>
      </c>
      <c r="P24">
        <f>ROUND(SUM(P12:P23),2)</f>
        <v>0</v>
      </c>
    </row>
    <row r="26" spans="1:8" ht="12.75" customHeight="1">
      <c r="A26" s="7"/>
      <c r="B26" s="7"/>
      <c r="C26" s="7" t="s">
        <v>24</v>
      </c>
      <c r="D26" s="7" t="s">
        <v>90</v>
      </c>
      <c r="E26" s="7"/>
      <c r="F26" s="9"/>
      <c r="G26" s="7"/>
      <c r="H26" s="9"/>
    </row>
    <row r="27" spans="1:16" ht="25.5">
      <c r="A27" s="6">
        <v>5</v>
      </c>
      <c r="B27" s="6" t="s">
        <v>91</v>
      </c>
      <c r="C27" s="6" t="s">
        <v>50</v>
      </c>
      <c r="D27" s="6" t="s">
        <v>92</v>
      </c>
      <c r="E27" s="6" t="s">
        <v>93</v>
      </c>
      <c r="F27" s="8">
        <v>15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94</v>
      </c>
    </row>
    <row r="29" ht="38.25">
      <c r="D29" s="12" t="s">
        <v>95</v>
      </c>
    </row>
    <row r="30" spans="1:16" ht="38.25">
      <c r="A30" s="6">
        <v>6</v>
      </c>
      <c r="B30" s="6" t="s">
        <v>96</v>
      </c>
      <c r="C30" s="6" t="s">
        <v>50</v>
      </c>
      <c r="D30" s="6" t="s">
        <v>97</v>
      </c>
      <c r="E30" s="6" t="s">
        <v>78</v>
      </c>
      <c r="F30" s="8">
        <v>40.285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25.5">
      <c r="D31" s="12" t="s">
        <v>98</v>
      </c>
    </row>
    <row r="32" ht="63.75">
      <c r="D32" s="12" t="s">
        <v>99</v>
      </c>
    </row>
    <row r="33" spans="1:16" ht="38.25">
      <c r="A33" s="6">
        <v>7</v>
      </c>
      <c r="B33" s="6" t="s">
        <v>100</v>
      </c>
      <c r="C33" s="6" t="s">
        <v>50</v>
      </c>
      <c r="D33" s="6" t="s">
        <v>101</v>
      </c>
      <c r="E33" s="6" t="s">
        <v>78</v>
      </c>
      <c r="F33" s="8">
        <v>41.381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51">
      <c r="D34" s="12" t="s">
        <v>102</v>
      </c>
    </row>
    <row r="35" ht="63.75">
      <c r="D35" s="12" t="s">
        <v>99</v>
      </c>
    </row>
    <row r="36" spans="1:16" ht="51">
      <c r="A36" s="6">
        <v>8</v>
      </c>
      <c r="B36" s="6" t="s">
        <v>103</v>
      </c>
      <c r="C36" s="6" t="s">
        <v>50</v>
      </c>
      <c r="D36" s="6" t="s">
        <v>104</v>
      </c>
      <c r="E36" s="6" t="s">
        <v>78</v>
      </c>
      <c r="F36" s="8">
        <v>29.542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105</v>
      </c>
    </row>
    <row r="38" ht="63.75">
      <c r="D38" s="12" t="s">
        <v>99</v>
      </c>
    </row>
    <row r="39" spans="1:16" ht="63.75">
      <c r="A39" s="6">
        <v>9</v>
      </c>
      <c r="B39" s="6" t="s">
        <v>106</v>
      </c>
      <c r="C39" s="6" t="s">
        <v>50</v>
      </c>
      <c r="D39" s="6" t="s">
        <v>107</v>
      </c>
      <c r="E39" s="6" t="s">
        <v>108</v>
      </c>
      <c r="F39" s="8">
        <v>7976.404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109</v>
      </c>
    </row>
    <row r="41" ht="25.5">
      <c r="D41" s="12" t="s">
        <v>110</v>
      </c>
    </row>
    <row r="42" spans="1:16" ht="25.5">
      <c r="A42" s="6">
        <v>10</v>
      </c>
      <c r="B42" s="6" t="s">
        <v>111</v>
      </c>
      <c r="C42" s="6" t="s">
        <v>50</v>
      </c>
      <c r="D42" s="6" t="s">
        <v>112</v>
      </c>
      <c r="E42" s="6" t="s">
        <v>78</v>
      </c>
      <c r="F42" s="8">
        <v>118.139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113</v>
      </c>
    </row>
    <row r="44" ht="318.75">
      <c r="D44" s="12" t="s">
        <v>114</v>
      </c>
    </row>
    <row r="45" spans="1:16" ht="38.25">
      <c r="A45" s="6">
        <v>11</v>
      </c>
      <c r="B45" s="6" t="s">
        <v>115</v>
      </c>
      <c r="C45" s="6" t="s">
        <v>50</v>
      </c>
      <c r="D45" s="6" t="s">
        <v>116</v>
      </c>
      <c r="E45" s="6" t="s">
        <v>78</v>
      </c>
      <c r="F45" s="8">
        <v>52.08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63.75">
      <c r="D46" s="12" t="s">
        <v>117</v>
      </c>
    </row>
    <row r="47" ht="280.5">
      <c r="D47" s="12" t="s">
        <v>118</v>
      </c>
    </row>
    <row r="48" spans="1:16" ht="12.75">
      <c r="A48" s="6">
        <v>12</v>
      </c>
      <c r="B48" s="6" t="s">
        <v>119</v>
      </c>
      <c r="C48" s="6" t="s">
        <v>50</v>
      </c>
      <c r="D48" s="6" t="s">
        <v>120</v>
      </c>
      <c r="E48" s="6" t="s">
        <v>93</v>
      </c>
      <c r="F48" s="8">
        <v>51.36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121</v>
      </c>
    </row>
    <row r="50" ht="12.75">
      <c r="D50" s="12" t="s">
        <v>122</v>
      </c>
    </row>
    <row r="51" spans="1:16" ht="12.75">
      <c r="A51" s="6">
        <v>13</v>
      </c>
      <c r="B51" s="6" t="s">
        <v>123</v>
      </c>
      <c r="C51" s="6" t="s">
        <v>50</v>
      </c>
      <c r="D51" s="6" t="s">
        <v>124</v>
      </c>
      <c r="E51" s="6" t="s">
        <v>93</v>
      </c>
      <c r="F51" s="8">
        <v>26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125</v>
      </c>
    </row>
    <row r="53" ht="38.25">
      <c r="D53" s="12" t="s">
        <v>126</v>
      </c>
    </row>
    <row r="54" spans="1:16" ht="12.75">
      <c r="A54" s="6">
        <v>14</v>
      </c>
      <c r="B54" s="6" t="s">
        <v>127</v>
      </c>
      <c r="C54" s="6" t="s">
        <v>50</v>
      </c>
      <c r="D54" s="6" t="s">
        <v>128</v>
      </c>
      <c r="E54" s="6" t="s">
        <v>93</v>
      </c>
      <c r="F54" s="8">
        <v>26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125</v>
      </c>
    </row>
    <row r="56" ht="25.5">
      <c r="D56" s="12" t="s">
        <v>129</v>
      </c>
    </row>
    <row r="57" spans="1:16" ht="12.75">
      <c r="A57" s="6">
        <v>15</v>
      </c>
      <c r="B57" s="6" t="s">
        <v>130</v>
      </c>
      <c r="C57" s="6" t="s">
        <v>50</v>
      </c>
      <c r="D57" s="6" t="s">
        <v>131</v>
      </c>
      <c r="E57" s="6" t="s">
        <v>93</v>
      </c>
      <c r="F57" s="8">
        <v>26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125</v>
      </c>
    </row>
    <row r="59" ht="38.25">
      <c r="D59" s="12" t="s">
        <v>132</v>
      </c>
    </row>
    <row r="60" spans="1:16" ht="12.75" customHeight="1">
      <c r="A60" s="13"/>
      <c r="B60" s="13"/>
      <c r="C60" s="13" t="s">
        <v>24</v>
      </c>
      <c r="D60" s="13" t="s">
        <v>90</v>
      </c>
      <c r="E60" s="13"/>
      <c r="F60" s="13"/>
      <c r="G60" s="13"/>
      <c r="H60" s="13">
        <f>SUM(H27:H59)</f>
        <v>0</v>
      </c>
      <c r="P60">
        <f>ROUND(SUM(P27:P59),2)</f>
        <v>0</v>
      </c>
    </row>
    <row r="62" spans="1:8" ht="12.75" customHeight="1">
      <c r="A62" s="7"/>
      <c r="B62" s="7"/>
      <c r="C62" s="7" t="s">
        <v>34</v>
      </c>
      <c r="D62" s="7" t="s">
        <v>133</v>
      </c>
      <c r="E62" s="7"/>
      <c r="F62" s="9"/>
      <c r="G62" s="7"/>
      <c r="H62" s="9"/>
    </row>
    <row r="63" spans="1:16" ht="25.5">
      <c r="A63" s="6">
        <v>16</v>
      </c>
      <c r="B63" s="6" t="s">
        <v>134</v>
      </c>
      <c r="C63" s="6" t="s">
        <v>50</v>
      </c>
      <c r="D63" s="6" t="s">
        <v>135</v>
      </c>
      <c r="E63" s="6" t="s">
        <v>136</v>
      </c>
      <c r="F63" s="8">
        <v>72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38.25">
      <c r="D64" s="12" t="s">
        <v>137</v>
      </c>
    </row>
    <row r="65" ht="165.75">
      <c r="D65" s="12" t="s">
        <v>138</v>
      </c>
    </row>
    <row r="66" spans="1:16" ht="12.75">
      <c r="A66" s="6">
        <v>17</v>
      </c>
      <c r="B66" s="6" t="s">
        <v>139</v>
      </c>
      <c r="C66" s="6" t="s">
        <v>50</v>
      </c>
      <c r="D66" s="6" t="s">
        <v>140</v>
      </c>
      <c r="E66" s="6" t="s">
        <v>78</v>
      </c>
      <c r="F66" s="8">
        <v>4.656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25.5">
      <c r="D67" s="12" t="s">
        <v>141</v>
      </c>
    </row>
    <row r="68" ht="51">
      <c r="D68" s="12" t="s">
        <v>142</v>
      </c>
    </row>
    <row r="69" spans="1:16" ht="12.75">
      <c r="A69" s="6">
        <v>18</v>
      </c>
      <c r="B69" s="6" t="s">
        <v>143</v>
      </c>
      <c r="C69" s="6" t="s">
        <v>50</v>
      </c>
      <c r="D69" s="6" t="s">
        <v>144</v>
      </c>
      <c r="E69" s="6" t="s">
        <v>136</v>
      </c>
      <c r="F69" s="8">
        <v>22.4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51">
      <c r="D70" s="12" t="s">
        <v>145</v>
      </c>
    </row>
    <row r="71" ht="63.75">
      <c r="D71" s="12" t="s">
        <v>146</v>
      </c>
    </row>
    <row r="72" spans="1:16" ht="25.5">
      <c r="A72" s="6">
        <v>19</v>
      </c>
      <c r="B72" s="6" t="s">
        <v>147</v>
      </c>
      <c r="C72" s="6" t="s">
        <v>50</v>
      </c>
      <c r="D72" s="6" t="s">
        <v>148</v>
      </c>
      <c r="E72" s="6" t="s">
        <v>136</v>
      </c>
      <c r="F72" s="8">
        <v>9.6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12.75">
      <c r="D73" s="12" t="s">
        <v>149</v>
      </c>
    </row>
    <row r="74" ht="63.75">
      <c r="D74" s="12" t="s">
        <v>146</v>
      </c>
    </row>
    <row r="75" spans="1:16" ht="25.5">
      <c r="A75" s="6">
        <v>20</v>
      </c>
      <c r="B75" s="6" t="s">
        <v>150</v>
      </c>
      <c r="C75" s="6" t="s">
        <v>50</v>
      </c>
      <c r="D75" s="6" t="s">
        <v>151</v>
      </c>
      <c r="E75" s="6" t="s">
        <v>78</v>
      </c>
      <c r="F75" s="8">
        <v>5.008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12.75">
      <c r="D76" s="12" t="s">
        <v>152</v>
      </c>
    </row>
    <row r="77" ht="38.25">
      <c r="D77" s="12" t="s">
        <v>153</v>
      </c>
    </row>
    <row r="78" spans="1:16" ht="25.5">
      <c r="A78" s="6">
        <v>21</v>
      </c>
      <c r="B78" s="6" t="s">
        <v>154</v>
      </c>
      <c r="C78" s="6" t="s">
        <v>50</v>
      </c>
      <c r="D78" s="6" t="s">
        <v>155</v>
      </c>
      <c r="E78" s="6" t="s">
        <v>78</v>
      </c>
      <c r="F78" s="8">
        <v>32.699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38.25">
      <c r="D79" s="12" t="s">
        <v>156</v>
      </c>
    </row>
    <row r="80" ht="357">
      <c r="D80" s="12" t="s">
        <v>157</v>
      </c>
    </row>
    <row r="81" spans="1:16" ht="25.5">
      <c r="A81" s="6">
        <v>22</v>
      </c>
      <c r="B81" s="6" t="s">
        <v>158</v>
      </c>
      <c r="C81" s="6" t="s">
        <v>50</v>
      </c>
      <c r="D81" s="6" t="s">
        <v>159</v>
      </c>
      <c r="E81" s="6" t="s">
        <v>85</v>
      </c>
      <c r="F81" s="8">
        <v>0.259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12.75">
      <c r="D82" s="12" t="s">
        <v>160</v>
      </c>
    </row>
    <row r="83" ht="267.75">
      <c r="D83" s="12" t="s">
        <v>161</v>
      </c>
    </row>
    <row r="84" spans="1:16" ht="12.75" customHeight="1">
      <c r="A84" s="13"/>
      <c r="B84" s="13"/>
      <c r="C84" s="13" t="s">
        <v>34</v>
      </c>
      <c r="D84" s="13" t="s">
        <v>133</v>
      </c>
      <c r="E84" s="13"/>
      <c r="F84" s="13"/>
      <c r="G84" s="13"/>
      <c r="H84" s="13">
        <f>SUM(H63:H83)</f>
        <v>0</v>
      </c>
      <c r="P84">
        <f>ROUND(SUM(P63:P83),2)</f>
        <v>0</v>
      </c>
    </row>
    <row r="86" spans="1:8" ht="12.75" customHeight="1">
      <c r="A86" s="7"/>
      <c r="B86" s="7"/>
      <c r="C86" s="7" t="s">
        <v>35</v>
      </c>
      <c r="D86" s="7" t="s">
        <v>162</v>
      </c>
      <c r="E86" s="7"/>
      <c r="F86" s="9"/>
      <c r="G86" s="7"/>
      <c r="H86" s="9"/>
    </row>
    <row r="87" spans="1:16" ht="25.5">
      <c r="A87" s="6">
        <v>23</v>
      </c>
      <c r="B87" s="6" t="s">
        <v>163</v>
      </c>
      <c r="C87" s="6" t="s">
        <v>50</v>
      </c>
      <c r="D87" s="6" t="s">
        <v>164</v>
      </c>
      <c r="E87" s="6" t="s">
        <v>78</v>
      </c>
      <c r="F87" s="8">
        <v>7.85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12.75">
      <c r="D88" s="12" t="s">
        <v>165</v>
      </c>
    </row>
    <row r="89" ht="369.75">
      <c r="D89" s="12" t="s">
        <v>166</v>
      </c>
    </row>
    <row r="90" spans="1:16" ht="25.5">
      <c r="A90" s="6">
        <v>24</v>
      </c>
      <c r="B90" s="6" t="s">
        <v>167</v>
      </c>
      <c r="C90" s="6" t="s">
        <v>50</v>
      </c>
      <c r="D90" s="6" t="s">
        <v>168</v>
      </c>
      <c r="E90" s="6" t="s">
        <v>85</v>
      </c>
      <c r="F90" s="8">
        <v>2.157</v>
      </c>
      <c r="G90" s="11"/>
      <c r="H90" s="10">
        <f>ROUND((G90*F90),2)</f>
        <v>0</v>
      </c>
      <c r="O90">
        <f>rekapitulace!H8</f>
        <v>21</v>
      </c>
      <c r="P90">
        <f>O90/100*H90</f>
        <v>0</v>
      </c>
    </row>
    <row r="91" ht="25.5">
      <c r="D91" s="12" t="s">
        <v>169</v>
      </c>
    </row>
    <row r="92" ht="242.25">
      <c r="D92" s="12" t="s">
        <v>170</v>
      </c>
    </row>
    <row r="93" spans="1:16" ht="38.25">
      <c r="A93" s="6">
        <v>25</v>
      </c>
      <c r="B93" s="6" t="s">
        <v>171</v>
      </c>
      <c r="C93" s="6" t="s">
        <v>50</v>
      </c>
      <c r="D93" s="6" t="s">
        <v>172</v>
      </c>
      <c r="E93" s="6" t="s">
        <v>78</v>
      </c>
      <c r="F93" s="8">
        <v>7.447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38.25">
      <c r="D94" s="12" t="s">
        <v>173</v>
      </c>
    </row>
    <row r="95" ht="38.25">
      <c r="D95" s="12" t="s">
        <v>174</v>
      </c>
    </row>
    <row r="96" spans="1:16" ht="25.5">
      <c r="A96" s="6">
        <v>26</v>
      </c>
      <c r="B96" s="6" t="s">
        <v>171</v>
      </c>
      <c r="C96" s="6" t="s">
        <v>175</v>
      </c>
      <c r="D96" s="6" t="s">
        <v>176</v>
      </c>
      <c r="E96" s="6" t="s">
        <v>78</v>
      </c>
      <c r="F96" s="8">
        <v>11.171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38.25">
      <c r="D97" s="12" t="s">
        <v>177</v>
      </c>
    </row>
    <row r="98" ht="38.25">
      <c r="D98" s="12" t="s">
        <v>174</v>
      </c>
    </row>
    <row r="99" spans="1:16" ht="25.5">
      <c r="A99" s="6">
        <v>27</v>
      </c>
      <c r="B99" s="6" t="s">
        <v>178</v>
      </c>
      <c r="C99" s="6" t="s">
        <v>50</v>
      </c>
      <c r="D99" s="6" t="s">
        <v>179</v>
      </c>
      <c r="E99" s="6" t="s">
        <v>78</v>
      </c>
      <c r="F99" s="8">
        <v>26.598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12.75">
      <c r="D100" s="12" t="s">
        <v>180</v>
      </c>
    </row>
    <row r="101" ht="357">
      <c r="D101" s="12" t="s">
        <v>181</v>
      </c>
    </row>
    <row r="102" spans="1:16" ht="25.5">
      <c r="A102" s="6">
        <v>28</v>
      </c>
      <c r="B102" s="6" t="s">
        <v>182</v>
      </c>
      <c r="C102" s="6" t="s">
        <v>50</v>
      </c>
      <c r="D102" s="6" t="s">
        <v>183</v>
      </c>
      <c r="E102" s="6" t="s">
        <v>85</v>
      </c>
      <c r="F102" s="8">
        <v>0.44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25.5">
      <c r="D103" s="12" t="s">
        <v>184</v>
      </c>
    </row>
    <row r="104" ht="267.75">
      <c r="D104" s="12" t="s">
        <v>161</v>
      </c>
    </row>
    <row r="105" spans="1:16" ht="12.75" customHeight="1">
      <c r="A105" s="13"/>
      <c r="B105" s="13"/>
      <c r="C105" s="13" t="s">
        <v>35</v>
      </c>
      <c r="D105" s="13" t="s">
        <v>162</v>
      </c>
      <c r="E105" s="13"/>
      <c r="F105" s="13"/>
      <c r="G105" s="13"/>
      <c r="H105" s="13">
        <f>SUM(H87:H104)</f>
        <v>0</v>
      </c>
      <c r="P105">
        <f>ROUND(SUM(P87:P104),2)</f>
        <v>0</v>
      </c>
    </row>
    <row r="107" spans="1:8" ht="12.75" customHeight="1">
      <c r="A107" s="7"/>
      <c r="B107" s="7"/>
      <c r="C107" s="7" t="s">
        <v>36</v>
      </c>
      <c r="D107" s="7" t="s">
        <v>185</v>
      </c>
      <c r="E107" s="7"/>
      <c r="F107" s="9"/>
      <c r="G107" s="7"/>
      <c r="H107" s="9"/>
    </row>
    <row r="108" spans="1:16" ht="25.5">
      <c r="A108" s="6">
        <v>29</v>
      </c>
      <c r="B108" s="6" t="s">
        <v>186</v>
      </c>
      <c r="C108" s="6" t="s">
        <v>50</v>
      </c>
      <c r="D108" s="6" t="s">
        <v>187</v>
      </c>
      <c r="E108" s="6" t="s">
        <v>78</v>
      </c>
      <c r="F108" s="8">
        <v>13.127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76.5">
      <c r="D109" s="12" t="s">
        <v>188</v>
      </c>
    </row>
    <row r="110" ht="357">
      <c r="D110" s="12" t="s">
        <v>189</v>
      </c>
    </row>
    <row r="111" spans="1:16" ht="25.5">
      <c r="A111" s="6">
        <v>30</v>
      </c>
      <c r="B111" s="6" t="s">
        <v>190</v>
      </c>
      <c r="C111" s="6" t="s">
        <v>50</v>
      </c>
      <c r="D111" s="6" t="s">
        <v>191</v>
      </c>
      <c r="E111" s="6" t="s">
        <v>78</v>
      </c>
      <c r="F111" s="8">
        <v>9.805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25.5">
      <c r="D112" s="12" t="s">
        <v>192</v>
      </c>
    </row>
    <row r="113" ht="357">
      <c r="D113" s="12" t="s">
        <v>193</v>
      </c>
    </row>
    <row r="114" spans="1:16" ht="12.75">
      <c r="A114" s="6">
        <v>31</v>
      </c>
      <c r="B114" s="6" t="s">
        <v>194</v>
      </c>
      <c r="C114" s="6" t="s">
        <v>50</v>
      </c>
      <c r="D114" s="6" t="s">
        <v>195</v>
      </c>
      <c r="E114" s="6" t="s">
        <v>78</v>
      </c>
      <c r="F114" s="8">
        <v>0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102">
      <c r="D115" s="12" t="s">
        <v>196</v>
      </c>
    </row>
    <row r="116" spans="1:16" ht="12.75" customHeight="1">
      <c r="A116" s="13"/>
      <c r="B116" s="13"/>
      <c r="C116" s="13" t="s">
        <v>36</v>
      </c>
      <c r="D116" s="13" t="s">
        <v>185</v>
      </c>
      <c r="E116" s="13"/>
      <c r="F116" s="13"/>
      <c r="G116" s="13"/>
      <c r="H116" s="13">
        <f>SUM(H108:H115)</f>
        <v>0</v>
      </c>
      <c r="P116">
        <f>ROUND(SUM(P108:P115),2)</f>
        <v>0</v>
      </c>
    </row>
    <row r="118" spans="1:8" ht="12.75" customHeight="1">
      <c r="A118" s="7"/>
      <c r="B118" s="7"/>
      <c r="C118" s="7" t="s">
        <v>37</v>
      </c>
      <c r="D118" s="7" t="s">
        <v>197</v>
      </c>
      <c r="E118" s="7"/>
      <c r="F118" s="9"/>
      <c r="G118" s="7"/>
      <c r="H118" s="9"/>
    </row>
    <row r="119" spans="1:16" ht="25.5">
      <c r="A119" s="6">
        <v>32</v>
      </c>
      <c r="B119" s="6" t="s">
        <v>198</v>
      </c>
      <c r="C119" s="6" t="s">
        <v>175</v>
      </c>
      <c r="D119" s="6" t="s">
        <v>199</v>
      </c>
      <c r="E119" s="6" t="s">
        <v>78</v>
      </c>
      <c r="F119" s="8">
        <v>40.285</v>
      </c>
      <c r="G119" s="11"/>
      <c r="H119" s="10">
        <f>ROUND((G119*F119),2)</f>
        <v>0</v>
      </c>
      <c r="O119">
        <f>rekapitulace!H8</f>
        <v>21</v>
      </c>
      <c r="P119">
        <f>O119/100*H119</f>
        <v>0</v>
      </c>
    </row>
    <row r="120" ht="12.75">
      <c r="D120" s="12" t="s">
        <v>200</v>
      </c>
    </row>
    <row r="121" ht="51">
      <c r="D121" s="12" t="s">
        <v>201</v>
      </c>
    </row>
    <row r="122" spans="1:16" ht="25.5">
      <c r="A122" s="6">
        <v>33</v>
      </c>
      <c r="B122" s="6" t="s">
        <v>198</v>
      </c>
      <c r="C122" s="6" t="s">
        <v>202</v>
      </c>
      <c r="D122" s="6" t="s">
        <v>203</v>
      </c>
      <c r="E122" s="6" t="s">
        <v>78</v>
      </c>
      <c r="F122" s="8">
        <v>29.002</v>
      </c>
      <c r="G122" s="11"/>
      <c r="H122" s="10">
        <f>ROUND((G122*F122),2)</f>
        <v>0</v>
      </c>
      <c r="O122">
        <f>rekapitulace!H8</f>
        <v>21</v>
      </c>
      <c r="P122">
        <f>O122/100*H122</f>
        <v>0</v>
      </c>
    </row>
    <row r="123" ht="12.75">
      <c r="D123" s="12" t="s">
        <v>204</v>
      </c>
    </row>
    <row r="124" ht="51">
      <c r="D124" s="12" t="s">
        <v>205</v>
      </c>
    </row>
    <row r="125" spans="1:16" ht="25.5">
      <c r="A125" s="6">
        <v>34</v>
      </c>
      <c r="B125" s="6" t="s">
        <v>206</v>
      </c>
      <c r="C125" s="6" t="s">
        <v>50</v>
      </c>
      <c r="D125" s="6" t="s">
        <v>207</v>
      </c>
      <c r="E125" s="6" t="s">
        <v>93</v>
      </c>
      <c r="F125" s="8">
        <v>268.566</v>
      </c>
      <c r="G125" s="11"/>
      <c r="H125" s="10">
        <f>ROUND((G125*F125),2)</f>
        <v>0</v>
      </c>
      <c r="O125">
        <f>rekapitulace!H8</f>
        <v>21</v>
      </c>
      <c r="P125">
        <f>O125/100*H125</f>
        <v>0</v>
      </c>
    </row>
    <row r="126" ht="12.75">
      <c r="D126" s="12" t="s">
        <v>208</v>
      </c>
    </row>
    <row r="127" ht="51">
      <c r="D127" s="12" t="s">
        <v>209</v>
      </c>
    </row>
    <row r="128" spans="1:16" ht="25.5">
      <c r="A128" s="6">
        <v>35</v>
      </c>
      <c r="B128" s="6" t="s">
        <v>210</v>
      </c>
      <c r="C128" s="6" t="s">
        <v>50</v>
      </c>
      <c r="D128" s="6" t="s">
        <v>211</v>
      </c>
      <c r="E128" s="6" t="s">
        <v>93</v>
      </c>
      <c r="F128" s="8">
        <v>268.566</v>
      </c>
      <c r="G128" s="11"/>
      <c r="H128" s="10">
        <f>ROUND((G128*F128),2)</f>
        <v>0</v>
      </c>
      <c r="O128">
        <f>rekapitulace!H8</f>
        <v>21</v>
      </c>
      <c r="P128">
        <f>O128/100*H128</f>
        <v>0</v>
      </c>
    </row>
    <row r="129" ht="12.75">
      <c r="D129" s="12" t="s">
        <v>208</v>
      </c>
    </row>
    <row r="130" ht="51">
      <c r="D130" s="12" t="s">
        <v>209</v>
      </c>
    </row>
    <row r="131" spans="1:16" ht="25.5">
      <c r="A131" s="6">
        <v>36</v>
      </c>
      <c r="B131" s="6" t="s">
        <v>212</v>
      </c>
      <c r="C131" s="6" t="s">
        <v>50</v>
      </c>
      <c r="D131" s="6" t="s">
        <v>213</v>
      </c>
      <c r="E131" s="6" t="s">
        <v>93</v>
      </c>
      <c r="F131" s="8">
        <v>268.566</v>
      </c>
      <c r="G131" s="11"/>
      <c r="H131" s="10">
        <f>ROUND((G131*F131),2)</f>
        <v>0</v>
      </c>
      <c r="O131">
        <f>rekapitulace!H8</f>
        <v>21</v>
      </c>
      <c r="P131">
        <f>O131/100*H131</f>
        <v>0</v>
      </c>
    </row>
    <row r="132" ht="12.75">
      <c r="D132" s="12" t="s">
        <v>208</v>
      </c>
    </row>
    <row r="133" ht="140.25">
      <c r="D133" s="12" t="s">
        <v>214</v>
      </c>
    </row>
    <row r="134" spans="1:16" ht="12.75">
      <c r="A134" s="6">
        <v>37</v>
      </c>
      <c r="B134" s="6" t="s">
        <v>215</v>
      </c>
      <c r="C134" s="6" t="s">
        <v>50</v>
      </c>
      <c r="D134" s="6" t="s">
        <v>216</v>
      </c>
      <c r="E134" s="6" t="s">
        <v>93</v>
      </c>
      <c r="F134" s="8">
        <v>268.566</v>
      </c>
      <c r="G134" s="11"/>
      <c r="H134" s="10">
        <f>ROUND((G134*F134),2)</f>
        <v>0</v>
      </c>
      <c r="O134">
        <f>rekapitulace!H8</f>
        <v>21</v>
      </c>
      <c r="P134">
        <f>O134/100*H134</f>
        <v>0</v>
      </c>
    </row>
    <row r="135" ht="12.75">
      <c r="D135" s="12" t="s">
        <v>208</v>
      </c>
    </row>
    <row r="136" ht="140.25">
      <c r="D136" s="12" t="s">
        <v>214</v>
      </c>
    </row>
    <row r="137" spans="1:16" ht="25.5">
      <c r="A137" s="6">
        <v>38</v>
      </c>
      <c r="B137" s="6" t="s">
        <v>217</v>
      </c>
      <c r="C137" s="6" t="s">
        <v>50</v>
      </c>
      <c r="D137" s="6" t="s">
        <v>218</v>
      </c>
      <c r="E137" s="6" t="s">
        <v>136</v>
      </c>
      <c r="F137" s="8">
        <v>10.9</v>
      </c>
      <c r="G137" s="11"/>
      <c r="H137" s="10">
        <f>ROUND((G137*F137),2)</f>
        <v>0</v>
      </c>
      <c r="O137">
        <f>rekapitulace!H8</f>
        <v>21</v>
      </c>
      <c r="P137">
        <f>O137/100*H137</f>
        <v>0</v>
      </c>
    </row>
    <row r="138" ht="12.75">
      <c r="D138" s="12" t="s">
        <v>219</v>
      </c>
    </row>
    <row r="139" ht="38.25">
      <c r="D139" s="12" t="s">
        <v>220</v>
      </c>
    </row>
    <row r="140" spans="1:16" ht="12.75" customHeight="1">
      <c r="A140" s="13"/>
      <c r="B140" s="13"/>
      <c r="C140" s="13" t="s">
        <v>37</v>
      </c>
      <c r="D140" s="13" t="s">
        <v>197</v>
      </c>
      <c r="E140" s="13"/>
      <c r="F140" s="13"/>
      <c r="G140" s="13"/>
      <c r="H140" s="13">
        <f>SUM(H119:H139)</f>
        <v>0</v>
      </c>
      <c r="P140">
        <f>ROUND(SUM(P119:P139),2)</f>
        <v>0</v>
      </c>
    </row>
    <row r="142" spans="1:8" ht="12.75" customHeight="1">
      <c r="A142" s="7"/>
      <c r="B142" s="7"/>
      <c r="C142" s="7" t="s">
        <v>39</v>
      </c>
      <c r="D142" s="7" t="s">
        <v>221</v>
      </c>
      <c r="E142" s="7"/>
      <c r="F142" s="9"/>
      <c r="G142" s="7"/>
      <c r="H142" s="9"/>
    </row>
    <row r="143" spans="1:16" ht="38.25">
      <c r="A143" s="6">
        <v>39</v>
      </c>
      <c r="B143" s="6" t="s">
        <v>222</v>
      </c>
      <c r="C143" s="6" t="s">
        <v>50</v>
      </c>
      <c r="D143" s="6" t="s">
        <v>223</v>
      </c>
      <c r="E143" s="6" t="s">
        <v>93</v>
      </c>
      <c r="F143" s="8">
        <v>57.376</v>
      </c>
      <c r="G143" s="11"/>
      <c r="H143" s="10">
        <f>ROUND((G143*F143),2)</f>
        <v>0</v>
      </c>
      <c r="O143">
        <f>rekapitulace!H8</f>
        <v>21</v>
      </c>
      <c r="P143">
        <f>O143/100*H143</f>
        <v>0</v>
      </c>
    </row>
    <row r="144" ht="51">
      <c r="D144" s="12" t="s">
        <v>224</v>
      </c>
    </row>
    <row r="145" ht="191.25">
      <c r="D145" s="12" t="s">
        <v>225</v>
      </c>
    </row>
    <row r="146" spans="1:16" ht="38.25">
      <c r="A146" s="6">
        <v>40</v>
      </c>
      <c r="B146" s="6" t="s">
        <v>226</v>
      </c>
      <c r="C146" s="6" t="s">
        <v>50</v>
      </c>
      <c r="D146" s="6" t="s">
        <v>227</v>
      </c>
      <c r="E146" s="6" t="s">
        <v>93</v>
      </c>
      <c r="F146" s="8">
        <v>95.115</v>
      </c>
      <c r="G146" s="11"/>
      <c r="H146" s="10">
        <f>ROUND((G146*F146),2)</f>
        <v>0</v>
      </c>
      <c r="O146">
        <f>rekapitulace!H8</f>
        <v>21</v>
      </c>
      <c r="P146">
        <f>O146/100*H146</f>
        <v>0</v>
      </c>
    </row>
    <row r="147" ht="38.25">
      <c r="D147" s="12" t="s">
        <v>228</v>
      </c>
    </row>
    <row r="148" ht="191.25">
      <c r="D148" s="12" t="s">
        <v>229</v>
      </c>
    </row>
    <row r="149" spans="1:16" ht="25.5">
      <c r="A149" s="6">
        <v>41</v>
      </c>
      <c r="B149" s="6" t="s">
        <v>230</v>
      </c>
      <c r="C149" s="6" t="s">
        <v>50</v>
      </c>
      <c r="D149" s="6" t="s">
        <v>231</v>
      </c>
      <c r="E149" s="6" t="s">
        <v>93</v>
      </c>
      <c r="F149" s="8">
        <v>8.905</v>
      </c>
      <c r="G149" s="11"/>
      <c r="H149" s="10">
        <f>ROUND((G149*F149),2)</f>
        <v>0</v>
      </c>
      <c r="O149">
        <f>rekapitulace!H8</f>
        <v>21</v>
      </c>
      <c r="P149">
        <f>O149/100*H149</f>
        <v>0</v>
      </c>
    </row>
    <row r="150" ht="12.75">
      <c r="D150" s="12" t="s">
        <v>232</v>
      </c>
    </row>
    <row r="151" ht="191.25">
      <c r="D151" s="12" t="s">
        <v>229</v>
      </c>
    </row>
    <row r="152" spans="1:16" ht="25.5">
      <c r="A152" s="6">
        <v>42</v>
      </c>
      <c r="B152" s="6" t="s">
        <v>233</v>
      </c>
      <c r="C152" s="6" t="s">
        <v>50</v>
      </c>
      <c r="D152" s="6" t="s">
        <v>234</v>
      </c>
      <c r="E152" s="6" t="s">
        <v>93</v>
      </c>
      <c r="F152" s="8">
        <v>60.94</v>
      </c>
      <c r="G152" s="11"/>
      <c r="H152" s="10">
        <f>ROUND((G152*F152),2)</f>
        <v>0</v>
      </c>
      <c r="O152">
        <f>rekapitulace!H8</f>
        <v>21</v>
      </c>
      <c r="P152">
        <f>O152/100*H152</f>
        <v>0</v>
      </c>
    </row>
    <row r="153" ht="38.25">
      <c r="D153" s="12" t="s">
        <v>235</v>
      </c>
    </row>
    <row r="154" ht="38.25">
      <c r="D154" s="12" t="s">
        <v>236</v>
      </c>
    </row>
    <row r="155" spans="1:16" ht="25.5">
      <c r="A155" s="6">
        <v>43</v>
      </c>
      <c r="B155" s="6" t="s">
        <v>237</v>
      </c>
      <c r="C155" s="6" t="s">
        <v>175</v>
      </c>
      <c r="D155" s="6" t="s">
        <v>238</v>
      </c>
      <c r="E155" s="6" t="s">
        <v>93</v>
      </c>
      <c r="F155" s="8">
        <v>44.512</v>
      </c>
      <c r="G155" s="11"/>
      <c r="H155" s="10">
        <f>ROUND((G155*F155),2)</f>
        <v>0</v>
      </c>
      <c r="O155">
        <f>rekapitulace!H8</f>
        <v>21</v>
      </c>
      <c r="P155">
        <f>O155/100*H155</f>
        <v>0</v>
      </c>
    </row>
    <row r="156" ht="12.75">
      <c r="D156" s="12" t="s">
        <v>239</v>
      </c>
    </row>
    <row r="157" ht="51">
      <c r="D157" s="12" t="s">
        <v>240</v>
      </c>
    </row>
    <row r="158" spans="1:16" ht="25.5">
      <c r="A158" s="6">
        <v>44</v>
      </c>
      <c r="B158" s="6" t="s">
        <v>237</v>
      </c>
      <c r="C158" s="6" t="s">
        <v>202</v>
      </c>
      <c r="D158" s="6" t="s">
        <v>241</v>
      </c>
      <c r="E158" s="6" t="s">
        <v>93</v>
      </c>
      <c r="F158" s="8">
        <v>14.651</v>
      </c>
      <c r="G158" s="11"/>
      <c r="H158" s="10">
        <f>ROUND((G158*F158),2)</f>
        <v>0</v>
      </c>
      <c r="O158">
        <f>rekapitulace!H8</f>
        <v>21</v>
      </c>
      <c r="P158">
        <f>O158/100*H158</f>
        <v>0</v>
      </c>
    </row>
    <row r="159" ht="12.75">
      <c r="D159" s="12" t="s">
        <v>242</v>
      </c>
    </row>
    <row r="160" ht="51">
      <c r="D160" s="12" t="s">
        <v>240</v>
      </c>
    </row>
    <row r="161" spans="1:16" ht="12.75" customHeight="1">
      <c r="A161" s="13"/>
      <c r="B161" s="13"/>
      <c r="C161" s="13" t="s">
        <v>39</v>
      </c>
      <c r="D161" s="13" t="s">
        <v>221</v>
      </c>
      <c r="E161" s="13"/>
      <c r="F161" s="13"/>
      <c r="G161" s="13"/>
      <c r="H161" s="13">
        <f>SUM(H143:H160)</f>
        <v>0</v>
      </c>
      <c r="P161">
        <f>ROUND(SUM(P143:P160),2)</f>
        <v>0</v>
      </c>
    </row>
    <row r="163" spans="1:8" ht="12.75" customHeight="1">
      <c r="A163" s="7"/>
      <c r="B163" s="7"/>
      <c r="C163" s="7" t="s">
        <v>244</v>
      </c>
      <c r="D163" s="7" t="s">
        <v>243</v>
      </c>
      <c r="E163" s="7"/>
      <c r="F163" s="9"/>
      <c r="G163" s="7"/>
      <c r="H163" s="9"/>
    </row>
    <row r="164" spans="1:16" ht="25.5">
      <c r="A164" s="6">
        <v>45</v>
      </c>
      <c r="B164" s="6" t="s">
        <v>245</v>
      </c>
      <c r="C164" s="6" t="s">
        <v>50</v>
      </c>
      <c r="D164" s="6" t="s">
        <v>246</v>
      </c>
      <c r="E164" s="6" t="s">
        <v>136</v>
      </c>
      <c r="F164" s="8">
        <v>6.6</v>
      </c>
      <c r="G164" s="11"/>
      <c r="H164" s="10">
        <f>ROUND((G164*F164),2)</f>
        <v>0</v>
      </c>
      <c r="O164">
        <f>rekapitulace!H8</f>
        <v>21</v>
      </c>
      <c r="P164">
        <f>O164/100*H164</f>
        <v>0</v>
      </c>
    </row>
    <row r="165" ht="12.75">
      <c r="D165" s="12" t="s">
        <v>247</v>
      </c>
    </row>
    <row r="166" ht="51">
      <c r="D166" s="12" t="s">
        <v>248</v>
      </c>
    </row>
    <row r="167" spans="1:16" ht="25.5">
      <c r="A167" s="6">
        <v>46</v>
      </c>
      <c r="B167" s="6" t="s">
        <v>245</v>
      </c>
      <c r="C167" s="6" t="s">
        <v>175</v>
      </c>
      <c r="D167" s="6" t="s">
        <v>249</v>
      </c>
      <c r="E167" s="6" t="s">
        <v>136</v>
      </c>
      <c r="F167" s="8">
        <v>3.25</v>
      </c>
      <c r="G167" s="11"/>
      <c r="H167" s="10">
        <f>ROUND((G167*F167),2)</f>
        <v>0</v>
      </c>
      <c r="O167">
        <f>rekapitulace!H8</f>
        <v>21</v>
      </c>
      <c r="P167">
        <f>O167/100*H167</f>
        <v>0</v>
      </c>
    </row>
    <row r="168" ht="12.75">
      <c r="D168" s="12" t="s">
        <v>250</v>
      </c>
    </row>
    <row r="169" ht="51">
      <c r="D169" s="12" t="s">
        <v>248</v>
      </c>
    </row>
    <row r="170" spans="1:16" ht="12.75">
      <c r="A170" s="6">
        <v>47</v>
      </c>
      <c r="B170" s="6" t="s">
        <v>251</v>
      </c>
      <c r="C170" s="6" t="s">
        <v>50</v>
      </c>
      <c r="D170" s="6" t="s">
        <v>252</v>
      </c>
      <c r="E170" s="6" t="s">
        <v>136</v>
      </c>
      <c r="F170" s="8">
        <v>3.23</v>
      </c>
      <c r="G170" s="11"/>
      <c r="H170" s="10">
        <f>ROUND((G170*F170),2)</f>
        <v>0</v>
      </c>
      <c r="O170">
        <f>rekapitulace!H8</f>
        <v>21</v>
      </c>
      <c r="P170">
        <f>O170/100*H170</f>
        <v>0</v>
      </c>
    </row>
    <row r="171" ht="12.75">
      <c r="D171" s="12" t="s">
        <v>253</v>
      </c>
    </row>
    <row r="172" ht="38.25">
      <c r="D172" s="12" t="s">
        <v>254</v>
      </c>
    </row>
    <row r="173" spans="1:16" ht="25.5">
      <c r="A173" s="6">
        <v>48</v>
      </c>
      <c r="B173" s="6" t="s">
        <v>255</v>
      </c>
      <c r="C173" s="6" t="s">
        <v>50</v>
      </c>
      <c r="D173" s="6" t="s">
        <v>256</v>
      </c>
      <c r="E173" s="6" t="s">
        <v>78</v>
      </c>
      <c r="F173" s="8">
        <v>0.046</v>
      </c>
      <c r="G173" s="11"/>
      <c r="H173" s="10">
        <f>ROUND((G173*F173),2)</f>
        <v>0</v>
      </c>
      <c r="O173">
        <f>rekapitulace!H8</f>
        <v>21</v>
      </c>
      <c r="P173">
        <f>O173/100*H173</f>
        <v>0</v>
      </c>
    </row>
    <row r="174" ht="38.25">
      <c r="D174" s="12" t="s">
        <v>257</v>
      </c>
    </row>
    <row r="175" ht="38.25">
      <c r="D175" s="12" t="s">
        <v>258</v>
      </c>
    </row>
    <row r="176" spans="1:16" ht="12.75">
      <c r="A176" s="6">
        <v>49</v>
      </c>
      <c r="B176" s="6" t="s">
        <v>259</v>
      </c>
      <c r="C176" s="6" t="s">
        <v>50</v>
      </c>
      <c r="D176" s="6" t="s">
        <v>260</v>
      </c>
      <c r="E176" s="6" t="s">
        <v>136</v>
      </c>
      <c r="F176" s="8">
        <v>57.41</v>
      </c>
      <c r="G176" s="11"/>
      <c r="H176" s="10">
        <f>ROUND((G176*F176),2)</f>
        <v>0</v>
      </c>
      <c r="O176">
        <f>rekapitulace!H8</f>
        <v>21</v>
      </c>
      <c r="P176">
        <f>O176/100*H176</f>
        <v>0</v>
      </c>
    </row>
    <row r="177" ht="38.25">
      <c r="D177" s="12" t="s">
        <v>261</v>
      </c>
    </row>
    <row r="178" ht="25.5">
      <c r="D178" s="12" t="s">
        <v>262</v>
      </c>
    </row>
    <row r="179" spans="1:16" ht="38.25">
      <c r="A179" s="6">
        <v>50</v>
      </c>
      <c r="B179" s="6" t="s">
        <v>263</v>
      </c>
      <c r="C179" s="6" t="s">
        <v>50</v>
      </c>
      <c r="D179" s="6" t="s">
        <v>264</v>
      </c>
      <c r="E179" s="6" t="s">
        <v>265</v>
      </c>
      <c r="F179" s="8">
        <v>73.6</v>
      </c>
      <c r="G179" s="11"/>
      <c r="H179" s="10">
        <f>ROUND((G179*F179),2)</f>
        <v>0</v>
      </c>
      <c r="O179">
        <f>rekapitulace!H8</f>
        <v>21</v>
      </c>
      <c r="P179">
        <f>O179/100*H179</f>
        <v>0</v>
      </c>
    </row>
    <row r="180" ht="25.5">
      <c r="D180" s="12" t="s">
        <v>266</v>
      </c>
    </row>
    <row r="181" ht="409.5">
      <c r="D181" s="12" t="s">
        <v>267</v>
      </c>
    </row>
    <row r="182" spans="1:16" ht="25.5">
      <c r="A182" s="6">
        <v>51</v>
      </c>
      <c r="B182" s="6" t="s">
        <v>263</v>
      </c>
      <c r="C182" s="6" t="s">
        <v>175</v>
      </c>
      <c r="D182" s="6" t="s">
        <v>268</v>
      </c>
      <c r="E182" s="6" t="s">
        <v>265</v>
      </c>
      <c r="F182" s="8">
        <v>184</v>
      </c>
      <c r="G182" s="11"/>
      <c r="H182" s="10">
        <f>ROUND((G182*F182),2)</f>
        <v>0</v>
      </c>
      <c r="O182">
        <f>rekapitulace!H8</f>
        <v>21</v>
      </c>
      <c r="P182">
        <f>O182/100*H182</f>
        <v>0</v>
      </c>
    </row>
    <row r="183" ht="12.75">
      <c r="D183" s="12" t="s">
        <v>269</v>
      </c>
    </row>
    <row r="184" ht="409.5">
      <c r="D184" s="12" t="s">
        <v>267</v>
      </c>
    </row>
    <row r="185" spans="1:16" ht="38.25">
      <c r="A185" s="6">
        <v>52</v>
      </c>
      <c r="B185" s="6" t="s">
        <v>270</v>
      </c>
      <c r="C185" s="6" t="s">
        <v>50</v>
      </c>
      <c r="D185" s="6" t="s">
        <v>271</v>
      </c>
      <c r="E185" s="6" t="s">
        <v>265</v>
      </c>
      <c r="F185" s="8">
        <v>50</v>
      </c>
      <c r="G185" s="11"/>
      <c r="H185" s="10">
        <f>ROUND((G185*F185),2)</f>
        <v>0</v>
      </c>
      <c r="O185">
        <f>rekapitulace!H8</f>
        <v>21</v>
      </c>
      <c r="P185">
        <f>O185/100*H185</f>
        <v>0</v>
      </c>
    </row>
    <row r="186" ht="12.75">
      <c r="D186" s="12" t="s">
        <v>272</v>
      </c>
    </row>
    <row r="187" ht="344.25">
      <c r="D187" s="12" t="s">
        <v>273</v>
      </c>
    </row>
    <row r="188" spans="1:16" ht="25.5">
      <c r="A188" s="6">
        <v>53</v>
      </c>
      <c r="B188" s="6" t="s">
        <v>274</v>
      </c>
      <c r="C188" s="6" t="s">
        <v>50</v>
      </c>
      <c r="D188" s="6" t="s">
        <v>275</v>
      </c>
      <c r="E188" s="6" t="s">
        <v>265</v>
      </c>
      <c r="F188" s="8">
        <v>56</v>
      </c>
      <c r="G188" s="11"/>
      <c r="H188" s="10">
        <f>ROUND((G188*F188),2)</f>
        <v>0</v>
      </c>
      <c r="O188">
        <f>rekapitulace!H8</f>
        <v>21</v>
      </c>
      <c r="P188">
        <f>O188/100*H188</f>
        <v>0</v>
      </c>
    </row>
    <row r="189" ht="51">
      <c r="D189" s="12" t="s">
        <v>276</v>
      </c>
    </row>
    <row r="190" ht="344.25">
      <c r="D190" s="12" t="s">
        <v>277</v>
      </c>
    </row>
    <row r="191" spans="1:16" ht="25.5">
      <c r="A191" s="6">
        <v>54</v>
      </c>
      <c r="B191" s="6" t="s">
        <v>278</v>
      </c>
      <c r="C191" s="6" t="s">
        <v>50</v>
      </c>
      <c r="D191" s="6" t="s">
        <v>279</v>
      </c>
      <c r="E191" s="6" t="s">
        <v>78</v>
      </c>
      <c r="F191" s="8">
        <v>1.275</v>
      </c>
      <c r="G191" s="11"/>
      <c r="H191" s="10">
        <f>ROUND((G191*F191),2)</f>
        <v>0</v>
      </c>
      <c r="O191">
        <f>rekapitulace!H8</f>
        <v>21</v>
      </c>
      <c r="P191">
        <f>O191/100*H191</f>
        <v>0</v>
      </c>
    </row>
    <row r="192" ht="12.75">
      <c r="D192" s="12" t="s">
        <v>280</v>
      </c>
    </row>
    <row r="193" ht="102">
      <c r="D193" s="12" t="s">
        <v>281</v>
      </c>
    </row>
    <row r="194" spans="1:16" ht="25.5">
      <c r="A194" s="6">
        <v>55</v>
      </c>
      <c r="B194" s="6" t="s">
        <v>282</v>
      </c>
      <c r="C194" s="6" t="s">
        <v>50</v>
      </c>
      <c r="D194" s="6" t="s">
        <v>283</v>
      </c>
      <c r="E194" s="6" t="s">
        <v>78</v>
      </c>
      <c r="F194" s="8">
        <v>36.048</v>
      </c>
      <c r="G194" s="11"/>
      <c r="H194" s="10">
        <f>ROUND((G194*F194),2)</f>
        <v>0</v>
      </c>
      <c r="O194">
        <f>rekapitulace!H8</f>
        <v>21</v>
      </c>
      <c r="P194">
        <f>O194/100*H194</f>
        <v>0</v>
      </c>
    </row>
    <row r="195" ht="51">
      <c r="D195" s="12" t="s">
        <v>284</v>
      </c>
    </row>
    <row r="196" ht="102">
      <c r="D196" s="12" t="s">
        <v>281</v>
      </c>
    </row>
    <row r="197" spans="1:16" ht="25.5">
      <c r="A197" s="6">
        <v>56</v>
      </c>
      <c r="B197" s="6" t="s">
        <v>285</v>
      </c>
      <c r="C197" s="6" t="s">
        <v>50</v>
      </c>
      <c r="D197" s="6" t="s">
        <v>286</v>
      </c>
      <c r="E197" s="6" t="s">
        <v>78</v>
      </c>
      <c r="F197" s="8">
        <v>10.132</v>
      </c>
      <c r="G197" s="11"/>
      <c r="H197" s="10">
        <f>ROUND((G197*F197),2)</f>
        <v>0</v>
      </c>
      <c r="O197">
        <f>rekapitulace!H8</f>
        <v>21</v>
      </c>
      <c r="P197">
        <f>O197/100*H197</f>
        <v>0</v>
      </c>
    </row>
    <row r="198" ht="89.25">
      <c r="D198" s="12" t="s">
        <v>287</v>
      </c>
    </row>
    <row r="199" ht="102">
      <c r="D199" s="12" t="s">
        <v>281</v>
      </c>
    </row>
    <row r="200" spans="1:16" ht="25.5">
      <c r="A200" s="6">
        <v>57</v>
      </c>
      <c r="B200" s="6" t="s">
        <v>288</v>
      </c>
      <c r="C200" s="6" t="s">
        <v>50</v>
      </c>
      <c r="D200" s="6" t="s">
        <v>289</v>
      </c>
      <c r="E200" s="6" t="s">
        <v>78</v>
      </c>
      <c r="F200" s="8">
        <v>2.5</v>
      </c>
      <c r="G200" s="11"/>
      <c r="H200" s="10">
        <f>ROUND((G200*F200),2)</f>
        <v>0</v>
      </c>
      <c r="O200">
        <f>rekapitulace!H8</f>
        <v>21</v>
      </c>
      <c r="P200">
        <f>O200/100*H200</f>
        <v>0</v>
      </c>
    </row>
    <row r="201" ht="25.5">
      <c r="D201" s="12" t="s">
        <v>290</v>
      </c>
    </row>
    <row r="202" ht="102">
      <c r="D202" s="12" t="s">
        <v>281</v>
      </c>
    </row>
    <row r="203" spans="1:16" ht="25.5">
      <c r="A203" s="6">
        <v>58</v>
      </c>
      <c r="B203" s="6" t="s">
        <v>291</v>
      </c>
      <c r="C203" s="6" t="s">
        <v>175</v>
      </c>
      <c r="D203" s="6" t="s">
        <v>292</v>
      </c>
      <c r="E203" s="6" t="s">
        <v>85</v>
      </c>
      <c r="F203" s="8">
        <v>0.1</v>
      </c>
      <c r="G203" s="11"/>
      <c r="H203" s="10">
        <f>ROUND((G203*F203),2)</f>
        <v>0</v>
      </c>
      <c r="O203">
        <f>rekapitulace!H8</f>
        <v>21</v>
      </c>
      <c r="P203">
        <f>O203/100*H203</f>
        <v>0</v>
      </c>
    </row>
    <row r="204" ht="12.75">
      <c r="D204" s="12" t="s">
        <v>293</v>
      </c>
    </row>
    <row r="205" ht="102">
      <c r="D205" s="12" t="s">
        <v>294</v>
      </c>
    </row>
    <row r="206" spans="1:16" ht="25.5">
      <c r="A206" s="6">
        <v>59</v>
      </c>
      <c r="B206" s="6" t="s">
        <v>291</v>
      </c>
      <c r="C206" s="6" t="s">
        <v>202</v>
      </c>
      <c r="D206" s="6" t="s">
        <v>295</v>
      </c>
      <c r="E206" s="6" t="s">
        <v>85</v>
      </c>
      <c r="F206" s="8">
        <v>0.01</v>
      </c>
      <c r="G206" s="11"/>
      <c r="H206" s="10">
        <f>ROUND((G206*F206),2)</f>
        <v>0</v>
      </c>
      <c r="O206">
        <f>rekapitulace!H8</f>
        <v>21</v>
      </c>
      <c r="P206">
        <f>O206/100*H206</f>
        <v>0</v>
      </c>
    </row>
    <row r="207" ht="12.75">
      <c r="D207" s="12" t="s">
        <v>296</v>
      </c>
    </row>
    <row r="208" ht="102">
      <c r="D208" s="12" t="s">
        <v>294</v>
      </c>
    </row>
    <row r="209" spans="1:16" ht="38.25">
      <c r="A209" s="6">
        <v>60</v>
      </c>
      <c r="B209" s="6" t="s">
        <v>297</v>
      </c>
      <c r="C209" s="6" t="s">
        <v>175</v>
      </c>
      <c r="D209" s="6" t="s">
        <v>298</v>
      </c>
      <c r="E209" s="6" t="s">
        <v>136</v>
      </c>
      <c r="F209" s="8">
        <v>34.24</v>
      </c>
      <c r="G209" s="11"/>
      <c r="H209" s="10">
        <f>ROUND((G209*F209),2)</f>
        <v>0</v>
      </c>
      <c r="O209">
        <f>rekapitulace!H8</f>
        <v>21</v>
      </c>
      <c r="P209">
        <f>O209/100*H209</f>
        <v>0</v>
      </c>
    </row>
    <row r="210" ht="12.75">
      <c r="D210" s="12" t="s">
        <v>299</v>
      </c>
    </row>
    <row r="211" ht="114.75">
      <c r="D211" s="12" t="s">
        <v>300</v>
      </c>
    </row>
    <row r="212" spans="1:16" ht="25.5">
      <c r="A212" s="6">
        <v>61</v>
      </c>
      <c r="B212" s="6" t="s">
        <v>297</v>
      </c>
      <c r="C212" s="6" t="s">
        <v>202</v>
      </c>
      <c r="D212" s="6" t="s">
        <v>301</v>
      </c>
      <c r="E212" s="6" t="s">
        <v>136</v>
      </c>
      <c r="F212" s="8">
        <v>17.87</v>
      </c>
      <c r="G212" s="11"/>
      <c r="H212" s="10">
        <f>ROUND((G212*F212),2)</f>
        <v>0</v>
      </c>
      <c r="O212">
        <f>rekapitulace!H8</f>
        <v>21</v>
      </c>
      <c r="P212">
        <f>O212/100*H212</f>
        <v>0</v>
      </c>
    </row>
    <row r="213" ht="51">
      <c r="D213" s="12" t="s">
        <v>302</v>
      </c>
    </row>
    <row r="214" ht="114.75">
      <c r="D214" s="12" t="s">
        <v>300</v>
      </c>
    </row>
    <row r="215" spans="1:16" ht="12.75" customHeight="1">
      <c r="A215" s="13"/>
      <c r="B215" s="13"/>
      <c r="C215" s="13" t="s">
        <v>244</v>
      </c>
      <c r="D215" s="13" t="s">
        <v>243</v>
      </c>
      <c r="E215" s="13"/>
      <c r="F215" s="13"/>
      <c r="G215" s="13"/>
      <c r="H215" s="13">
        <f>SUM(H164:H214)</f>
        <v>0</v>
      </c>
      <c r="P215">
        <f>ROUND(SUM(P164:P214),2)</f>
        <v>0</v>
      </c>
    </row>
    <row r="217" spans="1:16" ht="12.75" customHeight="1">
      <c r="A217" s="13"/>
      <c r="B217" s="13"/>
      <c r="C217" s="13"/>
      <c r="D217" s="13" t="s">
        <v>67</v>
      </c>
      <c r="E217" s="13"/>
      <c r="F217" s="13"/>
      <c r="G217" s="13"/>
      <c r="H217" s="13">
        <f>+H24+H60+H84+H105+H116+H140+H161+H215</f>
        <v>0</v>
      </c>
      <c r="P217">
        <f>+P24+P60+P84+P105+P116+P140+P161+P215</f>
        <v>0</v>
      </c>
    </row>
    <row r="219" spans="1:8" ht="12.75" customHeight="1">
      <c r="A219" s="7" t="s">
        <v>68</v>
      </c>
      <c r="B219" s="7"/>
      <c r="C219" s="7"/>
      <c r="D219" s="7"/>
      <c r="E219" s="7"/>
      <c r="F219" s="7"/>
      <c r="G219" s="7"/>
      <c r="H219" s="7"/>
    </row>
    <row r="220" spans="1:8" ht="12.75" customHeight="1">
      <c r="A220" s="7"/>
      <c r="B220" s="7"/>
      <c r="C220" s="7"/>
      <c r="D220" s="7" t="s">
        <v>69</v>
      </c>
      <c r="E220" s="7"/>
      <c r="F220" s="7"/>
      <c r="G220" s="7"/>
      <c r="H220" s="7"/>
    </row>
    <row r="221" spans="1:16" ht="12.75" customHeight="1">
      <c r="A221" s="13"/>
      <c r="B221" s="13"/>
      <c r="C221" s="13"/>
      <c r="D221" s="13" t="s">
        <v>70</v>
      </c>
      <c r="E221" s="13"/>
      <c r="F221" s="13"/>
      <c r="G221" s="13"/>
      <c r="H221" s="13">
        <v>0</v>
      </c>
      <c r="P221">
        <v>0</v>
      </c>
    </row>
    <row r="222" spans="1:8" ht="12.75" customHeight="1">
      <c r="A222" s="13"/>
      <c r="B222" s="13"/>
      <c r="C222" s="13"/>
      <c r="D222" s="13" t="s">
        <v>71</v>
      </c>
      <c r="E222" s="13"/>
      <c r="F222" s="13"/>
      <c r="G222" s="13"/>
      <c r="H222" s="13"/>
    </row>
    <row r="223" spans="1:16" ht="12.75" customHeight="1">
      <c r="A223" s="13"/>
      <c r="B223" s="13"/>
      <c r="C223" s="13"/>
      <c r="D223" s="13" t="s">
        <v>72</v>
      </c>
      <c r="E223" s="13"/>
      <c r="F223" s="13"/>
      <c r="G223" s="13"/>
      <c r="H223" s="13">
        <v>0</v>
      </c>
      <c r="P223">
        <v>0</v>
      </c>
    </row>
    <row r="224" spans="1:16" ht="12.75" customHeight="1">
      <c r="A224" s="13"/>
      <c r="B224" s="13"/>
      <c r="C224" s="13"/>
      <c r="D224" s="13" t="s">
        <v>73</v>
      </c>
      <c r="E224" s="13"/>
      <c r="F224" s="13"/>
      <c r="G224" s="13"/>
      <c r="H224" s="13">
        <f>H221+H223</f>
        <v>0</v>
      </c>
      <c r="P224">
        <f>P221+P223</f>
        <v>0</v>
      </c>
    </row>
    <row r="226" spans="1:16" ht="12.75" customHeight="1">
      <c r="A226" s="13"/>
      <c r="B226" s="13"/>
      <c r="C226" s="13"/>
      <c r="D226" s="13" t="s">
        <v>73</v>
      </c>
      <c r="E226" s="13"/>
      <c r="F226" s="13"/>
      <c r="G226" s="13"/>
      <c r="H226" s="13">
        <f>H217+H224</f>
        <v>0</v>
      </c>
      <c r="P226">
        <f>P217+P224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2021-09-09T20:40:47Z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