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/>
  <bookViews>
    <workbookView xWindow="65416" yWindow="65416" windowWidth="29040" windowHeight="15840" activeTab="0"/>
  </bookViews>
  <sheets>
    <sheet name="Rekapitulace" sheetId="5" r:id="rId1"/>
    <sheet name="Cenik" sheetId="1" r:id="rId2"/>
    <sheet name="Položkový rozpočet nádob" sheetId="3" r:id="rId3"/>
    <sheet name="Rozpočet nádob objednatele-BIO " sheetId="6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<sst xmlns="http://schemas.openxmlformats.org/spreadsheetml/2006/main" count="203" uniqueCount="118">
  <si>
    <t>položka č.</t>
  </si>
  <si>
    <t>kod odpadu</t>
  </si>
  <si>
    <t>popis položky</t>
  </si>
  <si>
    <t>měrná jednotka</t>
  </si>
  <si>
    <t xml:space="preserve">jednotková cena  v Kč bez DPH </t>
  </si>
  <si>
    <t>součin nabídkové ceny a předpokládaného naceňovaného množství v Kč bez DPH (bez opce)</t>
  </si>
  <si>
    <t>t</t>
  </si>
  <si>
    <r>
      <t>2.3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sběr, svoz a odstranění směsného komunálního odpadu (dále jen SKO) ze svozových nádob (tzn. nádob, kontejnerů) včetně budoucích podzemních kontejnerů</t>
    </r>
  </si>
  <si>
    <t>2.4 sběr, svoz a využití vytříděných složek komunálního odpadu z nádob (včetně podzemních),  papír,</t>
  </si>
  <si>
    <t>2.4 sběr, svoz a využití vytříděných složek komunálního odpadu z nádob (včetně podzemních),  plast</t>
  </si>
  <si>
    <t>2.4 sběr, svoz a využití vytříděných složek komunálního odpadu z nádob (včetně podzemních),  sklo</t>
  </si>
  <si>
    <t>2.4 sběr, svoz a využití vytříděných složek komunálního odpadu z nádob, kovy</t>
  </si>
  <si>
    <t xml:space="preserve">2.6 sběr, svoz a využití BIO odpadu </t>
  </si>
  <si>
    <t>2.5  sběr, svoz a odstranění odpadů z odpadkových košů a košů na psí exkrementy a podzemního koše</t>
  </si>
  <si>
    <t>1. kat</t>
  </si>
  <si>
    <t>060404</t>
  </si>
  <si>
    <t>Odpady obsahující rtuť</t>
  </si>
  <si>
    <t>2. kat.</t>
  </si>
  <si>
    <t>ZO</t>
  </si>
  <si>
    <t>Zářivky</t>
  </si>
  <si>
    <t>Kyseliny</t>
  </si>
  <si>
    <t>Zásady</t>
  </si>
  <si>
    <t>Pesticidy</t>
  </si>
  <si>
    <t>Brzdové kapaliny</t>
  </si>
  <si>
    <t>Vyřazené anorg. chemikálie</t>
  </si>
  <si>
    <t>Vyřazené org. chemikálie</t>
  </si>
  <si>
    <t>3. kat</t>
  </si>
  <si>
    <t>Rozpouštědla</t>
  </si>
  <si>
    <t>Barvy, lepidla</t>
  </si>
  <si>
    <t>Upotřebené vosky</t>
  </si>
  <si>
    <t>Olejové filtry</t>
  </si>
  <si>
    <t>Nemrznoucí kapaliny</t>
  </si>
  <si>
    <t>Znečištěné obaly od nebezp. látek</t>
  </si>
  <si>
    <t>Kovové obaly znečištěné nebezp. látkami</t>
  </si>
  <si>
    <t>Absorpční činidla</t>
  </si>
  <si>
    <t>Textilní materiál</t>
  </si>
  <si>
    <t>Plasty</t>
  </si>
  <si>
    <t>080317</t>
  </si>
  <si>
    <t>Odpadní tiskařský toner</t>
  </si>
  <si>
    <t>Asfalt s obsahem dehtu</t>
  </si>
  <si>
    <t>Zemina a kamení</t>
  </si>
  <si>
    <t>4. kat</t>
  </si>
  <si>
    <t>Plastový obal</t>
  </si>
  <si>
    <t>Zařízení s obsahem CFC</t>
  </si>
  <si>
    <t>Olej, maziva</t>
  </si>
  <si>
    <t>Baterie a akumulátory</t>
  </si>
  <si>
    <t>Elektrotechnický odpad</t>
  </si>
  <si>
    <t>5. kat.</t>
  </si>
  <si>
    <t xml:space="preserve">Jiný biologicky nerozložitelný odpad </t>
  </si>
  <si>
    <t>Odpad z tržišť</t>
  </si>
  <si>
    <t>6. kat</t>
  </si>
  <si>
    <t>Papír nebo lepenka</t>
  </si>
  <si>
    <t>Skleněný obal</t>
  </si>
  <si>
    <t xml:space="preserve">Biologicky rozložitelný odpad </t>
  </si>
  <si>
    <t>Objemný odpad</t>
  </si>
  <si>
    <t>7. kat</t>
  </si>
  <si>
    <t>Směs obalových odpadů</t>
  </si>
  <si>
    <t>010409</t>
  </si>
  <si>
    <t>Odpadní písek a jíl</t>
  </si>
  <si>
    <t>Skelná vlákna</t>
  </si>
  <si>
    <t>Odpadní sklo</t>
  </si>
  <si>
    <t>Dřevo</t>
  </si>
  <si>
    <t>Plast</t>
  </si>
  <si>
    <t>Papír a lepenka</t>
  </si>
  <si>
    <t>8. kat.</t>
  </si>
  <si>
    <t>Pneumatiky</t>
  </si>
  <si>
    <t>9. kat.</t>
  </si>
  <si>
    <t>Beton</t>
  </si>
  <si>
    <t>Cihla</t>
  </si>
  <si>
    <t>Směs betonu,cihel,keram.</t>
  </si>
  <si>
    <t>Asfalt neobsahující dehet</t>
  </si>
  <si>
    <t>10. kat.</t>
  </si>
  <si>
    <t>Azbest</t>
  </si>
  <si>
    <t>Stavební a demoliční odpad</t>
  </si>
  <si>
    <t>součástky jinak blíže neurčené</t>
  </si>
  <si>
    <t>11. kat.</t>
  </si>
  <si>
    <t>Kovy</t>
  </si>
  <si>
    <t>Jiné motorové, převodové a mazací oleje</t>
  </si>
  <si>
    <t xml:space="preserve">Železo a ocel </t>
  </si>
  <si>
    <t>Železo</t>
  </si>
  <si>
    <t>Celkem</t>
  </si>
  <si>
    <t>Uchazeči nacení položky v sloupci G a provedou kontrolu v sloupci H. Ostatní sloupce nesmí být editovány.</t>
  </si>
  <si>
    <t>2.7 sběr a svoz a odstranění nepovolených skládek:</t>
  </si>
  <si>
    <t>1 100</t>
  </si>
  <si>
    <t xml:space="preserve">110, 120  </t>
  </si>
  <si>
    <t>Počet kusů (ks)</t>
  </si>
  <si>
    <t>Objem (L)</t>
  </si>
  <si>
    <t>Pronájem</t>
  </si>
  <si>
    <t>Dezinfekce</t>
  </si>
  <si>
    <t>ks</t>
  </si>
  <si>
    <t>Jednotková cena v Kč bez DPH/den</t>
  </si>
  <si>
    <t>Jednotková cena v Kč bez DPH - nádoba/1 úkon</t>
  </si>
  <si>
    <t>Sběr, svoz odpadů z listu ceník</t>
  </si>
  <si>
    <t>Pronájem nádob celkem</t>
  </si>
  <si>
    <t>Dezinfekce celkem</t>
  </si>
  <si>
    <t xml:space="preserve">Rekapitulace nabídkové ceny v Kč bez DPH </t>
  </si>
  <si>
    <t>Nabídková cena celkem</t>
  </si>
  <si>
    <t>*vyplní se automaticky dle vyplnění jednotlivých listů</t>
  </si>
  <si>
    <t>celkem (ks*j.c.*365)</t>
  </si>
  <si>
    <t>celkem (ks*j.c.)</t>
  </si>
  <si>
    <t>Položkový rozpočet - jednotlivé úkony s nádobami</t>
  </si>
  <si>
    <t>nádoby na papír</t>
  </si>
  <si>
    <t>nádoby na plast</t>
  </si>
  <si>
    <t>nádoby na sklo (bílé i zelené)</t>
  </si>
  <si>
    <t>nádoby na textil</t>
  </si>
  <si>
    <t>SKO</t>
  </si>
  <si>
    <t>odpadkové koše</t>
  </si>
  <si>
    <t>-</t>
  </si>
  <si>
    <t>koše na psí exkrementy</t>
  </si>
  <si>
    <t>naceňované-předpokládané možství za 24 měsíců v t</t>
  </si>
  <si>
    <t>nádoby na bio odpad zhotovitele</t>
  </si>
  <si>
    <t>nádoby na bio odpad objednatele</t>
  </si>
  <si>
    <t>BIO</t>
  </si>
  <si>
    <t xml:space="preserve">Položkový rozpočet - jednotlivé úkony s nádobami objednatele na BIO </t>
  </si>
  <si>
    <t>Manipulace celkem</t>
  </si>
  <si>
    <t>Manipulace (přistavění nádoby)**</t>
  </si>
  <si>
    <t xml:space="preserve">** Manipulací se rozumí přistavění BIO nádob objednatele z místa složení nádob (nádoby budou složeny v místě zhotovitele, které si určí  </t>
  </si>
  <si>
    <t>zhotovitel) na stanoviště pro umístění BIO nádob  (Přehled stanovišť  je uveden v příloze č. 8 ZD)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</si>
</sst>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_-* #,##0.000\ _K_č_-;\-* #,##0.000\ _K_č_-;_-* &quot;-&quot;??\ _K_č_-;_-@_-"/>
    <numFmt numFmtId="166" formatCode="_-* #,##0.000\ _K_č_-;\-* #,##0.000\ _K_č_-;_-* &quot;-&quot;???\ _K_č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</cellStyleXfs>
  <cellXfs count="183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8" fillId="0" borderId="1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horizontal="righ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5" fillId="0" borderId="0" xfId="0" applyFont="1"/>
    <xf numFmtId="0" fontId="9" fillId="0" borderId="0" xfId="0" applyFon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8" fillId="0" borderId="4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164" fontId="7" fillId="3" borderId="10" xfId="20" applyFont="1" applyFill="1" applyBorder="1" applyAlignment="1">
      <alignment vertical="center" wrapText="1"/>
    </xf>
    <xf numFmtId="164" fontId="7" fillId="4" borderId="10" xfId="20" applyFont="1" applyFill="1" applyBorder="1" applyAlignment="1">
      <alignment vertical="center" wrapText="1"/>
    </xf>
    <xf numFmtId="164" fontId="0" fillId="0" borderId="0" xfId="20" applyFont="1" applyAlignment="1">
      <alignment vertical="center"/>
    </xf>
    <xf numFmtId="0" fontId="5" fillId="0" borderId="0" xfId="0" applyFont="1" applyAlignment="1">
      <alignment/>
    </xf>
    <xf numFmtId="164" fontId="5" fillId="0" borderId="11" xfId="20" applyFont="1" applyBorder="1" applyAlignment="1">
      <alignment vertical="center"/>
    </xf>
    <xf numFmtId="164" fontId="0" fillId="0" borderId="2" xfId="20" applyFont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justify" vertical="center"/>
      <protection locked="0"/>
    </xf>
    <xf numFmtId="165" fontId="0" fillId="0" borderId="1" xfId="20" applyNumberFormat="1" applyFont="1" applyBorder="1" applyAlignment="1" applyProtection="1">
      <alignment horizontal="right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2" fontId="4" fillId="5" borderId="1" xfId="21" applyNumberFormat="1" applyFont="1" applyFill="1" applyBorder="1" applyAlignment="1" applyProtection="1">
      <alignment horizontal="right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164" fontId="0" fillId="5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horizontal="right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2" xfId="0" applyFont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3" fontId="0" fillId="6" borderId="1" xfId="0" applyNumberFormat="1" applyFill="1" applyBorder="1" applyProtection="1">
      <protection locked="0"/>
    </xf>
    <xf numFmtId="0" fontId="0" fillId="6" borderId="1" xfId="0" applyFill="1" applyBorder="1" applyProtection="1">
      <protection locked="0"/>
    </xf>
    <xf numFmtId="164" fontId="6" fillId="7" borderId="12" xfId="0" applyNumberFormat="1" applyFont="1" applyFill="1" applyBorder="1" applyProtection="1">
      <protection locked="0"/>
    </xf>
    <xf numFmtId="166" fontId="0" fillId="0" borderId="0" xfId="0" applyNumberFormat="1" applyProtection="1">
      <protection locked="0"/>
    </xf>
    <xf numFmtId="164" fontId="7" fillId="4" borderId="13" xfId="2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Font="1" applyBorder="1"/>
    <xf numFmtId="0" fontId="0" fillId="0" borderId="2" xfId="0" applyFont="1" applyBorder="1"/>
    <xf numFmtId="0" fontId="13" fillId="0" borderId="0" xfId="0" applyFont="1" applyBorder="1" applyAlignment="1">
      <alignment textRotation="90" wrapText="1"/>
    </xf>
    <xf numFmtId="0" fontId="0" fillId="0" borderId="9" xfId="0" applyFont="1" applyBorder="1"/>
    <xf numFmtId="164" fontId="7" fillId="4" borderId="8" xfId="20" applyFont="1" applyFill="1" applyBorder="1" applyAlignment="1">
      <alignment vertical="center" wrapText="1"/>
    </xf>
    <xf numFmtId="164" fontId="7" fillId="4" borderId="14" xfId="20" applyFont="1" applyFill="1" applyBorder="1" applyAlignment="1">
      <alignment vertical="center" wrapText="1"/>
    </xf>
    <xf numFmtId="0" fontId="0" fillId="0" borderId="15" xfId="0" applyBorder="1"/>
    <xf numFmtId="0" fontId="7" fillId="2" borderId="16" xfId="0" applyFont="1" applyFill="1" applyBorder="1" applyAlignment="1">
      <alignment vertical="center" wrapText="1"/>
    </xf>
    <xf numFmtId="164" fontId="7" fillId="4" borderId="17" xfId="20" applyFont="1" applyFill="1" applyBorder="1" applyAlignment="1">
      <alignment vertical="center" wrapText="1"/>
    </xf>
    <xf numFmtId="0" fontId="0" fillId="0" borderId="9" xfId="0" applyBorder="1"/>
    <xf numFmtId="0" fontId="0" fillId="0" borderId="18" xfId="0" applyFont="1" applyBorder="1"/>
    <xf numFmtId="0" fontId="0" fillId="0" borderId="16" xfId="0" applyBorder="1"/>
    <xf numFmtId="0" fontId="0" fillId="0" borderId="3" xfId="0" applyBorder="1"/>
    <xf numFmtId="164" fontId="0" fillId="0" borderId="0" xfId="0" applyNumberFormat="1"/>
    <xf numFmtId="0" fontId="7" fillId="2" borderId="19" xfId="0" applyFont="1" applyFill="1" applyBorder="1" applyAlignment="1">
      <alignment vertical="center" wrapText="1"/>
    </xf>
    <xf numFmtId="0" fontId="7" fillId="4" borderId="20" xfId="0" applyFont="1" applyFill="1" applyBorder="1" applyAlignment="1">
      <alignment vertical="center" wrapText="1"/>
    </xf>
    <xf numFmtId="0" fontId="0" fillId="0" borderId="21" xfId="0" applyBorder="1"/>
    <xf numFmtId="0" fontId="8" fillId="0" borderId="9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 wrapText="1"/>
    </xf>
    <xf numFmtId="0" fontId="8" fillId="3" borderId="7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>
      <alignment vertical="center" wrapText="1"/>
    </xf>
    <xf numFmtId="0" fontId="10" fillId="8" borderId="0" xfId="0" applyFont="1" applyFill="1" applyBorder="1"/>
    <xf numFmtId="164" fontId="7" fillId="3" borderId="23" xfId="2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0" fillId="0" borderId="5" xfId="0" applyFont="1" applyBorder="1"/>
    <xf numFmtId="0" fontId="0" fillId="0" borderId="24" xfId="0" applyFont="1" applyBorder="1"/>
    <xf numFmtId="0" fontId="0" fillId="0" borderId="22" xfId="0" applyFont="1" applyBorder="1"/>
    <xf numFmtId="0" fontId="0" fillId="0" borderId="25" xfId="0" applyFont="1" applyBorder="1"/>
    <xf numFmtId="0" fontId="0" fillId="0" borderId="26" xfId="0" applyFont="1" applyBorder="1"/>
    <xf numFmtId="0" fontId="0" fillId="0" borderId="22" xfId="0" applyBorder="1"/>
    <xf numFmtId="0" fontId="0" fillId="0" borderId="4" xfId="0" applyBorder="1"/>
    <xf numFmtId="0" fontId="0" fillId="0" borderId="5" xfId="0" applyBorder="1"/>
    <xf numFmtId="0" fontId="0" fillId="0" borderId="25" xfId="0" applyBorder="1"/>
    <xf numFmtId="0" fontId="4" fillId="8" borderId="27" xfId="0" applyFont="1" applyFill="1" applyBorder="1" applyAlignment="1">
      <alignment horizontal="right" vertical="center" wrapText="1"/>
    </xf>
    <xf numFmtId="0" fontId="10" fillId="8" borderId="28" xfId="0" applyFont="1" applyFill="1" applyBorder="1"/>
    <xf numFmtId="0" fontId="8" fillId="3" borderId="27" xfId="0" applyFont="1" applyFill="1" applyBorder="1" applyAlignment="1">
      <alignment horizontal="right" vertical="center" wrapText="1"/>
    </xf>
    <xf numFmtId="0" fontId="8" fillId="3" borderId="7" xfId="0" applyFont="1" applyFill="1" applyBorder="1" applyAlignment="1">
      <alignment horizontal="right" vertical="center" wrapText="1"/>
    </xf>
    <xf numFmtId="0" fontId="8" fillId="3" borderId="29" xfId="0" applyFont="1" applyFill="1" applyBorder="1" applyAlignment="1">
      <alignment horizontal="right" vertical="center" wrapText="1"/>
    </xf>
    <xf numFmtId="0" fontId="8" fillId="3" borderId="30" xfId="0" applyFont="1" applyFill="1" applyBorder="1" applyAlignment="1">
      <alignment horizontal="right" vertical="center" wrapText="1"/>
    </xf>
    <xf numFmtId="164" fontId="7" fillId="3" borderId="31" xfId="20" applyFont="1" applyFill="1" applyBorder="1" applyAlignment="1">
      <alignment vertical="center" wrapText="1"/>
    </xf>
    <xf numFmtId="164" fontId="7" fillId="3" borderId="8" xfId="20" applyFont="1" applyFill="1" applyBorder="1" applyAlignment="1">
      <alignment vertical="center" wrapText="1"/>
    </xf>
    <xf numFmtId="0" fontId="8" fillId="8" borderId="6" xfId="0" applyFont="1" applyFill="1" applyBorder="1" applyAlignment="1">
      <alignment horizontal="right" vertical="center" wrapText="1"/>
    </xf>
    <xf numFmtId="0" fontId="7" fillId="8" borderId="2" xfId="0" applyFont="1" applyFill="1" applyBorder="1" applyAlignment="1">
      <alignment vertical="center" wrapText="1"/>
    </xf>
    <xf numFmtId="164" fontId="7" fillId="8" borderId="10" xfId="20" applyFont="1" applyFill="1" applyBorder="1" applyAlignment="1">
      <alignment vertical="center" wrapText="1"/>
    </xf>
    <xf numFmtId="164" fontId="7" fillId="4" borderId="23" xfId="20" applyFont="1" applyFill="1" applyBorder="1" applyAlignment="1">
      <alignment vertical="center" wrapText="1"/>
    </xf>
    <xf numFmtId="0" fontId="0" fillId="0" borderId="20" xfId="0" applyBorder="1" applyAlignment="1">
      <alignment horizontal="center" vertical="center" textRotation="90"/>
    </xf>
    <xf numFmtId="0" fontId="8" fillId="0" borderId="18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right" vertical="center" wrapText="1"/>
    </xf>
    <xf numFmtId="0" fontId="7" fillId="2" borderId="18" xfId="0" applyFont="1" applyFill="1" applyBorder="1" applyAlignment="1">
      <alignment vertical="center" wrapText="1"/>
    </xf>
    <xf numFmtId="164" fontId="0" fillId="0" borderId="32" xfId="20" applyFont="1" applyBorder="1" applyAlignment="1">
      <alignment vertical="center"/>
    </xf>
    <xf numFmtId="164" fontId="0" fillId="0" borderId="33" xfId="20" applyFont="1" applyBorder="1" applyAlignment="1">
      <alignment vertical="center"/>
    </xf>
    <xf numFmtId="0" fontId="1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3" xfId="0" applyBorder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2" xfId="0" applyFont="1" applyFill="1" applyBorder="1" applyAlignment="1" applyProtection="1">
      <alignment horizontal="center" vertical="center"/>
      <protection locked="0"/>
    </xf>
    <xf numFmtId="0" fontId="0" fillId="6" borderId="19" xfId="0" applyFont="1" applyFill="1" applyBorder="1" applyAlignment="1" applyProtection="1">
      <alignment horizontal="center" vertical="center"/>
      <protection locked="0"/>
    </xf>
    <xf numFmtId="0" fontId="0" fillId="6" borderId="3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165" fontId="0" fillId="0" borderId="2" xfId="20" applyNumberFormat="1" applyFont="1" applyBorder="1" applyAlignment="1" applyProtection="1">
      <alignment horizontal="center" vertical="center" wrapText="1"/>
      <protection locked="0"/>
    </xf>
    <xf numFmtId="165" fontId="0" fillId="0" borderId="19" xfId="20" applyNumberFormat="1" applyFont="1" applyBorder="1" applyAlignment="1" applyProtection="1">
      <alignment horizontal="center" vertical="center" wrapText="1"/>
      <protection locked="0"/>
    </xf>
    <xf numFmtId="165" fontId="0" fillId="0" borderId="3" xfId="20" applyNumberFormat="1" applyFont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64" fontId="0" fillId="6" borderId="1" xfId="0" applyNumberFormat="1" applyFill="1" applyBorder="1" applyAlignment="1" applyProtection="1">
      <alignment horizontal="right" vertical="center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0" fillId="5" borderId="32" xfId="0" applyFill="1" applyBorder="1" applyAlignment="1" applyProtection="1">
      <alignment horizontal="center" vertical="center"/>
      <protection locked="0"/>
    </xf>
    <xf numFmtId="0" fontId="0" fillId="5" borderId="38" xfId="0" applyFill="1" applyBorder="1" applyAlignment="1" applyProtection="1">
      <alignment horizontal="center" vertical="center"/>
      <protection locked="0"/>
    </xf>
    <xf numFmtId="0" fontId="0" fillId="5" borderId="39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Alignment="1" applyProtection="1">
      <alignment horizontal="right" vertical="center"/>
      <protection locked="0"/>
    </xf>
    <xf numFmtId="164" fontId="0" fillId="5" borderId="2" xfId="0" applyNumberFormat="1" applyFill="1" applyBorder="1" applyAlignment="1" applyProtection="1">
      <alignment horizontal="right" vertical="center"/>
      <protection locked="0"/>
    </xf>
    <xf numFmtId="164" fontId="0" fillId="5" borderId="19" xfId="0" applyNumberFormat="1" applyFill="1" applyBorder="1" applyAlignment="1" applyProtection="1">
      <alignment horizontal="right" vertical="center"/>
      <protection locked="0"/>
    </xf>
    <xf numFmtId="164" fontId="0" fillId="5" borderId="3" xfId="0" applyNumberFormat="1" applyFill="1" applyBorder="1" applyAlignment="1" applyProtection="1">
      <alignment horizontal="right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right" vertical="center"/>
      <protection locked="0"/>
    </xf>
    <xf numFmtId="164" fontId="0" fillId="0" borderId="19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13" fillId="0" borderId="40" xfId="0" applyFont="1" applyBorder="1" applyAlignment="1">
      <alignment horizontal="center" textRotation="90" wrapText="1"/>
    </xf>
    <xf numFmtId="0" fontId="13" fillId="0" borderId="27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2" fillId="0" borderId="40" xfId="0" applyFont="1" applyBorder="1" applyAlignment="1">
      <alignment horizontal="center" textRotation="90" wrapText="1"/>
    </xf>
    <xf numFmtId="0" fontId="12" fillId="0" borderId="27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textRotation="90" wrapText="1"/>
    </xf>
    <xf numFmtId="0" fontId="13" fillId="0" borderId="7" xfId="0" applyFont="1" applyBorder="1" applyAlignment="1">
      <alignment horizontal="center" textRotation="90" wrapText="1"/>
    </xf>
    <xf numFmtId="0" fontId="13" fillId="0" borderId="6" xfId="0" applyFont="1" applyBorder="1" applyAlignment="1">
      <alignment horizontal="center" textRotation="90" wrapText="1"/>
    </xf>
    <xf numFmtId="0" fontId="13" fillId="0" borderId="29" xfId="0" applyFont="1" applyBorder="1" applyAlignment="1">
      <alignment horizontal="center" textRotation="90" wrapText="1"/>
    </xf>
    <xf numFmtId="0" fontId="13" fillId="0" borderId="30" xfId="0" applyFont="1" applyBorder="1" applyAlignment="1">
      <alignment horizontal="center" textRotation="90" wrapText="1"/>
    </xf>
    <xf numFmtId="0" fontId="10" fillId="0" borderId="21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0" borderId="27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43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3"/>
  <sheetViews>
    <sheetView tabSelected="1" workbookViewId="0" topLeftCell="A1">
      <selection activeCell="K20" sqref="K20"/>
    </sheetView>
  </sheetViews>
  <sheetFormatPr defaultColWidth="9.140625" defaultRowHeight="15"/>
  <cols>
    <col min="5" max="5" width="34.28125" style="23" customWidth="1"/>
  </cols>
  <sheetData>
    <row r="2" spans="1:8" ht="18.75">
      <c r="A2" s="110" t="s">
        <v>95</v>
      </c>
      <c r="B2" s="110"/>
      <c r="C2" s="110"/>
      <c r="D2" s="110"/>
      <c r="E2" s="110"/>
      <c r="F2" s="24"/>
      <c r="G2" s="24"/>
      <c r="H2" s="24"/>
    </row>
    <row r="4" spans="1:5" ht="24.95" customHeight="1">
      <c r="A4" s="106" t="s">
        <v>92</v>
      </c>
      <c r="B4" s="106"/>
      <c r="C4" s="106"/>
      <c r="D4" s="106"/>
      <c r="E4" s="105">
        <f>Cenik!H64</f>
        <v>0</v>
      </c>
    </row>
    <row r="5" spans="1:5" ht="24.95" customHeight="1">
      <c r="A5" s="107" t="s">
        <v>93</v>
      </c>
      <c r="B5" s="107"/>
      <c r="C5" s="107"/>
      <c r="D5" s="107"/>
      <c r="E5" s="105">
        <f>'Položkový rozpočet nádob'!F31</f>
        <v>0</v>
      </c>
    </row>
    <row r="6" spans="1:5" ht="24.95" customHeight="1">
      <c r="A6" s="107" t="s">
        <v>94</v>
      </c>
      <c r="B6" s="107"/>
      <c r="C6" s="107"/>
      <c r="D6" s="107"/>
      <c r="E6" s="105">
        <f>'Položkový rozpočet nádob'!I31</f>
        <v>0</v>
      </c>
    </row>
    <row r="7" spans="1:5" ht="24.95" customHeight="1">
      <c r="A7" s="114" t="s">
        <v>114</v>
      </c>
      <c r="B7" s="115"/>
      <c r="C7" s="115"/>
      <c r="D7" s="116"/>
      <c r="E7" s="104">
        <f>VALUE('Rozpočet nádob objednatele-BIO '!F5)</f>
        <v>0</v>
      </c>
    </row>
    <row r="8" spans="1:5" ht="24.95" customHeight="1" thickBot="1">
      <c r="A8" s="111"/>
      <c r="B8" s="112"/>
      <c r="C8" s="112"/>
      <c r="D8" s="112"/>
      <c r="E8" s="113"/>
    </row>
    <row r="9" spans="1:5" ht="24.95" customHeight="1" thickBot="1">
      <c r="A9" s="108" t="s">
        <v>96</v>
      </c>
      <c r="B9" s="109"/>
      <c r="C9" s="109"/>
      <c r="D9" s="109"/>
      <c r="E9" s="25">
        <f>SUM(E4:E7)</f>
        <v>0</v>
      </c>
    </row>
    <row r="13" ht="15">
      <c r="A13" t="s">
        <v>97</v>
      </c>
    </row>
  </sheetData>
  <mergeCells count="7">
    <mergeCell ref="A4:D4"/>
    <mergeCell ref="A5:D5"/>
    <mergeCell ref="A6:D6"/>
    <mergeCell ref="A9:D9"/>
    <mergeCell ref="A2:E2"/>
    <mergeCell ref="A8:E8"/>
    <mergeCell ref="A7:D7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8"/>
  <sheetViews>
    <sheetView workbookViewId="0" topLeftCell="A1">
      <selection activeCell="O8" sqref="O8"/>
    </sheetView>
  </sheetViews>
  <sheetFormatPr defaultColWidth="9.140625" defaultRowHeight="15"/>
  <cols>
    <col min="1" max="1" width="5.8515625" style="2" customWidth="1"/>
    <col min="2" max="2" width="6.57421875" style="2" customWidth="1"/>
    <col min="3" max="3" width="7.7109375" style="2" bestFit="1" customWidth="1"/>
    <col min="4" max="4" width="56.8515625" style="2" customWidth="1"/>
    <col min="5" max="5" width="8.8515625" style="3" bestFit="1" customWidth="1"/>
    <col min="6" max="6" width="15.140625" style="2" customWidth="1"/>
    <col min="7" max="7" width="12.140625" style="2" customWidth="1"/>
    <col min="8" max="8" width="23.28125" style="2" bestFit="1" customWidth="1"/>
    <col min="9" max="9" width="9.140625" style="2" customWidth="1"/>
    <col min="10" max="10" width="12.8515625" style="2" bestFit="1" customWidth="1"/>
    <col min="11" max="16384" width="9.140625" style="2" customWidth="1"/>
  </cols>
  <sheetData>
    <row r="1" spans="1:8" ht="60">
      <c r="A1" s="4" t="s">
        <v>0</v>
      </c>
      <c r="B1" s="3"/>
      <c r="C1" s="4" t="s">
        <v>1</v>
      </c>
      <c r="D1" s="4" t="s">
        <v>2</v>
      </c>
      <c r="E1" s="4" t="s">
        <v>3</v>
      </c>
      <c r="F1" s="26" t="s">
        <v>109</v>
      </c>
      <c r="G1" s="4" t="s">
        <v>4</v>
      </c>
      <c r="H1" s="27" t="s">
        <v>5</v>
      </c>
    </row>
    <row r="2" spans="1:10" ht="45">
      <c r="A2" s="28">
        <v>1</v>
      </c>
      <c r="B2" s="29"/>
      <c r="C2" s="30">
        <v>200301</v>
      </c>
      <c r="D2" s="31" t="s">
        <v>7</v>
      </c>
      <c r="E2" s="1" t="s">
        <v>6</v>
      </c>
      <c r="F2" s="32">
        <v>19664.19</v>
      </c>
      <c r="G2" s="5"/>
      <c r="H2" s="33">
        <f>F2*G2</f>
        <v>0</v>
      </c>
      <c r="J2" s="52"/>
    </row>
    <row r="3" spans="1:10" ht="30">
      <c r="A3" s="28">
        <v>2</v>
      </c>
      <c r="B3" s="29"/>
      <c r="C3" s="29">
        <v>200101</v>
      </c>
      <c r="D3" s="30" t="s">
        <v>8</v>
      </c>
      <c r="E3" s="28" t="s">
        <v>6</v>
      </c>
      <c r="F3" s="32">
        <v>1958.095</v>
      </c>
      <c r="G3" s="5"/>
      <c r="H3" s="33">
        <f aca="true" t="shared" si="0" ref="H3:H8">F3*G3</f>
        <v>0</v>
      </c>
      <c r="J3" s="52"/>
    </row>
    <row r="4" spans="1:10" ht="30">
      <c r="A4" s="28">
        <v>3</v>
      </c>
      <c r="B4" s="29"/>
      <c r="C4" s="30">
        <v>200139</v>
      </c>
      <c r="D4" s="30" t="s">
        <v>9</v>
      </c>
      <c r="E4" s="1" t="s">
        <v>6</v>
      </c>
      <c r="F4" s="32">
        <v>1115.027</v>
      </c>
      <c r="G4" s="5"/>
      <c r="H4" s="33">
        <f t="shared" si="0"/>
        <v>0</v>
      </c>
      <c r="J4" s="52"/>
    </row>
    <row r="5" spans="1:10" ht="30">
      <c r="A5" s="28">
        <v>4</v>
      </c>
      <c r="B5" s="29"/>
      <c r="C5" s="30">
        <v>200102</v>
      </c>
      <c r="D5" s="30" t="s">
        <v>10</v>
      </c>
      <c r="E5" s="1" t="s">
        <v>6</v>
      </c>
      <c r="F5" s="32">
        <v>1204.951</v>
      </c>
      <c r="G5" s="5"/>
      <c r="H5" s="33">
        <f t="shared" si="0"/>
        <v>0</v>
      </c>
      <c r="J5" s="52"/>
    </row>
    <row r="6" spans="1:10" ht="30">
      <c r="A6" s="28">
        <v>5</v>
      </c>
      <c r="B6" s="29"/>
      <c r="C6" s="34">
        <v>200140</v>
      </c>
      <c r="D6" s="35" t="s">
        <v>11</v>
      </c>
      <c r="E6" s="1" t="s">
        <v>6</v>
      </c>
      <c r="F6" s="32">
        <v>52</v>
      </c>
      <c r="G6" s="5"/>
      <c r="H6" s="33">
        <f t="shared" si="0"/>
        <v>0</v>
      </c>
      <c r="J6" s="52"/>
    </row>
    <row r="7" spans="1:10" ht="30">
      <c r="A7" s="28">
        <v>6</v>
      </c>
      <c r="B7" s="29"/>
      <c r="C7" s="30">
        <v>200302</v>
      </c>
      <c r="D7" s="30" t="s">
        <v>13</v>
      </c>
      <c r="E7" s="1" t="s">
        <v>6</v>
      </c>
      <c r="F7" s="32">
        <v>463.42</v>
      </c>
      <c r="G7" s="5"/>
      <c r="H7" s="33">
        <f t="shared" si="0"/>
        <v>0</v>
      </c>
      <c r="J7" s="52"/>
    </row>
    <row r="8" spans="1:10" ht="15">
      <c r="A8" s="28">
        <v>7</v>
      </c>
      <c r="B8" s="29"/>
      <c r="C8" s="30">
        <v>200201</v>
      </c>
      <c r="D8" s="30" t="s">
        <v>12</v>
      </c>
      <c r="E8" s="1" t="s">
        <v>6</v>
      </c>
      <c r="F8" s="32">
        <v>3485.782</v>
      </c>
      <c r="G8" s="5"/>
      <c r="H8" s="33">
        <f t="shared" si="0"/>
        <v>0</v>
      </c>
      <c r="J8" s="52"/>
    </row>
    <row r="9" spans="1:8" ht="15">
      <c r="A9" s="162" t="s">
        <v>82</v>
      </c>
      <c r="B9" s="162"/>
      <c r="C9" s="162"/>
      <c r="D9" s="162"/>
      <c r="E9" s="162"/>
      <c r="F9" s="162"/>
      <c r="G9" s="162"/>
      <c r="H9" s="162"/>
    </row>
    <row r="10" spans="1:10" ht="15">
      <c r="A10" s="28">
        <v>8</v>
      </c>
      <c r="B10" s="36" t="s">
        <v>14</v>
      </c>
      <c r="C10" s="37" t="s">
        <v>15</v>
      </c>
      <c r="D10" s="38" t="s">
        <v>16</v>
      </c>
      <c r="E10" s="39" t="s">
        <v>6</v>
      </c>
      <c r="F10" s="32">
        <v>0.4</v>
      </c>
      <c r="G10" s="13"/>
      <c r="H10" s="40">
        <f>F10*G10</f>
        <v>0</v>
      </c>
      <c r="J10" s="52"/>
    </row>
    <row r="11" spans="1:10" ht="15">
      <c r="A11" s="149">
        <v>9</v>
      </c>
      <c r="B11" s="147" t="s">
        <v>17</v>
      </c>
      <c r="C11" s="41" t="s">
        <v>18</v>
      </c>
      <c r="D11" s="42" t="s">
        <v>19</v>
      </c>
      <c r="E11" s="152" t="s">
        <v>6</v>
      </c>
      <c r="F11" s="126">
        <v>0.912</v>
      </c>
      <c r="G11" s="138"/>
      <c r="H11" s="155">
        <f>F11*G11</f>
        <v>0</v>
      </c>
      <c r="J11" s="52"/>
    </row>
    <row r="12" spans="1:10" ht="15">
      <c r="A12" s="150"/>
      <c r="B12" s="147"/>
      <c r="C12" s="42">
        <v>200114</v>
      </c>
      <c r="D12" s="42" t="s">
        <v>20</v>
      </c>
      <c r="E12" s="153"/>
      <c r="F12" s="127"/>
      <c r="G12" s="139"/>
      <c r="H12" s="156"/>
      <c r="J12" s="52"/>
    </row>
    <row r="13" spans="1:10" ht="15">
      <c r="A13" s="150"/>
      <c r="B13" s="147"/>
      <c r="C13" s="42">
        <v>200115</v>
      </c>
      <c r="D13" s="42" t="s">
        <v>21</v>
      </c>
      <c r="E13" s="153"/>
      <c r="F13" s="127"/>
      <c r="G13" s="139"/>
      <c r="H13" s="156"/>
      <c r="J13" s="52"/>
    </row>
    <row r="14" spans="1:10" ht="15">
      <c r="A14" s="150"/>
      <c r="B14" s="147"/>
      <c r="C14" s="42">
        <v>200119</v>
      </c>
      <c r="D14" s="42" t="s">
        <v>22</v>
      </c>
      <c r="E14" s="153"/>
      <c r="F14" s="127"/>
      <c r="G14" s="139"/>
      <c r="H14" s="156"/>
      <c r="J14" s="52"/>
    </row>
    <row r="15" spans="1:10" ht="15">
      <c r="A15" s="150"/>
      <c r="B15" s="147"/>
      <c r="C15" s="42">
        <v>160113</v>
      </c>
      <c r="D15" s="42" t="s">
        <v>23</v>
      </c>
      <c r="E15" s="153"/>
      <c r="F15" s="127"/>
      <c r="G15" s="139"/>
      <c r="H15" s="156"/>
      <c r="J15" s="52"/>
    </row>
    <row r="16" spans="1:10" ht="15">
      <c r="A16" s="150"/>
      <c r="B16" s="147"/>
      <c r="C16" s="42">
        <v>160507</v>
      </c>
      <c r="D16" s="42" t="s">
        <v>24</v>
      </c>
      <c r="E16" s="153"/>
      <c r="F16" s="127"/>
      <c r="G16" s="139"/>
      <c r="H16" s="156"/>
      <c r="J16" s="52"/>
    </row>
    <row r="17" spans="1:10" ht="15">
      <c r="A17" s="151"/>
      <c r="B17" s="147"/>
      <c r="C17" s="42">
        <v>160508</v>
      </c>
      <c r="D17" s="42" t="s">
        <v>25</v>
      </c>
      <c r="E17" s="154"/>
      <c r="F17" s="128"/>
      <c r="G17" s="140"/>
      <c r="H17" s="157"/>
      <c r="J17" s="52"/>
    </row>
    <row r="18" spans="1:10" ht="15">
      <c r="A18" s="149">
        <v>10</v>
      </c>
      <c r="B18" s="158" t="s">
        <v>26</v>
      </c>
      <c r="C18" s="38">
        <v>200113</v>
      </c>
      <c r="D18" s="38" t="s">
        <v>27</v>
      </c>
      <c r="E18" s="159" t="s">
        <v>6</v>
      </c>
      <c r="F18" s="126">
        <v>18.532</v>
      </c>
      <c r="G18" s="138"/>
      <c r="H18" s="141">
        <f>F18*G18</f>
        <v>0</v>
      </c>
      <c r="J18" s="52"/>
    </row>
    <row r="19" spans="1:10" ht="15">
      <c r="A19" s="150"/>
      <c r="B19" s="158"/>
      <c r="C19" s="38">
        <v>200127</v>
      </c>
      <c r="D19" s="38" t="s">
        <v>28</v>
      </c>
      <c r="E19" s="160"/>
      <c r="F19" s="127"/>
      <c r="G19" s="139"/>
      <c r="H19" s="142"/>
      <c r="J19" s="52"/>
    </row>
    <row r="20" spans="1:10" ht="15">
      <c r="A20" s="150"/>
      <c r="B20" s="158"/>
      <c r="C20" s="38">
        <v>120112</v>
      </c>
      <c r="D20" s="38" t="s">
        <v>29</v>
      </c>
      <c r="E20" s="160"/>
      <c r="F20" s="127"/>
      <c r="G20" s="139"/>
      <c r="H20" s="142"/>
      <c r="J20" s="52"/>
    </row>
    <row r="21" spans="1:10" ht="15">
      <c r="A21" s="150"/>
      <c r="B21" s="158"/>
      <c r="C21" s="38">
        <v>160107</v>
      </c>
      <c r="D21" s="38" t="s">
        <v>30</v>
      </c>
      <c r="E21" s="160"/>
      <c r="F21" s="127"/>
      <c r="G21" s="139"/>
      <c r="H21" s="142"/>
      <c r="J21" s="52"/>
    </row>
    <row r="22" spans="1:10" ht="15">
      <c r="A22" s="150"/>
      <c r="B22" s="158"/>
      <c r="C22" s="38">
        <v>160114</v>
      </c>
      <c r="D22" s="38" t="s">
        <v>31</v>
      </c>
      <c r="E22" s="160"/>
      <c r="F22" s="127"/>
      <c r="G22" s="139"/>
      <c r="H22" s="142"/>
      <c r="J22" s="52"/>
    </row>
    <row r="23" spans="1:10" ht="15">
      <c r="A23" s="150"/>
      <c r="B23" s="158"/>
      <c r="C23" s="38">
        <v>150110</v>
      </c>
      <c r="D23" s="38" t="s">
        <v>32</v>
      </c>
      <c r="E23" s="160"/>
      <c r="F23" s="127"/>
      <c r="G23" s="139"/>
      <c r="H23" s="142"/>
      <c r="J23" s="52"/>
    </row>
    <row r="24" spans="1:10" ht="15">
      <c r="A24" s="150"/>
      <c r="B24" s="158"/>
      <c r="C24" s="38">
        <v>150111</v>
      </c>
      <c r="D24" s="38" t="s">
        <v>33</v>
      </c>
      <c r="E24" s="160"/>
      <c r="F24" s="127"/>
      <c r="G24" s="139"/>
      <c r="H24" s="142"/>
      <c r="J24" s="52"/>
    </row>
    <row r="25" spans="1:10" ht="15">
      <c r="A25" s="150"/>
      <c r="B25" s="158"/>
      <c r="C25" s="38">
        <v>150202</v>
      </c>
      <c r="D25" s="38" t="s">
        <v>34</v>
      </c>
      <c r="E25" s="160"/>
      <c r="F25" s="127"/>
      <c r="G25" s="139"/>
      <c r="H25" s="142"/>
      <c r="J25" s="52"/>
    </row>
    <row r="26" spans="1:10" ht="15">
      <c r="A26" s="150"/>
      <c r="B26" s="158"/>
      <c r="C26" s="38">
        <v>200111</v>
      </c>
      <c r="D26" s="38" t="s">
        <v>35</v>
      </c>
      <c r="E26" s="160"/>
      <c r="F26" s="127"/>
      <c r="G26" s="139"/>
      <c r="H26" s="142"/>
      <c r="J26" s="52"/>
    </row>
    <row r="27" spans="1:10" ht="15">
      <c r="A27" s="150"/>
      <c r="B27" s="158"/>
      <c r="C27" s="38">
        <v>200139</v>
      </c>
      <c r="D27" s="38" t="s">
        <v>36</v>
      </c>
      <c r="E27" s="160"/>
      <c r="F27" s="127"/>
      <c r="G27" s="139"/>
      <c r="H27" s="142"/>
      <c r="J27" s="52"/>
    </row>
    <row r="28" spans="1:10" ht="15">
      <c r="A28" s="150"/>
      <c r="B28" s="158"/>
      <c r="C28" s="37" t="s">
        <v>37</v>
      </c>
      <c r="D28" s="38" t="s">
        <v>38</v>
      </c>
      <c r="E28" s="160"/>
      <c r="F28" s="127"/>
      <c r="G28" s="139"/>
      <c r="H28" s="142"/>
      <c r="J28" s="52"/>
    </row>
    <row r="29" spans="1:10" ht="15">
      <c r="A29" s="150"/>
      <c r="B29" s="158"/>
      <c r="C29" s="38">
        <v>170301</v>
      </c>
      <c r="D29" s="38" t="s">
        <v>39</v>
      </c>
      <c r="E29" s="160"/>
      <c r="F29" s="127"/>
      <c r="G29" s="139"/>
      <c r="H29" s="142"/>
      <c r="J29" s="52"/>
    </row>
    <row r="30" spans="1:10" ht="15">
      <c r="A30" s="151"/>
      <c r="B30" s="158"/>
      <c r="C30" s="38">
        <v>170503</v>
      </c>
      <c r="D30" s="38" t="s">
        <v>40</v>
      </c>
      <c r="E30" s="161"/>
      <c r="F30" s="128"/>
      <c r="G30" s="140"/>
      <c r="H30" s="143"/>
      <c r="J30" s="52"/>
    </row>
    <row r="31" spans="1:10" ht="15">
      <c r="A31" s="149">
        <v>11</v>
      </c>
      <c r="B31" s="147" t="s">
        <v>41</v>
      </c>
      <c r="C31" s="42">
        <v>150102</v>
      </c>
      <c r="D31" s="42" t="s">
        <v>42</v>
      </c>
      <c r="E31" s="152" t="s">
        <v>6</v>
      </c>
      <c r="F31" s="126">
        <v>8.26</v>
      </c>
      <c r="G31" s="138"/>
      <c r="H31" s="155">
        <f>F31*G31</f>
        <v>0</v>
      </c>
      <c r="J31" s="52"/>
    </row>
    <row r="32" spans="1:10" ht="15">
      <c r="A32" s="150"/>
      <c r="B32" s="147"/>
      <c r="C32" s="41" t="s">
        <v>18</v>
      </c>
      <c r="D32" s="42" t="s">
        <v>43</v>
      </c>
      <c r="E32" s="153"/>
      <c r="F32" s="127"/>
      <c r="G32" s="139"/>
      <c r="H32" s="156"/>
      <c r="J32" s="52"/>
    </row>
    <row r="33" spans="1:10" ht="15">
      <c r="A33" s="150"/>
      <c r="B33" s="147"/>
      <c r="C33" s="42">
        <v>200126</v>
      </c>
      <c r="D33" s="42" t="s">
        <v>44</v>
      </c>
      <c r="E33" s="153"/>
      <c r="F33" s="127"/>
      <c r="G33" s="139"/>
      <c r="H33" s="156"/>
      <c r="J33" s="52"/>
    </row>
    <row r="34" spans="1:10" ht="15">
      <c r="A34" s="150"/>
      <c r="B34" s="147"/>
      <c r="C34" s="41" t="s">
        <v>18</v>
      </c>
      <c r="D34" s="42" t="s">
        <v>45</v>
      </c>
      <c r="E34" s="153"/>
      <c r="F34" s="127"/>
      <c r="G34" s="139"/>
      <c r="H34" s="156"/>
      <c r="J34" s="52"/>
    </row>
    <row r="35" spans="1:10" ht="15">
      <c r="A35" s="151"/>
      <c r="B35" s="147"/>
      <c r="C35" s="41" t="s">
        <v>18</v>
      </c>
      <c r="D35" s="42" t="s">
        <v>46</v>
      </c>
      <c r="E35" s="154"/>
      <c r="F35" s="128"/>
      <c r="G35" s="140"/>
      <c r="H35" s="157"/>
      <c r="J35" s="52"/>
    </row>
    <row r="36" spans="1:10" ht="15">
      <c r="A36" s="149">
        <v>12</v>
      </c>
      <c r="B36" s="158" t="s">
        <v>47</v>
      </c>
      <c r="C36" s="38">
        <v>200203</v>
      </c>
      <c r="D36" s="38" t="s">
        <v>48</v>
      </c>
      <c r="E36" s="159" t="s">
        <v>6</v>
      </c>
      <c r="F36" s="126">
        <v>124.6</v>
      </c>
      <c r="G36" s="138"/>
      <c r="H36" s="141">
        <f>F36*G36</f>
        <v>0</v>
      </c>
      <c r="J36" s="52"/>
    </row>
    <row r="37" spans="1:10" ht="15">
      <c r="A37" s="151"/>
      <c r="B37" s="158"/>
      <c r="C37" s="38">
        <v>200302</v>
      </c>
      <c r="D37" s="38" t="s">
        <v>49</v>
      </c>
      <c r="E37" s="161"/>
      <c r="F37" s="128"/>
      <c r="G37" s="140"/>
      <c r="H37" s="143"/>
      <c r="J37" s="52"/>
    </row>
    <row r="38" spans="1:10" ht="15">
      <c r="A38" s="149">
        <v>13</v>
      </c>
      <c r="B38" s="147" t="s">
        <v>50</v>
      </c>
      <c r="C38" s="42">
        <v>200101</v>
      </c>
      <c r="D38" s="42" t="s">
        <v>51</v>
      </c>
      <c r="E38" s="152" t="s">
        <v>6</v>
      </c>
      <c r="F38" s="126">
        <v>53.62</v>
      </c>
      <c r="G38" s="138"/>
      <c r="H38" s="155">
        <f>F38*G38</f>
        <v>0</v>
      </c>
      <c r="J38" s="52"/>
    </row>
    <row r="39" spans="1:10" ht="15">
      <c r="A39" s="150"/>
      <c r="B39" s="147"/>
      <c r="C39" s="42">
        <v>200102</v>
      </c>
      <c r="D39" s="42" t="s">
        <v>52</v>
      </c>
      <c r="E39" s="153"/>
      <c r="F39" s="127"/>
      <c r="G39" s="139"/>
      <c r="H39" s="156"/>
      <c r="J39" s="52"/>
    </row>
    <row r="40" spans="1:10" ht="15">
      <c r="A40" s="150"/>
      <c r="B40" s="147"/>
      <c r="C40" s="42">
        <v>200201</v>
      </c>
      <c r="D40" s="42" t="s">
        <v>53</v>
      </c>
      <c r="E40" s="153"/>
      <c r="F40" s="127"/>
      <c r="G40" s="139"/>
      <c r="H40" s="156"/>
      <c r="J40" s="52"/>
    </row>
    <row r="41" spans="1:10" ht="15">
      <c r="A41" s="151"/>
      <c r="B41" s="147"/>
      <c r="C41" s="42">
        <v>200307</v>
      </c>
      <c r="D41" s="42" t="s">
        <v>54</v>
      </c>
      <c r="E41" s="154"/>
      <c r="F41" s="128"/>
      <c r="G41" s="140"/>
      <c r="H41" s="157"/>
      <c r="J41" s="52"/>
    </row>
    <row r="42" spans="1:10" ht="15">
      <c r="A42" s="149">
        <v>14</v>
      </c>
      <c r="B42" s="158" t="s">
        <v>55</v>
      </c>
      <c r="C42" s="38">
        <v>150106</v>
      </c>
      <c r="D42" s="38" t="s">
        <v>56</v>
      </c>
      <c r="E42" s="159" t="s">
        <v>6</v>
      </c>
      <c r="F42" s="126">
        <v>0.2</v>
      </c>
      <c r="G42" s="138"/>
      <c r="H42" s="141">
        <f>F42*G42</f>
        <v>0</v>
      </c>
      <c r="J42" s="52"/>
    </row>
    <row r="43" spans="1:10" ht="15">
      <c r="A43" s="150"/>
      <c r="B43" s="158"/>
      <c r="C43" s="37" t="s">
        <v>57</v>
      </c>
      <c r="D43" s="38" t="s">
        <v>58</v>
      </c>
      <c r="E43" s="160"/>
      <c r="F43" s="127"/>
      <c r="G43" s="139"/>
      <c r="H43" s="142"/>
      <c r="J43" s="52"/>
    </row>
    <row r="44" spans="1:10" ht="15">
      <c r="A44" s="150"/>
      <c r="B44" s="158"/>
      <c r="C44" s="38">
        <v>101103</v>
      </c>
      <c r="D44" s="38" t="s">
        <v>59</v>
      </c>
      <c r="E44" s="160"/>
      <c r="F44" s="127"/>
      <c r="G44" s="139"/>
      <c r="H44" s="142"/>
      <c r="J44" s="52"/>
    </row>
    <row r="45" spans="1:10" ht="15">
      <c r="A45" s="150"/>
      <c r="B45" s="158"/>
      <c r="C45" s="38">
        <v>101112</v>
      </c>
      <c r="D45" s="38" t="s">
        <v>60</v>
      </c>
      <c r="E45" s="160"/>
      <c r="F45" s="127"/>
      <c r="G45" s="139"/>
      <c r="H45" s="142"/>
      <c r="J45" s="52"/>
    </row>
    <row r="46" spans="1:10" ht="15">
      <c r="A46" s="150"/>
      <c r="B46" s="158"/>
      <c r="C46" s="38">
        <v>170201</v>
      </c>
      <c r="D46" s="38" t="s">
        <v>61</v>
      </c>
      <c r="E46" s="160"/>
      <c r="F46" s="127"/>
      <c r="G46" s="139"/>
      <c r="H46" s="142"/>
      <c r="J46" s="52"/>
    </row>
    <row r="47" spans="1:10" ht="15">
      <c r="A47" s="150"/>
      <c r="B47" s="158"/>
      <c r="C47" s="38">
        <v>170203</v>
      </c>
      <c r="D47" s="38" t="s">
        <v>62</v>
      </c>
      <c r="E47" s="160"/>
      <c r="F47" s="127"/>
      <c r="G47" s="139"/>
      <c r="H47" s="142"/>
      <c r="J47" s="52"/>
    </row>
    <row r="48" spans="1:10" ht="15">
      <c r="A48" s="151"/>
      <c r="B48" s="158"/>
      <c r="C48" s="38">
        <v>191201</v>
      </c>
      <c r="D48" s="38" t="s">
        <v>63</v>
      </c>
      <c r="E48" s="161"/>
      <c r="F48" s="128"/>
      <c r="G48" s="140"/>
      <c r="H48" s="143"/>
      <c r="J48" s="52"/>
    </row>
    <row r="49" spans="1:10" ht="15">
      <c r="A49" s="28">
        <v>15</v>
      </c>
      <c r="B49" s="2" t="s">
        <v>64</v>
      </c>
      <c r="C49" s="43">
        <v>160103</v>
      </c>
      <c r="D49" s="43" t="s">
        <v>65</v>
      </c>
      <c r="E49" s="44" t="s">
        <v>6</v>
      </c>
      <c r="F49" s="32">
        <v>11.64</v>
      </c>
      <c r="G49" s="13"/>
      <c r="H49" s="33">
        <f>F49*G49</f>
        <v>0</v>
      </c>
      <c r="J49" s="52"/>
    </row>
    <row r="50" spans="1:10" ht="15">
      <c r="A50" s="132">
        <v>16</v>
      </c>
      <c r="B50" s="125" t="s">
        <v>66</v>
      </c>
      <c r="C50" s="45">
        <v>170101</v>
      </c>
      <c r="D50" s="45" t="s">
        <v>67</v>
      </c>
      <c r="E50" s="135" t="s">
        <v>6</v>
      </c>
      <c r="F50" s="126">
        <v>9</v>
      </c>
      <c r="G50" s="138"/>
      <c r="H50" s="141">
        <f>F50*G50</f>
        <v>0</v>
      </c>
      <c r="J50" s="52"/>
    </row>
    <row r="51" spans="1:10" ht="15">
      <c r="A51" s="133"/>
      <c r="B51" s="125"/>
      <c r="C51" s="45">
        <v>170102</v>
      </c>
      <c r="D51" s="45" t="s">
        <v>68</v>
      </c>
      <c r="E51" s="136"/>
      <c r="F51" s="127"/>
      <c r="G51" s="139"/>
      <c r="H51" s="142"/>
      <c r="J51" s="52"/>
    </row>
    <row r="52" spans="1:10" ht="15">
      <c r="A52" s="133"/>
      <c r="B52" s="125"/>
      <c r="C52" s="45">
        <v>170107</v>
      </c>
      <c r="D52" s="45" t="s">
        <v>69</v>
      </c>
      <c r="E52" s="136"/>
      <c r="F52" s="127"/>
      <c r="G52" s="139"/>
      <c r="H52" s="142"/>
      <c r="J52" s="52"/>
    </row>
    <row r="53" spans="1:10" ht="15">
      <c r="A53" s="133"/>
      <c r="B53" s="125"/>
      <c r="C53" s="45">
        <v>170302</v>
      </c>
      <c r="D53" s="45" t="s">
        <v>70</v>
      </c>
      <c r="E53" s="136"/>
      <c r="F53" s="127"/>
      <c r="G53" s="139"/>
      <c r="H53" s="142"/>
      <c r="J53" s="52"/>
    </row>
    <row r="54" spans="1:10" ht="15">
      <c r="A54" s="134"/>
      <c r="B54" s="125"/>
      <c r="C54" s="45">
        <v>170504</v>
      </c>
      <c r="D54" s="45" t="s">
        <v>40</v>
      </c>
      <c r="E54" s="137"/>
      <c r="F54" s="128"/>
      <c r="G54" s="140"/>
      <c r="H54" s="143"/>
      <c r="J54" s="52"/>
    </row>
    <row r="55" spans="1:10" ht="15">
      <c r="A55" s="144">
        <v>17</v>
      </c>
      <c r="B55" s="147" t="s">
        <v>71</v>
      </c>
      <c r="C55" s="46">
        <v>170605</v>
      </c>
      <c r="D55" s="46" t="s">
        <v>72</v>
      </c>
      <c r="E55" s="148" t="s">
        <v>6</v>
      </c>
      <c r="F55" s="126">
        <v>7.6</v>
      </c>
      <c r="G55" s="129"/>
      <c r="H55" s="131">
        <f>F55*G55</f>
        <v>0</v>
      </c>
      <c r="J55" s="52"/>
    </row>
    <row r="56" spans="1:10" ht="15">
      <c r="A56" s="145"/>
      <c r="B56" s="147"/>
      <c r="C56" s="46">
        <v>170904</v>
      </c>
      <c r="D56" s="46" t="s">
        <v>73</v>
      </c>
      <c r="E56" s="148"/>
      <c r="F56" s="127"/>
      <c r="G56" s="129"/>
      <c r="H56" s="131"/>
      <c r="J56" s="52"/>
    </row>
    <row r="57" spans="1:10" ht="15">
      <c r="A57" s="146"/>
      <c r="B57" s="147"/>
      <c r="C57" s="47">
        <v>160122</v>
      </c>
      <c r="D57" s="47" t="s">
        <v>74</v>
      </c>
      <c r="E57" s="148"/>
      <c r="F57" s="128"/>
      <c r="G57" s="129"/>
      <c r="H57" s="131"/>
      <c r="J57" s="52"/>
    </row>
    <row r="58" spans="1:10" ht="15">
      <c r="A58" s="119">
        <v>18</v>
      </c>
      <c r="B58" s="122" t="s">
        <v>75</v>
      </c>
      <c r="C58" s="48">
        <v>200140</v>
      </c>
      <c r="D58" s="48" t="s">
        <v>76</v>
      </c>
      <c r="E58" s="125" t="s">
        <v>6</v>
      </c>
      <c r="F58" s="126">
        <v>0.08</v>
      </c>
      <c r="G58" s="129"/>
      <c r="H58" s="130"/>
      <c r="J58" s="52"/>
    </row>
    <row r="59" spans="1:10" ht="15">
      <c r="A59" s="120"/>
      <c r="B59" s="123"/>
      <c r="C59" s="48">
        <v>130208</v>
      </c>
      <c r="D59" s="48" t="s">
        <v>77</v>
      </c>
      <c r="E59" s="125"/>
      <c r="F59" s="127"/>
      <c r="G59" s="129"/>
      <c r="H59" s="130"/>
      <c r="J59" s="52"/>
    </row>
    <row r="60" spans="1:10" ht="15">
      <c r="A60" s="120"/>
      <c r="B60" s="123"/>
      <c r="C60" s="49">
        <v>170405</v>
      </c>
      <c r="D60" s="50" t="s">
        <v>78</v>
      </c>
      <c r="E60" s="125"/>
      <c r="F60" s="127"/>
      <c r="G60" s="129"/>
      <c r="H60" s="130"/>
      <c r="J60" s="52"/>
    </row>
    <row r="61" spans="1:10" ht="15">
      <c r="A61" s="121"/>
      <c r="B61" s="124"/>
      <c r="C61" s="49">
        <v>200140</v>
      </c>
      <c r="D61" s="50" t="s">
        <v>79</v>
      </c>
      <c r="E61" s="125"/>
      <c r="F61" s="128"/>
      <c r="G61" s="129"/>
      <c r="H61" s="130"/>
      <c r="J61" s="52"/>
    </row>
    <row r="62" ht="15">
      <c r="A62" s="3"/>
    </row>
    <row r="63" ht="15.75" thickBot="1">
      <c r="A63" s="3"/>
    </row>
    <row r="64" spans="1:8" ht="21.75" thickBot="1">
      <c r="A64" s="3"/>
      <c r="E64" s="117" t="s">
        <v>80</v>
      </c>
      <c r="F64" s="117"/>
      <c r="G64" s="117"/>
      <c r="H64" s="51">
        <f>SUM(H2:H8,H10:H61)</f>
        <v>0</v>
      </c>
    </row>
    <row r="65" ht="15">
      <c r="A65" s="3"/>
    </row>
    <row r="66" ht="15">
      <c r="A66" s="3"/>
    </row>
    <row r="67" spans="1:8" ht="15">
      <c r="A67" s="3"/>
      <c r="B67" s="118" t="s">
        <v>81</v>
      </c>
      <c r="C67" s="118"/>
      <c r="D67" s="118"/>
      <c r="E67" s="118"/>
      <c r="F67" s="118"/>
      <c r="G67" s="118"/>
      <c r="H67" s="118"/>
    </row>
    <row r="68" spans="1:8" ht="15">
      <c r="A68" s="3"/>
      <c r="B68" s="118"/>
      <c r="C68" s="118"/>
      <c r="D68" s="118"/>
      <c r="E68" s="118"/>
      <c r="F68" s="118"/>
      <c r="G68" s="118"/>
      <c r="H68" s="118"/>
    </row>
  </sheetData>
  <mergeCells count="57">
    <mergeCell ref="F18:F30"/>
    <mergeCell ref="G18:G30"/>
    <mergeCell ref="A9:H9"/>
    <mergeCell ref="A11:A17"/>
    <mergeCell ref="B11:B17"/>
    <mergeCell ref="E11:E17"/>
    <mergeCell ref="F11:F17"/>
    <mergeCell ref="G11:G17"/>
    <mergeCell ref="H11:H17"/>
    <mergeCell ref="H18:H30"/>
    <mergeCell ref="A18:A30"/>
    <mergeCell ref="B18:B30"/>
    <mergeCell ref="E18:E30"/>
    <mergeCell ref="H36:H37"/>
    <mergeCell ref="A31:A35"/>
    <mergeCell ref="B31:B35"/>
    <mergeCell ref="E31:E35"/>
    <mergeCell ref="F31:F35"/>
    <mergeCell ref="G31:G35"/>
    <mergeCell ref="H31:H35"/>
    <mergeCell ref="A36:A37"/>
    <mergeCell ref="B36:B37"/>
    <mergeCell ref="E36:E37"/>
    <mergeCell ref="F36:F37"/>
    <mergeCell ref="G36:G37"/>
    <mergeCell ref="H42:H48"/>
    <mergeCell ref="A38:A41"/>
    <mergeCell ref="B38:B41"/>
    <mergeCell ref="E38:E41"/>
    <mergeCell ref="F38:F41"/>
    <mergeCell ref="G38:G41"/>
    <mergeCell ref="H38:H41"/>
    <mergeCell ref="A42:A48"/>
    <mergeCell ref="B42:B48"/>
    <mergeCell ref="E42:E48"/>
    <mergeCell ref="F42:F48"/>
    <mergeCell ref="G42:G48"/>
    <mergeCell ref="H55:H57"/>
    <mergeCell ref="A50:A54"/>
    <mergeCell ref="B50:B54"/>
    <mergeCell ref="E50:E54"/>
    <mergeCell ref="F50:F54"/>
    <mergeCell ref="G50:G54"/>
    <mergeCell ref="H50:H54"/>
    <mergeCell ref="A55:A57"/>
    <mergeCell ref="B55:B57"/>
    <mergeCell ref="E55:E57"/>
    <mergeCell ref="F55:F57"/>
    <mergeCell ref="G55:G57"/>
    <mergeCell ref="E64:G64"/>
    <mergeCell ref="B67:H68"/>
    <mergeCell ref="A58:A61"/>
    <mergeCell ref="B58:B61"/>
    <mergeCell ref="E58:E61"/>
    <mergeCell ref="F58:F61"/>
    <mergeCell ref="G58:G61"/>
    <mergeCell ref="H58:H61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zoomScale="130" zoomScaleNormal="130" workbookViewId="0" topLeftCell="A4">
      <selection activeCell="F31" sqref="F31"/>
    </sheetView>
  </sheetViews>
  <sheetFormatPr defaultColWidth="9.140625" defaultRowHeight="15"/>
  <cols>
    <col min="1" max="1" width="7.7109375" style="0" customWidth="1"/>
    <col min="2" max="2" width="28.8515625" style="0" customWidth="1"/>
    <col min="3" max="4" width="10.421875" style="0" customWidth="1"/>
    <col min="5" max="5" width="13.140625" style="0" customWidth="1"/>
    <col min="6" max="6" width="17.7109375" style="0" customWidth="1"/>
    <col min="7" max="7" width="8.8515625" style="0" bestFit="1" customWidth="1"/>
    <col min="8" max="8" width="15.28125" style="0" customWidth="1"/>
    <col min="9" max="9" width="13.8515625" style="0" customWidth="1"/>
  </cols>
  <sheetData>
    <row r="1" spans="2:7" ht="19.5" thickBot="1">
      <c r="B1" s="11" t="s">
        <v>100</v>
      </c>
      <c r="C1" s="11"/>
      <c r="D1" s="11"/>
      <c r="E1" s="11"/>
      <c r="F1" s="12"/>
      <c r="G1" s="12"/>
    </row>
    <row r="2" spans="4:9" ht="15.75" thickBot="1">
      <c r="D2" s="176" t="s">
        <v>87</v>
      </c>
      <c r="E2" s="177"/>
      <c r="F2" s="178"/>
      <c r="G2" s="173" t="s">
        <v>88</v>
      </c>
      <c r="H2" s="174"/>
      <c r="I2" s="175"/>
    </row>
    <row r="3" spans="1:9" ht="60">
      <c r="A3" s="71"/>
      <c r="B3" s="72" t="s">
        <v>86</v>
      </c>
      <c r="C3" s="73" t="s">
        <v>85</v>
      </c>
      <c r="D3" s="74" t="s">
        <v>3</v>
      </c>
      <c r="E3" s="20" t="s">
        <v>90</v>
      </c>
      <c r="F3" s="75" t="s">
        <v>98</v>
      </c>
      <c r="G3" s="17" t="s">
        <v>3</v>
      </c>
      <c r="H3" s="20" t="s">
        <v>91</v>
      </c>
      <c r="I3" s="18" t="s">
        <v>99</v>
      </c>
    </row>
    <row r="4" spans="1:9" ht="15">
      <c r="A4" s="179" t="s">
        <v>105</v>
      </c>
      <c r="B4" s="8" t="s">
        <v>83</v>
      </c>
      <c r="C4" s="14">
        <v>701</v>
      </c>
      <c r="D4" s="16" t="s">
        <v>89</v>
      </c>
      <c r="E4" s="9"/>
      <c r="F4" s="21">
        <f>C4*E4*365</f>
        <v>0</v>
      </c>
      <c r="G4" s="19" t="s">
        <v>89</v>
      </c>
      <c r="H4" s="9"/>
      <c r="I4" s="22">
        <f>C4*H4</f>
        <v>0</v>
      </c>
    </row>
    <row r="5" spans="1:9" ht="15">
      <c r="A5" s="179"/>
      <c r="B5" s="6">
        <v>770</v>
      </c>
      <c r="C5" s="15">
        <v>84</v>
      </c>
      <c r="D5" s="16" t="s">
        <v>89</v>
      </c>
      <c r="E5" s="7"/>
      <c r="F5" s="21">
        <f aca="true" t="shared" si="0" ref="F5:F30">C5*E5*365</f>
        <v>0</v>
      </c>
      <c r="G5" s="19" t="s">
        <v>89</v>
      </c>
      <c r="H5" s="7"/>
      <c r="I5" s="22">
        <f aca="true" t="shared" si="1" ref="I5:I30">C5*H5</f>
        <v>0</v>
      </c>
    </row>
    <row r="6" spans="1:9" ht="15">
      <c r="A6" s="179"/>
      <c r="B6" s="6">
        <v>660</v>
      </c>
      <c r="C6" s="15">
        <v>71</v>
      </c>
      <c r="D6" s="16" t="s">
        <v>89</v>
      </c>
      <c r="E6" s="7"/>
      <c r="F6" s="21">
        <f t="shared" si="0"/>
        <v>0</v>
      </c>
      <c r="G6" s="19" t="s">
        <v>89</v>
      </c>
      <c r="H6" s="7"/>
      <c r="I6" s="22">
        <f t="shared" si="1"/>
        <v>0</v>
      </c>
    </row>
    <row r="7" spans="1:9" ht="15">
      <c r="A7" s="179"/>
      <c r="B7" s="6">
        <v>360</v>
      </c>
      <c r="C7" s="15">
        <v>142</v>
      </c>
      <c r="D7" s="16" t="s">
        <v>89</v>
      </c>
      <c r="E7" s="7"/>
      <c r="F7" s="21">
        <f t="shared" si="0"/>
        <v>0</v>
      </c>
      <c r="G7" s="19" t="s">
        <v>89</v>
      </c>
      <c r="H7" s="7"/>
      <c r="I7" s="22">
        <f t="shared" si="1"/>
        <v>0</v>
      </c>
    </row>
    <row r="8" spans="1:9" ht="15">
      <c r="A8" s="179"/>
      <c r="B8" s="6">
        <v>240</v>
      </c>
      <c r="C8" s="15">
        <v>1250</v>
      </c>
      <c r="D8" s="16" t="s">
        <v>89</v>
      </c>
      <c r="E8" s="7"/>
      <c r="F8" s="21">
        <f t="shared" si="0"/>
        <v>0</v>
      </c>
      <c r="G8" s="19" t="s">
        <v>89</v>
      </c>
      <c r="H8" s="7"/>
      <c r="I8" s="22">
        <f t="shared" si="1"/>
        <v>0</v>
      </c>
    </row>
    <row r="9" spans="1:9" ht="15">
      <c r="A9" s="179"/>
      <c r="B9" s="6">
        <v>140</v>
      </c>
      <c r="C9" s="15">
        <v>495</v>
      </c>
      <c r="D9" s="16" t="s">
        <v>89</v>
      </c>
      <c r="E9" s="7"/>
      <c r="F9" s="21">
        <f t="shared" si="0"/>
        <v>0</v>
      </c>
      <c r="G9" s="19" t="s">
        <v>89</v>
      </c>
      <c r="H9" s="7"/>
      <c r="I9" s="22">
        <f t="shared" si="1"/>
        <v>0</v>
      </c>
    </row>
    <row r="10" spans="1:9" ht="15">
      <c r="A10" s="179"/>
      <c r="B10" s="6" t="s">
        <v>84</v>
      </c>
      <c r="C10" s="15">
        <v>4777</v>
      </c>
      <c r="D10" s="16" t="s">
        <v>89</v>
      </c>
      <c r="E10" s="7"/>
      <c r="F10" s="21">
        <f t="shared" si="0"/>
        <v>0</v>
      </c>
      <c r="G10" s="19" t="s">
        <v>89</v>
      </c>
      <c r="H10" s="7"/>
      <c r="I10" s="22">
        <f t="shared" si="1"/>
        <v>0</v>
      </c>
    </row>
    <row r="11" spans="1:9" ht="15">
      <c r="A11" s="180"/>
      <c r="B11" s="6">
        <v>80</v>
      </c>
      <c r="C11" s="15">
        <v>1301</v>
      </c>
      <c r="D11" s="16" t="s">
        <v>89</v>
      </c>
      <c r="E11" s="7"/>
      <c r="F11" s="21">
        <f t="shared" si="0"/>
        <v>0</v>
      </c>
      <c r="G11" s="19" t="s">
        <v>89</v>
      </c>
      <c r="H11" s="7"/>
      <c r="I11" s="22">
        <f t="shared" si="1"/>
        <v>0</v>
      </c>
    </row>
    <row r="12" spans="1:9" ht="15">
      <c r="A12" s="181"/>
      <c r="B12" s="54" t="s">
        <v>106</v>
      </c>
      <c r="C12" s="78">
        <v>492</v>
      </c>
      <c r="D12" s="88" t="s">
        <v>107</v>
      </c>
      <c r="E12" s="76" t="s">
        <v>107</v>
      </c>
      <c r="F12" s="89" t="s">
        <v>107</v>
      </c>
      <c r="G12" s="19" t="s">
        <v>89</v>
      </c>
      <c r="H12" s="7"/>
      <c r="I12" s="53">
        <f t="shared" si="1"/>
        <v>0</v>
      </c>
    </row>
    <row r="13" spans="1:9" ht="15">
      <c r="A13" s="182"/>
      <c r="B13" s="54" t="s">
        <v>108</v>
      </c>
      <c r="C13" s="78">
        <v>137</v>
      </c>
      <c r="D13" s="88" t="s">
        <v>107</v>
      </c>
      <c r="E13" s="76" t="s">
        <v>107</v>
      </c>
      <c r="F13" s="89" t="s">
        <v>107</v>
      </c>
      <c r="G13" s="19" t="s">
        <v>89</v>
      </c>
      <c r="H13" s="7"/>
      <c r="I13" s="53">
        <f t="shared" si="1"/>
        <v>0</v>
      </c>
    </row>
    <row r="14" spans="1:9" ht="15">
      <c r="A14" s="182"/>
      <c r="B14" s="55" t="s">
        <v>110</v>
      </c>
      <c r="C14" s="79">
        <v>2431</v>
      </c>
      <c r="D14" s="16" t="s">
        <v>89</v>
      </c>
      <c r="E14" s="7"/>
      <c r="F14" s="21">
        <f t="shared" si="0"/>
        <v>0</v>
      </c>
      <c r="G14" s="19" t="s">
        <v>89</v>
      </c>
      <c r="H14" s="9"/>
      <c r="I14" s="53">
        <f t="shared" si="1"/>
        <v>0</v>
      </c>
    </row>
    <row r="15" spans="1:9" ht="15">
      <c r="A15" s="182"/>
      <c r="B15" s="56" t="s">
        <v>111</v>
      </c>
      <c r="C15" s="80">
        <v>50</v>
      </c>
      <c r="D15" s="96" t="s">
        <v>89</v>
      </c>
      <c r="E15" s="97"/>
      <c r="F15" s="98">
        <f t="shared" si="0"/>
        <v>0</v>
      </c>
      <c r="G15" s="19" t="s">
        <v>89</v>
      </c>
      <c r="H15" s="69"/>
      <c r="I15" s="53">
        <f t="shared" si="1"/>
        <v>0</v>
      </c>
    </row>
    <row r="16" spans="1:9" ht="15.75" thickBot="1">
      <c r="A16" s="182"/>
      <c r="B16" s="56" t="s">
        <v>104</v>
      </c>
      <c r="C16" s="80">
        <v>29</v>
      </c>
      <c r="D16" s="90" t="s">
        <v>89</v>
      </c>
      <c r="E16" s="10"/>
      <c r="F16" s="94">
        <f t="shared" si="0"/>
        <v>0</v>
      </c>
      <c r="G16" s="70" t="s">
        <v>89</v>
      </c>
      <c r="H16" s="62"/>
      <c r="I16" s="63">
        <f t="shared" si="1"/>
        <v>0</v>
      </c>
    </row>
    <row r="17" spans="1:9" ht="15" customHeight="1">
      <c r="A17" s="163" t="s">
        <v>101</v>
      </c>
      <c r="B17" s="58">
        <v>1100</v>
      </c>
      <c r="C17" s="81">
        <v>298</v>
      </c>
      <c r="D17" s="91" t="s">
        <v>89</v>
      </c>
      <c r="E17" s="20"/>
      <c r="F17" s="95">
        <f t="shared" si="0"/>
        <v>0</v>
      </c>
      <c r="G17" s="17" t="s">
        <v>89</v>
      </c>
      <c r="H17" s="20"/>
      <c r="I17" s="59">
        <f t="shared" si="1"/>
        <v>0</v>
      </c>
    </row>
    <row r="18" spans="1:9" ht="15">
      <c r="A18" s="164"/>
      <c r="B18" s="55">
        <v>360</v>
      </c>
      <c r="C18" s="79">
        <v>1</v>
      </c>
      <c r="D18" s="92" t="s">
        <v>89</v>
      </c>
      <c r="E18" s="7"/>
      <c r="F18" s="21">
        <f t="shared" si="0"/>
        <v>0</v>
      </c>
      <c r="G18" s="19" t="s">
        <v>89</v>
      </c>
      <c r="H18" s="7"/>
      <c r="I18" s="60">
        <f t="shared" si="1"/>
        <v>0</v>
      </c>
    </row>
    <row r="19" spans="1:9" ht="15">
      <c r="A19" s="164"/>
      <c r="B19" s="55">
        <v>240</v>
      </c>
      <c r="C19" s="80">
        <v>16</v>
      </c>
      <c r="D19" s="92" t="s">
        <v>89</v>
      </c>
      <c r="E19" s="10"/>
      <c r="F19" s="21">
        <f t="shared" si="0"/>
        <v>0</v>
      </c>
      <c r="G19" s="19" t="s">
        <v>89</v>
      </c>
      <c r="H19" s="10"/>
      <c r="I19" s="53">
        <f t="shared" si="1"/>
        <v>0</v>
      </c>
    </row>
    <row r="20" spans="1:9" ht="15.75" thickBot="1">
      <c r="A20" s="165"/>
      <c r="B20" s="61">
        <v>120</v>
      </c>
      <c r="C20" s="82">
        <v>6</v>
      </c>
      <c r="D20" s="93" t="s">
        <v>89</v>
      </c>
      <c r="E20" s="62"/>
      <c r="F20" s="77">
        <f t="shared" si="0"/>
        <v>0</v>
      </c>
      <c r="G20" s="70" t="s">
        <v>89</v>
      </c>
      <c r="H20" s="62"/>
      <c r="I20" s="63">
        <f t="shared" si="1"/>
        <v>0</v>
      </c>
    </row>
    <row r="21" spans="1:9" ht="15">
      <c r="A21" s="166" t="s">
        <v>102</v>
      </c>
      <c r="B21" s="64">
        <v>1100</v>
      </c>
      <c r="C21" s="81">
        <v>315</v>
      </c>
      <c r="D21" s="91" t="s">
        <v>89</v>
      </c>
      <c r="E21" s="20"/>
      <c r="F21" s="95">
        <f t="shared" si="0"/>
        <v>0</v>
      </c>
      <c r="G21" s="17" t="s">
        <v>89</v>
      </c>
      <c r="H21" s="20"/>
      <c r="I21" s="59">
        <f t="shared" si="1"/>
        <v>0</v>
      </c>
    </row>
    <row r="22" spans="1:9" ht="15">
      <c r="A22" s="167"/>
      <c r="B22" s="55">
        <v>360</v>
      </c>
      <c r="C22" s="79">
        <v>11</v>
      </c>
      <c r="D22" s="92" t="s">
        <v>89</v>
      </c>
      <c r="E22" s="7"/>
      <c r="F22" s="21">
        <f t="shared" si="0"/>
        <v>0</v>
      </c>
      <c r="G22" s="19" t="s">
        <v>89</v>
      </c>
      <c r="H22" s="7"/>
      <c r="I22" s="60">
        <f t="shared" si="1"/>
        <v>0</v>
      </c>
    </row>
    <row r="23" spans="1:9" ht="15">
      <c r="A23" s="167"/>
      <c r="B23" s="55">
        <v>240</v>
      </c>
      <c r="C23" s="79">
        <v>39</v>
      </c>
      <c r="D23" s="92" t="s">
        <v>89</v>
      </c>
      <c r="E23" s="10"/>
      <c r="F23" s="21">
        <f t="shared" si="0"/>
        <v>0</v>
      </c>
      <c r="G23" s="19" t="s">
        <v>89</v>
      </c>
      <c r="H23" s="10"/>
      <c r="I23" s="53">
        <f t="shared" si="1"/>
        <v>0</v>
      </c>
    </row>
    <row r="24" spans="1:9" ht="15.75" thickBot="1">
      <c r="A24" s="168"/>
      <c r="B24" s="65">
        <v>120</v>
      </c>
      <c r="C24" s="83">
        <v>12</v>
      </c>
      <c r="D24" s="93" t="s">
        <v>89</v>
      </c>
      <c r="E24" s="62"/>
      <c r="F24" s="77">
        <f t="shared" si="0"/>
        <v>0</v>
      </c>
      <c r="G24" s="70" t="s">
        <v>89</v>
      </c>
      <c r="H24" s="62"/>
      <c r="I24" s="63">
        <f t="shared" si="1"/>
        <v>0</v>
      </c>
    </row>
    <row r="25" spans="1:9" ht="15" customHeight="1">
      <c r="A25" s="169" t="s">
        <v>103</v>
      </c>
      <c r="B25" s="64">
        <v>2100</v>
      </c>
      <c r="C25" s="84">
        <v>4</v>
      </c>
      <c r="D25" s="16" t="s">
        <v>89</v>
      </c>
      <c r="E25" s="9"/>
      <c r="F25" s="21">
        <f t="shared" si="0"/>
        <v>0</v>
      </c>
      <c r="G25" s="19" t="s">
        <v>89</v>
      </c>
      <c r="H25" s="9"/>
      <c r="I25" s="22">
        <f t="shared" si="1"/>
        <v>0</v>
      </c>
    </row>
    <row r="26" spans="1:9" ht="15" customHeight="1">
      <c r="A26" s="170"/>
      <c r="B26" s="67">
        <v>1800</v>
      </c>
      <c r="C26" s="85">
        <v>103</v>
      </c>
      <c r="D26" s="92" t="s">
        <v>89</v>
      </c>
      <c r="E26" s="9"/>
      <c r="F26" s="21">
        <f t="shared" si="0"/>
        <v>0</v>
      </c>
      <c r="G26" s="19" t="s">
        <v>89</v>
      </c>
      <c r="H26" s="9"/>
      <c r="I26" s="22">
        <f t="shared" si="1"/>
        <v>0</v>
      </c>
    </row>
    <row r="27" spans="1:9" ht="15" customHeight="1">
      <c r="A27" s="170"/>
      <c r="B27" s="67">
        <v>1500</v>
      </c>
      <c r="C27" s="85">
        <v>12</v>
      </c>
      <c r="D27" s="92"/>
      <c r="E27" s="9"/>
      <c r="F27" s="21">
        <f t="shared" si="0"/>
        <v>0</v>
      </c>
      <c r="G27" s="19" t="s">
        <v>89</v>
      </c>
      <c r="H27" s="9"/>
      <c r="I27" s="22">
        <f t="shared" si="1"/>
        <v>0</v>
      </c>
    </row>
    <row r="28" spans="1:9" ht="15" customHeight="1">
      <c r="A28" s="170"/>
      <c r="B28" s="67">
        <v>1100</v>
      </c>
      <c r="C28" s="85">
        <v>110</v>
      </c>
      <c r="D28" s="92" t="s">
        <v>89</v>
      </c>
      <c r="E28" s="9"/>
      <c r="F28" s="21">
        <f t="shared" si="0"/>
        <v>0</v>
      </c>
      <c r="G28" s="19" t="s">
        <v>89</v>
      </c>
      <c r="H28" s="9"/>
      <c r="I28" s="22">
        <f t="shared" si="1"/>
        <v>0</v>
      </c>
    </row>
    <row r="29" spans="1:9" ht="15">
      <c r="A29" s="171"/>
      <c r="B29" s="54">
        <v>240</v>
      </c>
      <c r="C29" s="86">
        <v>10</v>
      </c>
      <c r="D29" s="92" t="s">
        <v>89</v>
      </c>
      <c r="E29" s="7"/>
      <c r="F29" s="21">
        <f t="shared" si="0"/>
        <v>0</v>
      </c>
      <c r="G29" s="19" t="s">
        <v>89</v>
      </c>
      <c r="H29" s="7"/>
      <c r="I29" s="60">
        <f t="shared" si="1"/>
        <v>0</v>
      </c>
    </row>
    <row r="30" spans="1:9" ht="15.75" thickBot="1">
      <c r="A30" s="172"/>
      <c r="B30" s="66">
        <v>120</v>
      </c>
      <c r="C30" s="87">
        <v>7</v>
      </c>
      <c r="D30" s="93" t="s">
        <v>89</v>
      </c>
      <c r="E30" s="62"/>
      <c r="F30" s="77">
        <f t="shared" si="0"/>
        <v>0</v>
      </c>
      <c r="G30" s="70" t="s">
        <v>89</v>
      </c>
      <c r="H30" s="62"/>
      <c r="I30" s="63">
        <f t="shared" si="1"/>
        <v>0</v>
      </c>
    </row>
    <row r="31" spans="1:9" ht="15">
      <c r="A31" s="57"/>
      <c r="F31" s="68">
        <f>SUM(F4:F11,F14,F16:F30)</f>
        <v>0</v>
      </c>
      <c r="I31" s="68">
        <f>SUM(I4:I30)</f>
        <v>0</v>
      </c>
    </row>
    <row r="32" ht="15">
      <c r="A32" s="57"/>
    </row>
    <row r="33" ht="15">
      <c r="A33" s="57"/>
    </row>
  </sheetData>
  <mergeCells count="7">
    <mergeCell ref="A17:A20"/>
    <mergeCell ref="A21:A24"/>
    <mergeCell ref="A25:A30"/>
    <mergeCell ref="G2:I2"/>
    <mergeCell ref="D2:F2"/>
    <mergeCell ref="A4:A11"/>
    <mergeCell ref="A12:A16"/>
  </mergeCell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F4250-7557-443E-8168-4B1C397B114F}">
  <dimension ref="A1:F10"/>
  <sheetViews>
    <sheetView workbookViewId="0" topLeftCell="A1">
      <selection activeCell="A9" sqref="A9:L10"/>
    </sheetView>
  </sheetViews>
  <sheetFormatPr defaultColWidth="9.140625" defaultRowHeight="15"/>
  <cols>
    <col min="1" max="1" width="9.7109375" style="0" customWidth="1"/>
    <col min="4" max="4" width="14.00390625" style="0" customWidth="1"/>
    <col min="5" max="5" width="15.28125" style="0" customWidth="1"/>
    <col min="6" max="6" width="14.28125" style="0" customWidth="1"/>
  </cols>
  <sheetData>
    <row r="1" spans="2:4" ht="19.5" thickBot="1">
      <c r="B1" s="11" t="s">
        <v>113</v>
      </c>
      <c r="C1" s="11"/>
      <c r="D1" s="12"/>
    </row>
    <row r="2" spans="4:6" ht="15.75" thickBot="1">
      <c r="D2" s="173" t="s">
        <v>115</v>
      </c>
      <c r="E2" s="174"/>
      <c r="F2" s="175"/>
    </row>
    <row r="3" spans="1:6" ht="60">
      <c r="A3" s="71"/>
      <c r="B3" s="72" t="s">
        <v>86</v>
      </c>
      <c r="C3" s="73" t="s">
        <v>85</v>
      </c>
      <c r="D3" s="17" t="s">
        <v>3</v>
      </c>
      <c r="E3" s="20" t="s">
        <v>91</v>
      </c>
      <c r="F3" s="18" t="s">
        <v>99</v>
      </c>
    </row>
    <row r="4" spans="1:6" ht="22.5" thickBot="1">
      <c r="A4" s="100" t="s">
        <v>112</v>
      </c>
      <c r="B4" s="101" t="s">
        <v>83</v>
      </c>
      <c r="C4" s="102">
        <v>50</v>
      </c>
      <c r="D4" s="70" t="s">
        <v>89</v>
      </c>
      <c r="E4" s="103"/>
      <c r="F4" s="99">
        <f>C4*E4</f>
        <v>0</v>
      </c>
    </row>
    <row r="5" ht="15">
      <c r="F5" s="68">
        <f>SUM(F4)</f>
        <v>0</v>
      </c>
    </row>
    <row r="9" ht="15">
      <c r="A9" t="s">
        <v>116</v>
      </c>
    </row>
    <row r="10" ht="15">
      <c r="A10" t="s">
        <v>117</v>
      </c>
    </row>
  </sheetData>
  <mergeCells count="1">
    <mergeCell ref="D2:F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Lažanská Michaela</cp:lastModifiedBy>
  <cp:lastPrinted>2021-05-27T11:20:07Z</cp:lastPrinted>
  <dcterms:created xsi:type="dcterms:W3CDTF">2021-01-22T08:45:54Z</dcterms:created>
  <dcterms:modified xsi:type="dcterms:W3CDTF">2022-08-10T17:05:53Z</dcterms:modified>
  <cp:category/>
  <cp:version/>
  <cp:contentType/>
  <cp:contentStatus/>
</cp:coreProperties>
</file>