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86 - Oprava oplocení are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'086 - Oprava oplocení are...'!$C$82:$K$245</definedName>
    <definedName name="_xlnm.Print_Area" localSheetId="1">'086 - Oprava oplocení are...'!$C$4:$J$37,'086 - Oprava oplocení are...'!$C$43:$J$66,'086 - Oprava oplocení are...'!$C$72:$K$245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'086 - Oprava oplocení are...'!$82:$82</definedName>
  </definedNames>
  <calcPr fullCalcOnLoad="1"/>
</workbook>
</file>

<file path=xl/sharedStrings.xml><?xml version="1.0" encoding="utf-8"?>
<sst xmlns="http://schemas.openxmlformats.org/spreadsheetml/2006/main" count="2280" uniqueCount="591">
  <si>
    <t>Export Komplet</t>
  </si>
  <si>
    <t>VZ</t>
  </si>
  <si>
    <t>2.0</t>
  </si>
  <si>
    <t>ZAMOK</t>
  </si>
  <si>
    <t>False</t>
  </si>
  <si>
    <t>{c167947e-2b53-41ac-990c-2790b463c275}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</si>
  <si>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</si>
  <si>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</si>
  <si>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</si>
  <si>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</si>
  <si>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</si>
  <si>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</si>
  <si>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</si>
  <si>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</si>
  <si>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</si>
  <si>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</si>
  <si>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</si>
  <si>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oplocení areálu ZŠ Máchovo nám., Raisova 688/11, Děčín IV</t>
  </si>
  <si>
    <t>KSO:</t>
  </si>
  <si>
    <t/>
  </si>
  <si>
    <t>CC-CZ:</t>
  </si>
  <si>
    <t>Místo:</t>
  </si>
  <si>
    <t>p.č. 1042/1, k.ú. Podmokly</t>
  </si>
  <si>
    <t>Datum:</t>
  </si>
  <si>
    <t>23. 6. 2022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</si>
  <si>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</si>
  <si>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</si>
  <si>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</si>
  <si>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</si>
  <si>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</si>
  <si>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</si>
  <si>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</si>
  <si>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</si>
  <si>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</si>
  <si>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</si>
  <si>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</si>
  <si>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</si>
  <si>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</si>
  <si>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</si>
  <si>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</si>
  <si>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</si>
  <si>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</si>
  <si>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</si>
  <si>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</si>
  <si>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</si>
  <si>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</si>
  <si>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</si>
  <si>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</si>
  <si>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</si>
  <si>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</si>
  <si>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</si>
  <si>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</si>
  <si>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</si>
  <si>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</si>
  <si>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</si>
  <si>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</si>
  <si>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</si>
  <si>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</si>
  <si>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</si>
  <si>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</si>
  <si>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</si>
  <si>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</si>
  <si>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</si>
  <si>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</si>
  <si>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</si>
  <si>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</si>
  <si>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</si>
  <si>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</si>
  <si>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</si>
  <si>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</si>
  <si>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</si>
  <si>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</si>
  <si>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</si>
  <si>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</si>
  <si>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</si>
  <si>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</si>
  <si>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</si>
  <si>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</si>
  <si>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</si>
  <si>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</si>
  <si>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</si>
  <si>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</si>
  <si>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</si>
  <si>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</si>
  <si>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</si>
  <si>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</si>
  <si>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</si>
  <si>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</si>
  <si>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</si>
  <si>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</si>
  <si>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</si>
  <si>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</si>
  <si>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</si>
  <si>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</si>
  <si>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</si>
  <si>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</si>
  <si>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</si>
  <si>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</si>
  <si>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</si>
  <si>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</si>
  <si>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</si>
  <si>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</si>
  <si>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</si>
  <si>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</si>
  <si>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</si>
  <si>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</si>
  <si>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</si>
  <si>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</si>
  <si>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</si>
  <si>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</si>
  <si>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</si>
  <si>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</si>
  <si>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</si>
  <si>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</si>
  <si>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</si>
  <si>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</si>
  <si>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</si>
  <si>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</si>
  <si>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</si>
  <si>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01</t>
  </si>
  <si>
    <t>4</t>
  </si>
  <si>
    <t>-275477972</t>
  </si>
  <si>
    <t>Online PSC</t>
  </si>
  <si>
    <t>https://podminky.urs.cz/item/CS_URS_2022_01/111211101</t>
  </si>
  <si>
    <t>VV</t>
  </si>
  <si>
    <t>"úsek 1-2 dl.2,50 m"</t>
  </si>
  <si>
    <t>"úsek 2-3 dl.17,40 m"</t>
  </si>
  <si>
    <t>"úsek 3-4 dl.41,40 m"</t>
  </si>
  <si>
    <t>"úsek 4-5 dl.7,50 m"7,50*1,00</t>
  </si>
  <si>
    <t>"úsek 5-6 dl. 68,50 m"7,50*1,00</t>
  </si>
  <si>
    <t>Součet</t>
  </si>
  <si>
    <t>131212532</t>
  </si>
  <si>
    <t>Hloubení jamek ručně objemu do 0,5 m3 s odhozením výkopku do 3 m nebo naložením na dopravní prostředek v hornině třídy těžitelnosti I skupiny 3 nesoudržných</t>
  </si>
  <si>
    <t>m3</t>
  </si>
  <si>
    <t>-571966166</t>
  </si>
  <si>
    <t>https://podminky.urs.cz/item/CS_URS_2022_01/131212532</t>
  </si>
  <si>
    <t>"úsek 4-5 dl.7,50 m"3*0,40*0,40*1,00</t>
  </si>
  <si>
    <t>"úsek 5-6 dl. 68,50 m"28*0,40*0,40*1,00</t>
  </si>
  <si>
    <t>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</si>
  <si>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</si>
  <si>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</si>
  <si>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-2135561433</t>
  </si>
  <si>
    <t>https://podminky.urs.cz/item/CS_URS_2022_01/162211311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</si>
  <si>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</si>
  <si>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</si>
  <si>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-1687973666</t>
  </si>
  <si>
    <t>https://podminky.urs.cz/item/CS_URS_2022_01/162211319</t>
  </si>
  <si>
    <t>4,96*3 'Přepočtené koeficientem množství</t>
  </si>
  <si>
    <t>5</t>
  </si>
  <si>
    <t>171211101</t>
  </si>
  <si>
    <t>Uložení sypanin do násypů ručně s rozprostřením sypaniny ve vrstvách a s hrubým urovnáním nezhutněných jakékoliv třídy těžitelnosti</t>
  </si>
  <si>
    <t>-1857727941</t>
  </si>
  <si>
    <t>https://podminky.urs.cz/item/CS_URS_2022_01/171211101</t>
  </si>
  <si>
    <t>6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</si>
  <si>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</si>
  <si>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</si>
  <si>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-1950915760</t>
  </si>
  <si>
    <t>https://podminky.urs.cz/item/CS_URS_2022_01/181151331</t>
  </si>
  <si>
    <t>"úsek 5-6 dl. 68,50 m"68,50*1,00</t>
  </si>
  <si>
    <t>Svislé a kompletní konstrukce</t>
  </si>
  <si>
    <t>7</t>
  </si>
  <si>
    <t>317321019</t>
  </si>
  <si>
    <t>Římsy opěrných zdí a valů z betonu železového tř. C 20/25</t>
  </si>
  <si>
    <t>-1708919077</t>
  </si>
  <si>
    <t>https://podminky.urs.cz/item/CS_URS_2022_01/317321019</t>
  </si>
  <si>
    <t>"úsek 1-2 dl.2,50 m"2,50*0,65*0,20</t>
  </si>
  <si>
    <t>"úsek 2-3 dl.17,40 m"17,40*0,65*0,20</t>
  </si>
  <si>
    <t>"úsek 3-4 dl.41,40 m"41,40*0,65*0,20</t>
  </si>
  <si>
    <t>8</t>
  </si>
  <si>
    <t>317353111</t>
  </si>
  <si>
    <t>Bednění říms opěrných zdí a valů jakéhokoliv tvaru přímých, zalomených nebo jinak zakřivených zřízení</t>
  </si>
  <si>
    <t>2010047226</t>
  </si>
  <si>
    <t>https://podminky.urs.cz/item/CS_URS_2022_01/317353111</t>
  </si>
  <si>
    <t>"úsek 1-2 dl.2,50 m"2,50*0,50</t>
  </si>
  <si>
    <t>"úsek 2-3 dl.17,40 m"17,40*0,50</t>
  </si>
  <si>
    <t>"úsek 3-4 dl.41,40 m"41,40*0,50</t>
  </si>
  <si>
    <t>9</t>
  </si>
  <si>
    <t>317353112</t>
  </si>
  <si>
    <t>Bednění říms opěrných zdí a valů jakéhokoliv tvaru přímých, zalomených nebo jinak zakřivených odstranění</t>
  </si>
  <si>
    <t>-920686970</t>
  </si>
  <si>
    <t>https://podminky.urs.cz/item/CS_URS_2022_01/317353112</t>
  </si>
  <si>
    <t>10</t>
  </si>
  <si>
    <t>317361016</t>
  </si>
  <si>
    <t>Výztuž říms opěrných zdí a valů z oceli 10 505 (R) nebo BSt 500</t>
  </si>
  <si>
    <t>t</t>
  </si>
  <si>
    <t>1219656175</t>
  </si>
  <si>
    <t>https://podminky.urs.cz/item/CS_URS_2022_01/317361016</t>
  </si>
  <si>
    <t>7,959*0,05 'Přepočtené koeficientem množství</t>
  </si>
  <si>
    <t>11</t>
  </si>
  <si>
    <t>338171123</t>
  </si>
  <si>
    <t>Montáž sloupků a vzpěr plotových ocelových trubkových nebo profilovaných výšky do 2,60 m se zabetonováním do 0,08 m3 do připravených jamek</t>
  </si>
  <si>
    <t>kus</t>
  </si>
  <si>
    <t>-728382937</t>
  </si>
  <si>
    <t>https://podminky.urs.cz/item/CS_URS_2022_01/338171123</t>
  </si>
  <si>
    <t>12</t>
  </si>
  <si>
    <t>M</t>
  </si>
  <si>
    <t>55342152</t>
  </si>
  <si>
    <t>plotový sloupek pro svařované panely profilovaný 60x60mm dl 2,3m povrchová úprava Zn a Zn + PVC</t>
  </si>
  <si>
    <t>-714757400</t>
  </si>
  <si>
    <t>13</t>
  </si>
  <si>
    <t>33817112R</t>
  </si>
  <si>
    <t>Montáž sloupků a vzpěr plotových ocelových trubkových nebo profilovaných výšky přes 2,60 m se zabetonováním do 0,08 m3 do připravených jamek</t>
  </si>
  <si>
    <t>R-položka</t>
  </si>
  <si>
    <t>-667687344</t>
  </si>
  <si>
    <t>44</t>
  </si>
  <si>
    <t>5534214R</t>
  </si>
  <si>
    <t>plotový sloupek pro svařované panely profilovaný 60x60mm dl 3,2m povrchová úprava Zn a Zn + PVC</t>
  </si>
  <si>
    <t>1756387876</t>
  </si>
  <si>
    <t>14</t>
  </si>
  <si>
    <t>5534215R</t>
  </si>
  <si>
    <t>plotový sloupek pro svařované panely profilovaný 60x60mm dl 3,8m povrchová úprava Zn a Zn + PVC</t>
  </si>
  <si>
    <t>-804651198</t>
  </si>
  <si>
    <t>5534216R</t>
  </si>
  <si>
    <t>plotový sloupek pro svařované panely profilovaný 80x80mm dl 6,5m povrchová úprava Zn a Zn + PVC</t>
  </si>
  <si>
    <t>-488272172</t>
  </si>
  <si>
    <t>16</t>
  </si>
  <si>
    <t>5534217R</t>
  </si>
  <si>
    <t>vzpěra plotová profilovaná 40x80mm dl 2,0-2,4m povrchová úprava Zn a Zn + PVC</t>
  </si>
  <si>
    <t>-274948936</t>
  </si>
  <si>
    <t>"úsek 3-4 dl.41,40 m"2</t>
  </si>
  <si>
    <t>"úsek 4-5 dl.7,50 m"1</t>
  </si>
  <si>
    <t>"úsek 5-6 dl. 68,50 m"</t>
  </si>
  <si>
    <t>17</t>
  </si>
  <si>
    <t>348101230</t>
  </si>
  <si>
    <t>Osazení vrat nebo vrátek k oplocení na sloupky ocelové, plochy jednotlivě přes 4 do 6 m2</t>
  </si>
  <si>
    <t>-1326625210</t>
  </si>
  <si>
    <t>https://podminky.urs.cz/item/CS_URS_2022_01/348101230</t>
  </si>
  <si>
    <t>"úsek 5-6 dl. 68,50 m"2</t>
  </si>
  <si>
    <t>18</t>
  </si>
  <si>
    <t>55342362</t>
  </si>
  <si>
    <t>brána plotová dvoukřídlá Pz s PVC vrstvou 3000x1745mm</t>
  </si>
  <si>
    <t>253409729</t>
  </si>
  <si>
    <t>19</t>
  </si>
  <si>
    <t>348121221</t>
  </si>
  <si>
    <t>Osazení podhrabových desek na ocelové sloupky, délky desek přes 2 do 3 m včetně dodání držáků a montážního materiálu</t>
  </si>
  <si>
    <t>-565899372</t>
  </si>
  <si>
    <t>https://podminky.urs.cz/item/CS_URS_2022_01/348121221</t>
  </si>
  <si>
    <t>20</t>
  </si>
  <si>
    <t>59232543</t>
  </si>
  <si>
    <t xml:space="preserve">betonová podhrabová deska 2450x300x50mm </t>
  </si>
  <si>
    <t>-2126649</t>
  </si>
  <si>
    <t>348171143</t>
  </si>
  <si>
    <t>Montáž oplocení z dílců kovových panelových svařovaných, na ocelové profilované sloupky, výšky přes 1,0 do 1,5 m</t>
  </si>
  <si>
    <t>m</t>
  </si>
  <si>
    <t>1813107269</t>
  </si>
  <si>
    <t>https://podminky.urs.cz/item/CS_URS_2022_01/348171143</t>
  </si>
  <si>
    <t>"úsek 2-3 dl.17,40 m"17,40-2,50</t>
  </si>
  <si>
    <t>22</t>
  </si>
  <si>
    <t>55342421</t>
  </si>
  <si>
    <t>plotový panel svařovaný v 1,0-1,5m š do 2,5m průměru drátu 6mm oka 55x200mm s dvojitým horizontálním drátem 8mm povrchová úprava PZ komaxit</t>
  </si>
  <si>
    <t>426166366</t>
  </si>
  <si>
    <t>14,9*0,4 'Přepočtené koeficientem množství</t>
  </si>
  <si>
    <t>23</t>
  </si>
  <si>
    <t>348171146</t>
  </si>
  <si>
    <t>Montáž oplocení z dílců kovových panelových svařovaných, na ocelové profilované sloupky, výšky přes 1,5 do 2,0 m</t>
  </si>
  <si>
    <t>2014643836</t>
  </si>
  <si>
    <t>https://podminky.urs.cz/item/CS_URS_2022_01/348171146</t>
  </si>
  <si>
    <t>"úsek 5-6 dl. 68,50 m"38,50-2*2,50</t>
  </si>
  <si>
    <t>24</t>
  </si>
  <si>
    <t>55342422</t>
  </si>
  <si>
    <t>plotový panel svařovaný v 1,5-2,0m š do 2,5m průměru drátu 6mm oka 50x200mm s dvojitým horizontálním drátem 8mm povrchová úprava PZ komaxit</t>
  </si>
  <si>
    <t>-1086833657</t>
  </si>
  <si>
    <t>34,8958333333334*0,4 'Přepočtené koeficientem množství</t>
  </si>
  <si>
    <t>25</t>
  </si>
  <si>
    <t>348171149</t>
  </si>
  <si>
    <t>Montáž oplocení z dílců kovových panelových svařovaných, na ocelové profilované sloupky, výšky přes 2,0 do 2,5 m</t>
  </si>
  <si>
    <t>1335581947</t>
  </si>
  <si>
    <t>https://podminky.urs.cz/item/CS_URS_2022_01/348171149</t>
  </si>
  <si>
    <t>"úsek 1-2 dl.2,50 m"2,50</t>
  </si>
  <si>
    <t>"úsek 2-3 dl.17,40 m"2,50</t>
  </si>
  <si>
    <t>"úsek 3-4 dl.41,40 m"41,40</t>
  </si>
  <si>
    <t>"úsek 4-5 dl.7,50 m"7,50</t>
  </si>
  <si>
    <t>26</t>
  </si>
  <si>
    <t>55342423</t>
  </si>
  <si>
    <t>plotový panel svařovaný v 2,0-2,5m š do 2,5m průměru drátu 6mm oka 55x200mm s dvojitým horizontálním drátem 8mm povrchová úprava PZ komaxit</t>
  </si>
  <si>
    <t>-727086806</t>
  </si>
  <si>
    <t>53,9*0,4 'Přepočtené koeficientem množství</t>
  </si>
  <si>
    <t>27</t>
  </si>
  <si>
    <t>4502101972</t>
  </si>
  <si>
    <t xml:space="preserve">Příchytka z PVC k uchycení plotového panelu 2D na sloupek </t>
  </si>
  <si>
    <t>1269640570</t>
  </si>
  <si>
    <t>"úsek 1-2 dl.2,50 m"2*7</t>
  </si>
  <si>
    <t>"úsek 2-3 dl.17,40 m"6*4</t>
  </si>
  <si>
    <t>"úsek 3-4 dl.41,40 m"17*7</t>
  </si>
  <si>
    <t>"úsek 4-5 dl.7,50 m"3*7</t>
  </si>
  <si>
    <t>"úsek 5-6 dl. 68,50 m"28*5</t>
  </si>
  <si>
    <t>318*4 'Přepočtené koeficientem množství</t>
  </si>
  <si>
    <t>28</t>
  </si>
  <si>
    <t>34817200R</t>
  </si>
  <si>
    <t>D+M ochranné sítě oplocení hřiště pro míčové hry. Součástí dodávky sportovní sítě jsou napínací a upevňovací elementy (úchyty na sloupek, háčky, karabinky, ocelová pozinkovaná lanka, napínače a pod).</t>
  </si>
  <si>
    <t>-1222305239</t>
  </si>
  <si>
    <t>"úsek 3-4 dl.41,40 m"41,40*2,60</t>
  </si>
  <si>
    <t>94</t>
  </si>
  <si>
    <t>Lešení</t>
  </si>
  <si>
    <t>29</t>
  </si>
  <si>
    <t>941211111</t>
  </si>
  <si>
    <t>Montáž lešení řadového rámového lehkého pracovního s podlahami s provozním zatížením tř. 3 do 200 kg/m2 šířky tř. SW06 přes 0,6 do 0,9 m, výšky do 10 m</t>
  </si>
  <si>
    <t>573000837</t>
  </si>
  <si>
    <t>https://podminky.urs.cz/item/CS_URS_2022_01/941211111</t>
  </si>
  <si>
    <t>50,00*5,00</t>
  </si>
  <si>
    <t>30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</si>
  <si>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</si>
  <si>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</si>
  <si>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-613561020</t>
  </si>
  <si>
    <t>https://podminky.urs.cz/item/CS_URS_2022_01/941211211</t>
  </si>
  <si>
    <t>250*5 'Přepočtené koeficientem množství</t>
  </si>
  <si>
    <t>31</t>
  </si>
  <si>
    <t>941211811</t>
  </si>
  <si>
    <t>Demontáž lešení řadového rámového lehkého pracovního s provozním zatížením tř. 3 do 200 kg/m2 šířky tř. SW06 přes 0,6 do 0,9 m, výšky do 10 m</t>
  </si>
  <si>
    <t>-69142402</t>
  </si>
  <si>
    <t>https://podminky.urs.cz/item/CS_URS_2022_01/941211811</t>
  </si>
  <si>
    <t>96</t>
  </si>
  <si>
    <t>Bourání konstrukcí</t>
  </si>
  <si>
    <t>32</t>
  </si>
  <si>
    <t>962042321</t>
  </si>
  <si>
    <t>Bourání zdiva z betonu prostého nadzákladového objemu přes 1 m3</t>
  </si>
  <si>
    <t>-904416054</t>
  </si>
  <si>
    <t>https://podminky.urs.cz/item/CS_URS_2022_01/962042321</t>
  </si>
  <si>
    <t>"úsek 5-6 dl. 68,50 m"59,00*0,20*0,30</t>
  </si>
  <si>
    <t>33</t>
  </si>
  <si>
    <t>962052211</t>
  </si>
  <si>
    <t>Bourání zdiva železobetonového nadzákladového, objemu přes 1 m3</t>
  </si>
  <si>
    <t>541092880</t>
  </si>
  <si>
    <t>https://podminky.urs.cz/item/CS_URS_2022_01/962052211</t>
  </si>
  <si>
    <t>"úsek 1-2 dl.2,50 m"2,50*0,65*0,16</t>
  </si>
  <si>
    <t>"úsek 2-3 dl.17,40 m"17,40*0,65*0,16</t>
  </si>
  <si>
    <t>"úsek 3-4 dl.41,40 m"41,40*0,65*0,16</t>
  </si>
  <si>
    <t>"úsek 4-5 dl.7,50 m"</t>
  </si>
  <si>
    <t>Součet stávající koruna opěrné zdi</t>
  </si>
  <si>
    <t>34</t>
  </si>
  <si>
    <t>966071711</t>
  </si>
  <si>
    <t>Bourání plotových sloupků a vzpěr ocelových trubkových nebo profilovaných výšky do 2,50 m zabetonovaných</t>
  </si>
  <si>
    <t>-1698321416</t>
  </si>
  <si>
    <t>https://podminky.urs.cz/item/CS_URS_2022_01/966071711</t>
  </si>
  <si>
    <t>35</t>
  </si>
  <si>
    <t>966071821</t>
  </si>
  <si>
    <t>Rozebrání oplocení z pletiva drátěného se čtvercovými oky, výšky do 1,6 m</t>
  </si>
  <si>
    <t>-2082244542</t>
  </si>
  <si>
    <t>https://podminky.urs.cz/item/CS_URS_2022_01/966071821</t>
  </si>
  <si>
    <t>"úsek 2-3 dl.17,40 m"17,40</t>
  </si>
  <si>
    <t>"úsek 5-6 dl. 68,50 m"68,50</t>
  </si>
  <si>
    <t>36</t>
  </si>
  <si>
    <t>977151122</t>
  </si>
  <si>
    <t>Jádrové vrty diamantovými korunkami do stavebních materiálů (železobetonu, betonu, cihel, obkladů, dlažeb, kamene) průměru přes 120 do 130 mm</t>
  </si>
  <si>
    <t>-1593196530</t>
  </si>
  <si>
    <t>https://podminky.urs.cz/item/CS_URS_2022_01/977151122</t>
  </si>
  <si>
    <t>"úsek 1-2 dl.2,50 m"2*1,20</t>
  </si>
  <si>
    <t>"úsek 2-3 dl.17,40 m"6*0,50</t>
  </si>
  <si>
    <t>"úsek 3-4 dl.41,40 m"1,20+9*1,00</t>
  </si>
  <si>
    <t>997</t>
  </si>
  <si>
    <t>Přesun sutě</t>
  </si>
  <si>
    <t>37</t>
  </si>
  <si>
    <t>997221561</t>
  </si>
  <si>
    <t>Vodorovná doprava suti bez naložení, ale se složením a s hrubým urovnáním z kusových materiálů, na vzdálenost do 1 km</t>
  </si>
  <si>
    <t>1628727301</t>
  </si>
  <si>
    <t>https://podminky.urs.cz/item/CS_URS_2022_01/997221561</t>
  </si>
  <si>
    <t>38</t>
  </si>
  <si>
    <t>997221569</t>
  </si>
  <si>
    <t>Vodorovná doprava suti bez naložení, ale se složením a s hrubým urovnáním Příplatek k ceně za každý další i započatý 1 km přes 1 km</t>
  </si>
  <si>
    <t>-1671430139</t>
  </si>
  <si>
    <t>https://podminky.urs.cz/item/CS_URS_2022_01/997221569</t>
  </si>
  <si>
    <t>32,89*14 'Přepočtené koeficientem množství</t>
  </si>
  <si>
    <t>39</t>
  </si>
  <si>
    <t>997221611</t>
  </si>
  <si>
    <t>Nakládání na dopravní prostředky pro vodorovnou dopravu suti</t>
  </si>
  <si>
    <t>-1876544163</t>
  </si>
  <si>
    <t>https://podminky.urs.cz/item/CS_URS_2022_01/997221611</t>
  </si>
  <si>
    <t>40</t>
  </si>
  <si>
    <t>94621000</t>
  </si>
  <si>
    <t>poplatek za uložení stavebního odpadu betonového zatříděného kódem 17 01 01 na recyklační skládku</t>
  </si>
  <si>
    <t>-1262680302</t>
  </si>
  <si>
    <t>41</t>
  </si>
  <si>
    <t>94621004</t>
  </si>
  <si>
    <t>poplatek za uložení směsného stavebního a demoličního odpadu zatříděného kódem 17 09 04 na recyklační skládku</t>
  </si>
  <si>
    <t>1114932533</t>
  </si>
  <si>
    <t>998</t>
  </si>
  <si>
    <t>Přesun hmot</t>
  </si>
  <si>
    <t>42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</si>
  <si>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</si>
  <si>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</si>
  <si>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1978496031</t>
  </si>
  <si>
    <t>https://podminky.urs.cz/item/CS_URS_2022_01/998232110</t>
  </si>
  <si>
    <t>VRN</t>
  </si>
  <si>
    <t>Vedlejší rozpočtové náklady</t>
  </si>
  <si>
    <t>VRN1</t>
  </si>
  <si>
    <t>Průzkumné, geodetické a projektové práce</t>
  </si>
  <si>
    <t>43</t>
  </si>
  <si>
    <t>012103000</t>
  </si>
  <si>
    <t>Zjištění vytyčení inženýrckých sítí a podzemních vedení</t>
  </si>
  <si>
    <t>…</t>
  </si>
  <si>
    <t>1024</t>
  </si>
  <si>
    <t>-7429232</t>
  </si>
  <si>
    <t>https://podminky.urs.cz/item/CS_URS_2022_01/012103000</t>
  </si>
  <si>
    <t>46</t>
  </si>
  <si>
    <t>013294000</t>
  </si>
  <si>
    <t>Dokumentace skutečného provedení</t>
  </si>
  <si>
    <t>2054561920</t>
  </si>
  <si>
    <t>https://podminky.urs.cz/item/CS_URS_2022_01/013294000</t>
  </si>
  <si>
    <t>VRN3</t>
  </si>
  <si>
    <t>Zařízení staveniště</t>
  </si>
  <si>
    <t>45</t>
  </si>
  <si>
    <t>030001000</t>
  </si>
  <si>
    <t>Zařízení staveniště (podle uvážení dodavatele např. mobilní WC, skladovací buňky, zajištění odběry vody a energiíí a podobně)</t>
  </si>
  <si>
    <t>-875560982</t>
  </si>
  <si>
    <t>https://podminky.urs.cz/item/CS_URS_2022_01/030001000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</si>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</sst>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11101" TargetMode="External" /><Relationship Id="rId2" Type="http://schemas.openxmlformats.org/officeDocument/2006/relationships/hyperlink" Target="https://podminky.urs.cz/item/CS_URS_2022_01/131212532" TargetMode="External" /><Relationship Id="rId3" Type="http://schemas.openxmlformats.org/officeDocument/2006/relationships/hyperlink" Target="https://podminky.urs.cz/item/CS_URS_2022_01/162211311" TargetMode="External" /><Relationship Id="rId4" Type="http://schemas.openxmlformats.org/officeDocument/2006/relationships/hyperlink" Target="https://podminky.urs.cz/item/CS_URS_2022_01/162211319" TargetMode="External" /><Relationship Id="rId5" Type="http://schemas.openxmlformats.org/officeDocument/2006/relationships/hyperlink" Target="https://podminky.urs.cz/item/CS_URS_2022_01/171211101" TargetMode="External" /><Relationship Id="rId6" Type="http://schemas.openxmlformats.org/officeDocument/2006/relationships/hyperlink" Target="https://podminky.urs.cz/item/CS_URS_2022_01/181151331" TargetMode="External" /><Relationship Id="rId7" Type="http://schemas.openxmlformats.org/officeDocument/2006/relationships/hyperlink" Target="https://podminky.urs.cz/item/CS_URS_2022_01/317321019" TargetMode="External" /><Relationship Id="rId8" Type="http://schemas.openxmlformats.org/officeDocument/2006/relationships/hyperlink" Target="https://podminky.urs.cz/item/CS_URS_2022_01/317353111" TargetMode="External" /><Relationship Id="rId9" Type="http://schemas.openxmlformats.org/officeDocument/2006/relationships/hyperlink" Target="https://podminky.urs.cz/item/CS_URS_2022_01/317353112" TargetMode="External" /><Relationship Id="rId10" Type="http://schemas.openxmlformats.org/officeDocument/2006/relationships/hyperlink" Target="https://podminky.urs.cz/item/CS_URS_2022_01/317361016" TargetMode="External" /><Relationship Id="rId11" Type="http://schemas.openxmlformats.org/officeDocument/2006/relationships/hyperlink" Target="https://podminky.urs.cz/item/CS_URS_2022_01/338171123" TargetMode="External" /><Relationship Id="rId12" Type="http://schemas.openxmlformats.org/officeDocument/2006/relationships/hyperlink" Target="https://podminky.urs.cz/item/CS_URS_2022_01/348101230" TargetMode="External" /><Relationship Id="rId13" Type="http://schemas.openxmlformats.org/officeDocument/2006/relationships/hyperlink" Target="https://podminky.urs.cz/item/CS_URS_2022_01/348121221" TargetMode="External" /><Relationship Id="rId14" Type="http://schemas.openxmlformats.org/officeDocument/2006/relationships/hyperlink" Target="https://podminky.urs.cz/item/CS_URS_2022_01/348171143" TargetMode="External" /><Relationship Id="rId15" Type="http://schemas.openxmlformats.org/officeDocument/2006/relationships/hyperlink" Target="https://podminky.urs.cz/item/CS_URS_2022_01/348171146" TargetMode="External" /><Relationship Id="rId16" Type="http://schemas.openxmlformats.org/officeDocument/2006/relationships/hyperlink" Target="https://podminky.urs.cz/item/CS_URS_2022_01/348171149" TargetMode="External" /><Relationship Id="rId17" Type="http://schemas.openxmlformats.org/officeDocument/2006/relationships/hyperlink" Target="https://podminky.urs.cz/item/CS_URS_2022_01/941211111" TargetMode="External" /><Relationship Id="rId18" Type="http://schemas.openxmlformats.org/officeDocument/2006/relationships/hyperlink" Target="https://podminky.urs.cz/item/CS_URS_2022_01/941211211" TargetMode="External" /><Relationship Id="rId19" Type="http://schemas.openxmlformats.org/officeDocument/2006/relationships/hyperlink" Target="https://podminky.urs.cz/item/CS_URS_2022_01/941211811" TargetMode="External" /><Relationship Id="rId20" Type="http://schemas.openxmlformats.org/officeDocument/2006/relationships/hyperlink" Target="https://podminky.urs.cz/item/CS_URS_2022_01/962042321" TargetMode="External" /><Relationship Id="rId21" Type="http://schemas.openxmlformats.org/officeDocument/2006/relationships/hyperlink" Target="https://podminky.urs.cz/item/CS_URS_2022_01/962052211" TargetMode="External" /><Relationship Id="rId22" Type="http://schemas.openxmlformats.org/officeDocument/2006/relationships/hyperlink" Target="https://podminky.urs.cz/item/CS_URS_2022_01/966071711" TargetMode="External" /><Relationship Id="rId23" Type="http://schemas.openxmlformats.org/officeDocument/2006/relationships/hyperlink" Target="https://podminky.urs.cz/item/CS_URS_2022_01/966071821" TargetMode="External" /><Relationship Id="rId24" Type="http://schemas.openxmlformats.org/officeDocument/2006/relationships/hyperlink" Target="https://podminky.urs.cz/item/CS_URS_2022_01/977151122" TargetMode="External" /><Relationship Id="rId25" Type="http://schemas.openxmlformats.org/officeDocument/2006/relationships/hyperlink" Target="https://podminky.urs.cz/item/CS_URS_2022_01/997221561" TargetMode="External" /><Relationship Id="rId26" Type="http://schemas.openxmlformats.org/officeDocument/2006/relationships/hyperlink" Target="https://podminky.urs.cz/item/CS_URS_2022_01/997221569" TargetMode="External" /><Relationship Id="rId27" Type="http://schemas.openxmlformats.org/officeDocument/2006/relationships/hyperlink" Target="https://podminky.urs.cz/item/CS_URS_2022_01/997221611" TargetMode="External" /><Relationship Id="rId28" Type="http://schemas.openxmlformats.org/officeDocument/2006/relationships/hyperlink" Target="https://podminky.urs.cz/item/CS_URS_2022_01/998232110" TargetMode="External" /><Relationship Id="rId29" Type="http://schemas.openxmlformats.org/officeDocument/2006/relationships/hyperlink" Target="https://podminky.urs.cz/item/CS_URS_2022_01/012103000" TargetMode="External" /><Relationship Id="rId30" Type="http://schemas.openxmlformats.org/officeDocument/2006/relationships/hyperlink" Target="https://podminky.urs.cz/item/CS_URS_2022_01/013294000" TargetMode="External" /><Relationship Id="rId31" Type="http://schemas.openxmlformats.org/officeDocument/2006/relationships/hyperlink" Target="https://podminky.urs.cz/item/CS_URS_2022_01/030001000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086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oplocení areálu ZŠ Máchovo nám., Raisova 688/11, Děčín IV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p.č. 1042/1, k.ú. Podmokly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23. 6. 2022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'086 - Oprava oplocení are...'!J28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'086 - Oprava oplocení are...'!P83</f>
        <v>0</v>
      </c>
      <c r="AV55" s="120">
        <f>'086 - Oprava oplocení are...'!J31</f>
        <v>0</v>
      </c>
      <c r="AW55" s="120">
        <f>'086 - Oprava oplocení are...'!J32</f>
        <v>0</v>
      </c>
      <c r="AX55" s="120">
        <f>'086 - Oprava oplocení are...'!J33</f>
        <v>0</v>
      </c>
      <c r="AY55" s="120">
        <f>'086 - Oprava oplocení are...'!J34</f>
        <v>0</v>
      </c>
      <c r="AZ55" s="120">
        <f>'086 - Oprava oplocení are...'!F31</f>
        <v>0</v>
      </c>
      <c r="BA55" s="120">
        <f>'086 - Oprava oplocení are...'!F32</f>
        <v>0</v>
      </c>
      <c r="BB55" s="120">
        <f>'086 - Oprava oplocení are...'!F33</f>
        <v>0</v>
      </c>
      <c r="BC55" s="120">
        <f>'086 - Oprava oplocení are...'!F34</f>
        <v>0</v>
      </c>
      <c r="BD55" s="122">
        <f>'086 - Oprava oplocení are...'!F35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86 - Oprava oplocení ar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23. 6. 2022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29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ROUND(J83,2)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ROUND((SUM(BE83:BE245)),2)</f>
        <v>0</v>
      </c>
      <c r="G31" s="39"/>
      <c r="H31" s="39"/>
      <c r="I31" s="143">
        <v>0.21</v>
      </c>
      <c r="J31" s="142">
        <f>ROUND(((SUM(BE83:BE245))*I31),2)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ROUND((SUM(BF83:BF245)),2)</f>
        <v>0</v>
      </c>
      <c r="G32" s="39"/>
      <c r="H32" s="39"/>
      <c r="I32" s="143">
        <v>0.15</v>
      </c>
      <c r="J32" s="142">
        <f>ROUND(((SUM(BF83:BF245))*I32),2)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ROUND((SUM(BG83:BG245)),2)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ROUND((SUM(BH83:BH245)),2)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ROUND((SUM(BI83:BI245)),2)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Oprava oplocení areálu ZŠ Máchovo nám., Raisova 688/11, Děčín IV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p.č. 1042/1, k.ú. Podmokly</v>
      </c>
      <c r="G48" s="41"/>
      <c r="H48" s="41"/>
      <c r="I48" s="33" t="s">
        <v>23</v>
      </c>
      <c r="J48" s="73" t="str">
        <f>IF(J10="","",J10)</f>
        <v>23. 6. 2022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Děčín</v>
      </c>
      <c r="G50" s="41"/>
      <c r="H50" s="41"/>
      <c r="I50" s="33" t="s">
        <v>32</v>
      </c>
      <c r="J50" s="37" t="str">
        <f>E19</f>
        <v>Vladimír Vidai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J83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J84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J85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J117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J185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J194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J224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94</v>
      </c>
      <c r="E62" s="168"/>
      <c r="F62" s="168"/>
      <c r="G62" s="168"/>
      <c r="H62" s="168"/>
      <c r="I62" s="168"/>
      <c r="J62" s="169">
        <f>J234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59"/>
      <c r="C63" s="160"/>
      <c r="D63" s="161" t="s">
        <v>95</v>
      </c>
      <c r="E63" s="162"/>
      <c r="F63" s="162"/>
      <c r="G63" s="162"/>
      <c r="H63" s="162"/>
      <c r="I63" s="162"/>
      <c r="J63" s="163">
        <f>J237</f>
        <v>0</v>
      </c>
      <c r="K63" s="160"/>
      <c r="L63" s="16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J238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97</v>
      </c>
      <c r="E65" s="168"/>
      <c r="F65" s="168"/>
      <c r="G65" s="168"/>
      <c r="H65" s="168"/>
      <c r="I65" s="168"/>
      <c r="J65" s="169">
        <f>J243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98</v>
      </c>
      <c r="D72" s="41"/>
      <c r="E72" s="41"/>
      <c r="F72" s="41"/>
      <c r="G72" s="41"/>
      <c r="H72" s="41"/>
      <c r="I72" s="41"/>
      <c r="J72" s="41"/>
      <c r="K72" s="4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E7</f>
        <v>Oprava oplocení areálu ZŠ Máchovo nám., Raisova 688/11, Děčín IV</v>
      </c>
      <c r="F75" s="41"/>
      <c r="G75" s="41"/>
      <c r="H75" s="41"/>
      <c r="I75" s="41"/>
      <c r="J75" s="41"/>
      <c r="K75" s="4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F10</f>
        <v>p.č. 1042/1, k.ú. Podmokly</v>
      </c>
      <c r="G77" s="41"/>
      <c r="H77" s="41"/>
      <c r="I77" s="33" t="s">
        <v>23</v>
      </c>
      <c r="J77" s="73" t="str">
        <f>IF(J10="","",J10)</f>
        <v>23. 6. 2022</v>
      </c>
      <c r="K77" s="4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E13</f>
        <v>Statutární město Děčín</v>
      </c>
      <c r="G79" s="41"/>
      <c r="H79" s="41"/>
      <c r="I79" s="33" t="s">
        <v>32</v>
      </c>
      <c r="J79" s="37" t="str">
        <f>E19</f>
        <v>Vladimír Vidai</v>
      </c>
      <c r="K79" s="4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IF(E16="","",E16)</f>
        <v>Vyplň údaj</v>
      </c>
      <c r="G80" s="41"/>
      <c r="H80" s="41"/>
      <c r="I80" s="33" t="s">
        <v>37</v>
      </c>
      <c r="J80" s="37" t="str">
        <f>E22</f>
        <v xml:space="preserve"> </v>
      </c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1"/>
      <c r="B82" s="172"/>
      <c r="C82" s="173" t="s">
        <v>99</v>
      </c>
      <c r="D82" s="174" t="s">
        <v>60</v>
      </c>
      <c r="E82" s="174" t="s">
        <v>56</v>
      </c>
      <c r="F82" s="174" t="s">
        <v>57</v>
      </c>
      <c r="G82" s="174" t="s">
        <v>100</v>
      </c>
      <c r="H82" s="174" t="s">
        <v>101</v>
      </c>
      <c r="I82" s="174" t="s">
        <v>102</v>
      </c>
      <c r="J82" s="174" t="s">
        <v>86</v>
      </c>
      <c r="K82" s="175" t="s">
        <v>103</v>
      </c>
      <c r="L82" s="176"/>
      <c r="M82" s="93" t="s">
        <v>19</v>
      </c>
      <c r="N82" s="94" t="s">
        <v>45</v>
      </c>
      <c r="O82" s="94" t="s">
        <v>104</v>
      </c>
      <c r="P82" s="94" t="s">
        <v>105</v>
      </c>
      <c r="Q82" s="94" t="s">
        <v>106</v>
      </c>
      <c r="R82" s="94" t="s">
        <v>107</v>
      </c>
      <c r="S82" s="94" t="s">
        <v>108</v>
      </c>
      <c r="T82" s="95" t="s">
        <v>109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9"/>
      <c r="B83" s="40"/>
      <c r="C83" s="100" t="s">
        <v>110</v>
      </c>
      <c r="D83" s="41"/>
      <c r="E83" s="41"/>
      <c r="F83" s="41"/>
      <c r="G83" s="41"/>
      <c r="H83" s="41"/>
      <c r="I83" s="41"/>
      <c r="J83" s="177">
        <f>BK83</f>
        <v>0</v>
      </c>
      <c r="K83" s="41"/>
      <c r="L83" s="45"/>
      <c r="M83" s="96"/>
      <c r="N83" s="178"/>
      <c r="O83" s="97"/>
      <c r="P83" s="179">
        <f>P84+P237</f>
        <v>0</v>
      </c>
      <c r="Q83" s="97"/>
      <c r="R83" s="179">
        <f>R84+R237</f>
        <v>36.57154883</v>
      </c>
      <c r="S83" s="97"/>
      <c r="T83" s="180">
        <f>T84+T237</f>
        <v>32.889654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87</v>
      </c>
      <c r="BK83" s="181">
        <f>BK84+BK237</f>
        <v>0</v>
      </c>
    </row>
    <row r="84" spans="1:63" s="12" customFormat="1" ht="25.9" customHeight="1">
      <c r="A84" s="12"/>
      <c r="B84" s="182"/>
      <c r="C84" s="183"/>
      <c r="D84" s="184" t="s">
        <v>74</v>
      </c>
      <c r="E84" s="185" t="s">
        <v>111</v>
      </c>
      <c r="F84" s="185" t="s">
        <v>112</v>
      </c>
      <c r="G84" s="183"/>
      <c r="H84" s="183"/>
      <c r="I84" s="186"/>
      <c r="J84" s="187">
        <f>BK84</f>
        <v>0</v>
      </c>
      <c r="K84" s="183"/>
      <c r="L84" s="188"/>
      <c r="M84" s="189"/>
      <c r="N84" s="190"/>
      <c r="O84" s="190"/>
      <c r="P84" s="191">
        <f>P85+P117+P185+P194+P224+P234</f>
        <v>0</v>
      </c>
      <c r="Q84" s="190"/>
      <c r="R84" s="191">
        <f>R85+R117+R185+R194+R224+R234</f>
        <v>36.57154883</v>
      </c>
      <c r="S84" s="190"/>
      <c r="T84" s="192">
        <f>T85+T117+T185+T194+T224+T234</f>
        <v>32.889654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3" t="s">
        <v>80</v>
      </c>
      <c r="AT84" s="194" t="s">
        <v>74</v>
      </c>
      <c r="AU84" s="194" t="s">
        <v>75</v>
      </c>
      <c r="AY84" s="193" t="s">
        <v>113</v>
      </c>
      <c r="BK84" s="195">
        <f>BK85+BK117+BK185+BK194+BK224+BK234</f>
        <v>0</v>
      </c>
    </row>
    <row r="85" spans="1:63" s="12" customFormat="1" ht="22.8" customHeight="1">
      <c r="A85" s="12"/>
      <c r="B85" s="182"/>
      <c r="C85" s="183"/>
      <c r="D85" s="184" t="s">
        <v>74</v>
      </c>
      <c r="E85" s="196" t="s">
        <v>80</v>
      </c>
      <c r="F85" s="196" t="s">
        <v>114</v>
      </c>
      <c r="G85" s="183"/>
      <c r="H85" s="183"/>
      <c r="I85" s="186"/>
      <c r="J85" s="197">
        <f>BK85</f>
        <v>0</v>
      </c>
      <c r="K85" s="183"/>
      <c r="L85" s="188"/>
      <c r="M85" s="189"/>
      <c r="N85" s="190"/>
      <c r="O85" s="190"/>
      <c r="P85" s="191">
        <f>SUM(P86:P116)</f>
        <v>0</v>
      </c>
      <c r="Q85" s="190"/>
      <c r="R85" s="191">
        <f>SUM(R86:R116)</f>
        <v>0</v>
      </c>
      <c r="S85" s="190"/>
      <c r="T85" s="192">
        <f>SUM(T86:T116)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3" t="s">
        <v>80</v>
      </c>
      <c r="AT85" s="194" t="s">
        <v>74</v>
      </c>
      <c r="AU85" s="194" t="s">
        <v>80</v>
      </c>
      <c r="AY85" s="193" t="s">
        <v>113</v>
      </c>
      <c r="BK85" s="195">
        <f>SUM(BK86:BK116)</f>
        <v>0</v>
      </c>
    </row>
    <row r="86" spans="1:65" s="2" customFormat="1" ht="24.15" customHeight="1">
      <c r="A86" s="39"/>
      <c r="B86" s="40"/>
      <c r="C86" s="198" t="s">
        <v>80</v>
      </c>
      <c r="D86" s="198" t="s">
        <v>115</v>
      </c>
      <c r="E86" s="199" t="s">
        <v>116</v>
      </c>
      <c r="F86" s="200" t="s">
        <v>117</v>
      </c>
      <c r="G86" s="201" t="s">
        <v>118</v>
      </c>
      <c r="H86" s="202">
        <v>15</v>
      </c>
      <c r="I86" s="203"/>
      <c r="J86" s="204">
        <f>ROUND(I86*H86,2)</f>
        <v>0</v>
      </c>
      <c r="K86" s="200" t="s">
        <v>119</v>
      </c>
      <c r="L86" s="45"/>
      <c r="M86" s="205" t="s">
        <v>19</v>
      </c>
      <c r="N86" s="206" t="s">
        <v>46</v>
      </c>
      <c r="O86" s="85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09" t="s">
        <v>120</v>
      </c>
      <c r="AT86" s="209" t="s">
        <v>115</v>
      </c>
      <c r="AU86" s="209" t="s">
        <v>82</v>
      </c>
      <c r="AY86" s="18" t="s">
        <v>113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8" t="s">
        <v>80</v>
      </c>
      <c r="BK86" s="210">
        <f>ROUND(I86*H86,2)</f>
        <v>0</v>
      </c>
      <c r="BL86" s="18" t="s">
        <v>120</v>
      </c>
      <c r="BM86" s="209" t="s">
        <v>121</v>
      </c>
    </row>
    <row r="87" spans="1:47" s="2" customFormat="1" ht="12">
      <c r="A87" s="39"/>
      <c r="B87" s="40"/>
      <c r="C87" s="41"/>
      <c r="D87" s="211" t="s">
        <v>122</v>
      </c>
      <c r="E87" s="41"/>
      <c r="F87" s="212" t="s">
        <v>123</v>
      </c>
      <c r="G87" s="41"/>
      <c r="H87" s="41"/>
      <c r="I87" s="213"/>
      <c r="J87" s="41"/>
      <c r="K87" s="41"/>
      <c r="L87" s="45"/>
      <c r="M87" s="214"/>
      <c r="N87" s="21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122</v>
      </c>
      <c r="AU87" s="18" t="s">
        <v>82</v>
      </c>
    </row>
    <row r="88" spans="1:51" s="13" customFormat="1" ht="12">
      <c r="A88" s="13"/>
      <c r="B88" s="216"/>
      <c r="C88" s="217"/>
      <c r="D88" s="218" t="s">
        <v>124</v>
      </c>
      <c r="E88" s="219" t="s">
        <v>19</v>
      </c>
      <c r="F88" s="220" t="s">
        <v>125</v>
      </c>
      <c r="G88" s="217"/>
      <c r="H88" s="219" t="s">
        <v>19</v>
      </c>
      <c r="I88" s="221"/>
      <c r="J88" s="217"/>
      <c r="K88" s="217"/>
      <c r="L88" s="222"/>
      <c r="M88" s="223"/>
      <c r="N88" s="224"/>
      <c r="O88" s="224"/>
      <c r="P88" s="224"/>
      <c r="Q88" s="224"/>
      <c r="R88" s="224"/>
      <c r="S88" s="224"/>
      <c r="T88" s="22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6" t="s">
        <v>124</v>
      </c>
      <c r="AU88" s="226" t="s">
        <v>82</v>
      </c>
      <c r="AV88" s="13" t="s">
        <v>80</v>
      </c>
      <c r="AW88" s="13" t="s">
        <v>36</v>
      </c>
      <c r="AX88" s="13" t="s">
        <v>75</v>
      </c>
      <c r="AY88" s="226" t="s">
        <v>113</v>
      </c>
    </row>
    <row r="89" spans="1:51" s="13" customFormat="1" ht="12">
      <c r="A89" s="13"/>
      <c r="B89" s="216"/>
      <c r="C89" s="217"/>
      <c r="D89" s="218" t="s">
        <v>124</v>
      </c>
      <c r="E89" s="219" t="s">
        <v>19</v>
      </c>
      <c r="F89" s="220" t="s">
        <v>126</v>
      </c>
      <c r="G89" s="217"/>
      <c r="H89" s="219" t="s">
        <v>19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124</v>
      </c>
      <c r="AU89" s="226" t="s">
        <v>82</v>
      </c>
      <c r="AV89" s="13" t="s">
        <v>80</v>
      </c>
      <c r="AW89" s="13" t="s">
        <v>36</v>
      </c>
      <c r="AX89" s="13" t="s">
        <v>75</v>
      </c>
      <c r="AY89" s="226" t="s">
        <v>113</v>
      </c>
    </row>
    <row r="90" spans="1:51" s="13" customFormat="1" ht="12">
      <c r="A90" s="13"/>
      <c r="B90" s="216"/>
      <c r="C90" s="217"/>
      <c r="D90" s="218" t="s">
        <v>124</v>
      </c>
      <c r="E90" s="219" t="s">
        <v>19</v>
      </c>
      <c r="F90" s="220" t="s">
        <v>127</v>
      </c>
      <c r="G90" s="217"/>
      <c r="H90" s="219" t="s">
        <v>19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6" t="s">
        <v>124</v>
      </c>
      <c r="AU90" s="226" t="s">
        <v>82</v>
      </c>
      <c r="AV90" s="13" t="s">
        <v>80</v>
      </c>
      <c r="AW90" s="13" t="s">
        <v>36</v>
      </c>
      <c r="AX90" s="13" t="s">
        <v>75</v>
      </c>
      <c r="AY90" s="226" t="s">
        <v>113</v>
      </c>
    </row>
    <row r="91" spans="1:51" s="14" customFormat="1" ht="12">
      <c r="A91" s="14"/>
      <c r="B91" s="227"/>
      <c r="C91" s="228"/>
      <c r="D91" s="218" t="s">
        <v>124</v>
      </c>
      <c r="E91" s="229" t="s">
        <v>19</v>
      </c>
      <c r="F91" s="230" t="s">
        <v>128</v>
      </c>
      <c r="G91" s="228"/>
      <c r="H91" s="231">
        <v>7.5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7" t="s">
        <v>124</v>
      </c>
      <c r="AU91" s="237" t="s">
        <v>82</v>
      </c>
      <c r="AV91" s="14" t="s">
        <v>82</v>
      </c>
      <c r="AW91" s="14" t="s">
        <v>36</v>
      </c>
      <c r="AX91" s="14" t="s">
        <v>75</v>
      </c>
      <c r="AY91" s="237" t="s">
        <v>113</v>
      </c>
    </row>
    <row r="92" spans="1:51" s="14" customFormat="1" ht="12">
      <c r="A92" s="14"/>
      <c r="B92" s="227"/>
      <c r="C92" s="228"/>
      <c r="D92" s="218" t="s">
        <v>124</v>
      </c>
      <c r="E92" s="229" t="s">
        <v>19</v>
      </c>
      <c r="F92" s="230" t="s">
        <v>129</v>
      </c>
      <c r="G92" s="228"/>
      <c r="H92" s="231">
        <v>7.5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7" t="s">
        <v>124</v>
      </c>
      <c r="AU92" s="237" t="s">
        <v>82</v>
      </c>
      <c r="AV92" s="14" t="s">
        <v>82</v>
      </c>
      <c r="AW92" s="14" t="s">
        <v>36</v>
      </c>
      <c r="AX92" s="14" t="s">
        <v>75</v>
      </c>
      <c r="AY92" s="237" t="s">
        <v>113</v>
      </c>
    </row>
    <row r="93" spans="1:51" s="15" customFormat="1" ht="12">
      <c r="A93" s="15"/>
      <c r="B93" s="238"/>
      <c r="C93" s="239"/>
      <c r="D93" s="218" t="s">
        <v>124</v>
      </c>
      <c r="E93" s="240" t="s">
        <v>19</v>
      </c>
      <c r="F93" s="241" t="s">
        <v>130</v>
      </c>
      <c r="G93" s="239"/>
      <c r="H93" s="242">
        <v>15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48" t="s">
        <v>124</v>
      </c>
      <c r="AU93" s="248" t="s">
        <v>82</v>
      </c>
      <c r="AV93" s="15" t="s">
        <v>120</v>
      </c>
      <c r="AW93" s="15" t="s">
        <v>36</v>
      </c>
      <c r="AX93" s="15" t="s">
        <v>80</v>
      </c>
      <c r="AY93" s="248" t="s">
        <v>113</v>
      </c>
    </row>
    <row r="94" spans="1:65" s="2" customFormat="1" ht="24.15" customHeight="1">
      <c r="A94" s="39"/>
      <c r="B94" s="40"/>
      <c r="C94" s="198" t="s">
        <v>82</v>
      </c>
      <c r="D94" s="198" t="s">
        <v>115</v>
      </c>
      <c r="E94" s="199" t="s">
        <v>131</v>
      </c>
      <c r="F94" s="200" t="s">
        <v>132</v>
      </c>
      <c r="G94" s="201" t="s">
        <v>133</v>
      </c>
      <c r="H94" s="202">
        <v>4.96</v>
      </c>
      <c r="I94" s="203"/>
      <c r="J94" s="204">
        <f>ROUND(I94*H94,2)</f>
        <v>0</v>
      </c>
      <c r="K94" s="200" t="s">
        <v>119</v>
      </c>
      <c r="L94" s="45"/>
      <c r="M94" s="205" t="s">
        <v>19</v>
      </c>
      <c r="N94" s="206" t="s">
        <v>46</v>
      </c>
      <c r="O94" s="85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9" t="s">
        <v>120</v>
      </c>
      <c r="AT94" s="209" t="s">
        <v>115</v>
      </c>
      <c r="AU94" s="209" t="s">
        <v>82</v>
      </c>
      <c r="AY94" s="18" t="s">
        <v>113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8" t="s">
        <v>80</v>
      </c>
      <c r="BK94" s="210">
        <f>ROUND(I94*H94,2)</f>
        <v>0</v>
      </c>
      <c r="BL94" s="18" t="s">
        <v>120</v>
      </c>
      <c r="BM94" s="209" t="s">
        <v>134</v>
      </c>
    </row>
    <row r="95" spans="1:47" s="2" customFormat="1" ht="12">
      <c r="A95" s="39"/>
      <c r="B95" s="40"/>
      <c r="C95" s="41"/>
      <c r="D95" s="211" t="s">
        <v>122</v>
      </c>
      <c r="E95" s="41"/>
      <c r="F95" s="212" t="s">
        <v>135</v>
      </c>
      <c r="G95" s="41"/>
      <c r="H95" s="41"/>
      <c r="I95" s="213"/>
      <c r="J95" s="41"/>
      <c r="K95" s="41"/>
      <c r="L95" s="45"/>
      <c r="M95" s="214"/>
      <c r="N95" s="21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122</v>
      </c>
      <c r="AU95" s="18" t="s">
        <v>82</v>
      </c>
    </row>
    <row r="96" spans="1:51" s="13" customFormat="1" ht="12">
      <c r="A96" s="13"/>
      <c r="B96" s="216"/>
      <c r="C96" s="217"/>
      <c r="D96" s="218" t="s">
        <v>124</v>
      </c>
      <c r="E96" s="219" t="s">
        <v>19</v>
      </c>
      <c r="F96" s="220" t="s">
        <v>125</v>
      </c>
      <c r="G96" s="217"/>
      <c r="H96" s="219" t="s">
        <v>19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124</v>
      </c>
      <c r="AU96" s="226" t="s">
        <v>82</v>
      </c>
      <c r="AV96" s="13" t="s">
        <v>80</v>
      </c>
      <c r="AW96" s="13" t="s">
        <v>36</v>
      </c>
      <c r="AX96" s="13" t="s">
        <v>75</v>
      </c>
      <c r="AY96" s="226" t="s">
        <v>113</v>
      </c>
    </row>
    <row r="97" spans="1:51" s="13" customFormat="1" ht="12">
      <c r="A97" s="13"/>
      <c r="B97" s="216"/>
      <c r="C97" s="217"/>
      <c r="D97" s="218" t="s">
        <v>124</v>
      </c>
      <c r="E97" s="219" t="s">
        <v>19</v>
      </c>
      <c r="F97" s="220" t="s">
        <v>126</v>
      </c>
      <c r="G97" s="217"/>
      <c r="H97" s="219" t="s">
        <v>19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124</v>
      </c>
      <c r="AU97" s="226" t="s">
        <v>82</v>
      </c>
      <c r="AV97" s="13" t="s">
        <v>80</v>
      </c>
      <c r="AW97" s="13" t="s">
        <v>36</v>
      </c>
      <c r="AX97" s="13" t="s">
        <v>75</v>
      </c>
      <c r="AY97" s="226" t="s">
        <v>113</v>
      </c>
    </row>
    <row r="98" spans="1:51" s="13" customFormat="1" ht="12">
      <c r="A98" s="13"/>
      <c r="B98" s="216"/>
      <c r="C98" s="217"/>
      <c r="D98" s="218" t="s">
        <v>124</v>
      </c>
      <c r="E98" s="219" t="s">
        <v>19</v>
      </c>
      <c r="F98" s="220" t="s">
        <v>127</v>
      </c>
      <c r="G98" s="217"/>
      <c r="H98" s="219" t="s">
        <v>19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6" t="s">
        <v>124</v>
      </c>
      <c r="AU98" s="226" t="s">
        <v>82</v>
      </c>
      <c r="AV98" s="13" t="s">
        <v>80</v>
      </c>
      <c r="AW98" s="13" t="s">
        <v>36</v>
      </c>
      <c r="AX98" s="13" t="s">
        <v>75</v>
      </c>
      <c r="AY98" s="226" t="s">
        <v>113</v>
      </c>
    </row>
    <row r="99" spans="1:51" s="14" customFormat="1" ht="12">
      <c r="A99" s="14"/>
      <c r="B99" s="227"/>
      <c r="C99" s="228"/>
      <c r="D99" s="218" t="s">
        <v>124</v>
      </c>
      <c r="E99" s="229" t="s">
        <v>19</v>
      </c>
      <c r="F99" s="230" t="s">
        <v>136</v>
      </c>
      <c r="G99" s="228"/>
      <c r="H99" s="231">
        <v>0.48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7" t="s">
        <v>124</v>
      </c>
      <c r="AU99" s="237" t="s">
        <v>82</v>
      </c>
      <c r="AV99" s="14" t="s">
        <v>82</v>
      </c>
      <c r="AW99" s="14" t="s">
        <v>36</v>
      </c>
      <c r="AX99" s="14" t="s">
        <v>75</v>
      </c>
      <c r="AY99" s="237" t="s">
        <v>113</v>
      </c>
    </row>
    <row r="100" spans="1:51" s="14" customFormat="1" ht="12">
      <c r="A100" s="14"/>
      <c r="B100" s="227"/>
      <c r="C100" s="228"/>
      <c r="D100" s="218" t="s">
        <v>124</v>
      </c>
      <c r="E100" s="229" t="s">
        <v>19</v>
      </c>
      <c r="F100" s="230" t="s">
        <v>137</v>
      </c>
      <c r="G100" s="228"/>
      <c r="H100" s="231">
        <v>4.48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7" t="s">
        <v>124</v>
      </c>
      <c r="AU100" s="237" t="s">
        <v>82</v>
      </c>
      <c r="AV100" s="14" t="s">
        <v>82</v>
      </c>
      <c r="AW100" s="14" t="s">
        <v>36</v>
      </c>
      <c r="AX100" s="14" t="s">
        <v>75</v>
      </c>
      <c r="AY100" s="237" t="s">
        <v>113</v>
      </c>
    </row>
    <row r="101" spans="1:51" s="15" customFormat="1" ht="12">
      <c r="A101" s="15"/>
      <c r="B101" s="238"/>
      <c r="C101" s="239"/>
      <c r="D101" s="218" t="s">
        <v>124</v>
      </c>
      <c r="E101" s="240" t="s">
        <v>19</v>
      </c>
      <c r="F101" s="241" t="s">
        <v>130</v>
      </c>
      <c r="G101" s="239"/>
      <c r="H101" s="242">
        <v>4.96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48" t="s">
        <v>124</v>
      </c>
      <c r="AU101" s="248" t="s">
        <v>82</v>
      </c>
      <c r="AV101" s="15" t="s">
        <v>120</v>
      </c>
      <c r="AW101" s="15" t="s">
        <v>36</v>
      </c>
      <c r="AX101" s="15" t="s">
        <v>80</v>
      </c>
      <c r="AY101" s="248" t="s">
        <v>113</v>
      </c>
    </row>
    <row r="102" spans="1:65" s="2" customFormat="1" ht="33" customHeight="1">
      <c r="A102" s="39"/>
      <c r="B102" s="40"/>
      <c r="C102" s="198" t="s">
        <v>138</v>
      </c>
      <c r="D102" s="198" t="s">
        <v>115</v>
      </c>
      <c r="E102" s="199" t="s">
        <v>139</v>
      </c>
      <c r="F102" s="200" t="s">
        <v>140</v>
      </c>
      <c r="G102" s="201" t="s">
        <v>133</v>
      </c>
      <c r="H102" s="202">
        <v>4.96</v>
      </c>
      <c r="I102" s="203"/>
      <c r="J102" s="204">
        <f>ROUND(I102*H102,2)</f>
        <v>0</v>
      </c>
      <c r="K102" s="200" t="s">
        <v>119</v>
      </c>
      <c r="L102" s="45"/>
      <c r="M102" s="205" t="s">
        <v>19</v>
      </c>
      <c r="N102" s="206" t="s">
        <v>46</v>
      </c>
      <c r="O102" s="85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9" t="s">
        <v>120</v>
      </c>
      <c r="AT102" s="209" t="s">
        <v>115</v>
      </c>
      <c r="AU102" s="209" t="s">
        <v>82</v>
      </c>
      <c r="AY102" s="18" t="s">
        <v>113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8" t="s">
        <v>80</v>
      </c>
      <c r="BK102" s="210">
        <f>ROUND(I102*H102,2)</f>
        <v>0</v>
      </c>
      <c r="BL102" s="18" t="s">
        <v>120</v>
      </c>
      <c r="BM102" s="209" t="s">
        <v>141</v>
      </c>
    </row>
    <row r="103" spans="1:47" s="2" customFormat="1" ht="12">
      <c r="A103" s="39"/>
      <c r="B103" s="40"/>
      <c r="C103" s="41"/>
      <c r="D103" s="211" t="s">
        <v>122</v>
      </c>
      <c r="E103" s="41"/>
      <c r="F103" s="212" t="s">
        <v>142</v>
      </c>
      <c r="G103" s="41"/>
      <c r="H103" s="41"/>
      <c r="I103" s="213"/>
      <c r="J103" s="41"/>
      <c r="K103" s="41"/>
      <c r="L103" s="45"/>
      <c r="M103" s="214"/>
      <c r="N103" s="21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122</v>
      </c>
      <c r="AU103" s="18" t="s">
        <v>82</v>
      </c>
    </row>
    <row r="104" spans="1:65" s="2" customFormat="1" ht="33" customHeight="1">
      <c r="A104" s="39"/>
      <c r="B104" s="40"/>
      <c r="C104" s="198" t="s">
        <v>120</v>
      </c>
      <c r="D104" s="198" t="s">
        <v>115</v>
      </c>
      <c r="E104" s="199" t="s">
        <v>143</v>
      </c>
      <c r="F104" s="200" t="s">
        <v>144</v>
      </c>
      <c r="G104" s="201" t="s">
        <v>133</v>
      </c>
      <c r="H104" s="202">
        <v>14.88</v>
      </c>
      <c r="I104" s="203"/>
      <c r="J104" s="204">
        <f>ROUND(I104*H104,2)</f>
        <v>0</v>
      </c>
      <c r="K104" s="200" t="s">
        <v>119</v>
      </c>
      <c r="L104" s="45"/>
      <c r="M104" s="205" t="s">
        <v>19</v>
      </c>
      <c r="N104" s="206" t="s">
        <v>46</v>
      </c>
      <c r="O104" s="85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9" t="s">
        <v>120</v>
      </c>
      <c r="AT104" s="209" t="s">
        <v>115</v>
      </c>
      <c r="AU104" s="209" t="s">
        <v>82</v>
      </c>
      <c r="AY104" s="18" t="s">
        <v>113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8" t="s">
        <v>80</v>
      </c>
      <c r="BK104" s="210">
        <f>ROUND(I104*H104,2)</f>
        <v>0</v>
      </c>
      <c r="BL104" s="18" t="s">
        <v>120</v>
      </c>
      <c r="BM104" s="209" t="s">
        <v>145</v>
      </c>
    </row>
    <row r="105" spans="1:47" s="2" customFormat="1" ht="12">
      <c r="A105" s="39"/>
      <c r="B105" s="40"/>
      <c r="C105" s="41"/>
      <c r="D105" s="211" t="s">
        <v>122</v>
      </c>
      <c r="E105" s="41"/>
      <c r="F105" s="212" t="s">
        <v>146</v>
      </c>
      <c r="G105" s="41"/>
      <c r="H105" s="41"/>
      <c r="I105" s="213"/>
      <c r="J105" s="41"/>
      <c r="K105" s="41"/>
      <c r="L105" s="45"/>
      <c r="M105" s="214"/>
      <c r="N105" s="21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122</v>
      </c>
      <c r="AU105" s="18" t="s">
        <v>82</v>
      </c>
    </row>
    <row r="106" spans="1:51" s="14" customFormat="1" ht="12">
      <c r="A106" s="14"/>
      <c r="B106" s="227"/>
      <c r="C106" s="228"/>
      <c r="D106" s="218" t="s">
        <v>124</v>
      </c>
      <c r="E106" s="228"/>
      <c r="F106" s="230" t="s">
        <v>147</v>
      </c>
      <c r="G106" s="228"/>
      <c r="H106" s="231">
        <v>14.88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7" t="s">
        <v>124</v>
      </c>
      <c r="AU106" s="237" t="s">
        <v>82</v>
      </c>
      <c r="AV106" s="14" t="s">
        <v>82</v>
      </c>
      <c r="AW106" s="14" t="s">
        <v>4</v>
      </c>
      <c r="AX106" s="14" t="s">
        <v>80</v>
      </c>
      <c r="AY106" s="237" t="s">
        <v>113</v>
      </c>
    </row>
    <row r="107" spans="1:65" s="2" customFormat="1" ht="24.15" customHeight="1">
      <c r="A107" s="39"/>
      <c r="B107" s="40"/>
      <c r="C107" s="198" t="s">
        <v>148</v>
      </c>
      <c r="D107" s="198" t="s">
        <v>115</v>
      </c>
      <c r="E107" s="199" t="s">
        <v>149</v>
      </c>
      <c r="F107" s="200" t="s">
        <v>150</v>
      </c>
      <c r="G107" s="201" t="s">
        <v>133</v>
      </c>
      <c r="H107" s="202">
        <v>4.96</v>
      </c>
      <c r="I107" s="203"/>
      <c r="J107" s="204">
        <f>ROUND(I107*H107,2)</f>
        <v>0</v>
      </c>
      <c r="K107" s="200" t="s">
        <v>119</v>
      </c>
      <c r="L107" s="45"/>
      <c r="M107" s="205" t="s">
        <v>19</v>
      </c>
      <c r="N107" s="206" t="s">
        <v>46</v>
      </c>
      <c r="O107" s="85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9" t="s">
        <v>120</v>
      </c>
      <c r="AT107" s="209" t="s">
        <v>115</v>
      </c>
      <c r="AU107" s="209" t="s">
        <v>82</v>
      </c>
      <c r="AY107" s="18" t="s">
        <v>113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8" t="s">
        <v>80</v>
      </c>
      <c r="BK107" s="210">
        <f>ROUND(I107*H107,2)</f>
        <v>0</v>
      </c>
      <c r="BL107" s="18" t="s">
        <v>120</v>
      </c>
      <c r="BM107" s="209" t="s">
        <v>151</v>
      </c>
    </row>
    <row r="108" spans="1:47" s="2" customFormat="1" ht="12">
      <c r="A108" s="39"/>
      <c r="B108" s="40"/>
      <c r="C108" s="41"/>
      <c r="D108" s="211" t="s">
        <v>122</v>
      </c>
      <c r="E108" s="41"/>
      <c r="F108" s="212" t="s">
        <v>152</v>
      </c>
      <c r="G108" s="41"/>
      <c r="H108" s="41"/>
      <c r="I108" s="213"/>
      <c r="J108" s="41"/>
      <c r="K108" s="41"/>
      <c r="L108" s="45"/>
      <c r="M108" s="214"/>
      <c r="N108" s="21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122</v>
      </c>
      <c r="AU108" s="18" t="s">
        <v>82</v>
      </c>
    </row>
    <row r="109" spans="1:65" s="2" customFormat="1" ht="33" customHeight="1">
      <c r="A109" s="39"/>
      <c r="B109" s="40"/>
      <c r="C109" s="198" t="s">
        <v>153</v>
      </c>
      <c r="D109" s="198" t="s">
        <v>115</v>
      </c>
      <c r="E109" s="199" t="s">
        <v>154</v>
      </c>
      <c r="F109" s="200" t="s">
        <v>155</v>
      </c>
      <c r="G109" s="201" t="s">
        <v>118</v>
      </c>
      <c r="H109" s="202">
        <v>76</v>
      </c>
      <c r="I109" s="203"/>
      <c r="J109" s="204">
        <f>ROUND(I109*H109,2)</f>
        <v>0</v>
      </c>
      <c r="K109" s="200" t="s">
        <v>119</v>
      </c>
      <c r="L109" s="45"/>
      <c r="M109" s="205" t="s">
        <v>19</v>
      </c>
      <c r="N109" s="206" t="s">
        <v>46</v>
      </c>
      <c r="O109" s="85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9" t="s">
        <v>120</v>
      </c>
      <c r="AT109" s="209" t="s">
        <v>115</v>
      </c>
      <c r="AU109" s="209" t="s">
        <v>82</v>
      </c>
      <c r="AY109" s="18" t="s">
        <v>113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8" t="s">
        <v>80</v>
      </c>
      <c r="BK109" s="210">
        <f>ROUND(I109*H109,2)</f>
        <v>0</v>
      </c>
      <c r="BL109" s="18" t="s">
        <v>120</v>
      </c>
      <c r="BM109" s="209" t="s">
        <v>156</v>
      </c>
    </row>
    <row r="110" spans="1:47" s="2" customFormat="1" ht="12">
      <c r="A110" s="39"/>
      <c r="B110" s="40"/>
      <c r="C110" s="41"/>
      <c r="D110" s="211" t="s">
        <v>122</v>
      </c>
      <c r="E110" s="41"/>
      <c r="F110" s="212" t="s">
        <v>157</v>
      </c>
      <c r="G110" s="41"/>
      <c r="H110" s="41"/>
      <c r="I110" s="213"/>
      <c r="J110" s="41"/>
      <c r="K110" s="41"/>
      <c r="L110" s="45"/>
      <c r="M110" s="214"/>
      <c r="N110" s="21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122</v>
      </c>
      <c r="AU110" s="18" t="s">
        <v>82</v>
      </c>
    </row>
    <row r="111" spans="1:51" s="13" customFormat="1" ht="12">
      <c r="A111" s="13"/>
      <c r="B111" s="216"/>
      <c r="C111" s="217"/>
      <c r="D111" s="218" t="s">
        <v>124</v>
      </c>
      <c r="E111" s="219" t="s">
        <v>19</v>
      </c>
      <c r="F111" s="220" t="s">
        <v>125</v>
      </c>
      <c r="G111" s="217"/>
      <c r="H111" s="219" t="s">
        <v>19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6" t="s">
        <v>124</v>
      </c>
      <c r="AU111" s="226" t="s">
        <v>82</v>
      </c>
      <c r="AV111" s="13" t="s">
        <v>80</v>
      </c>
      <c r="AW111" s="13" t="s">
        <v>36</v>
      </c>
      <c r="AX111" s="13" t="s">
        <v>75</v>
      </c>
      <c r="AY111" s="226" t="s">
        <v>113</v>
      </c>
    </row>
    <row r="112" spans="1:51" s="13" customFormat="1" ht="12">
      <c r="A112" s="13"/>
      <c r="B112" s="216"/>
      <c r="C112" s="217"/>
      <c r="D112" s="218" t="s">
        <v>124</v>
      </c>
      <c r="E112" s="219" t="s">
        <v>19</v>
      </c>
      <c r="F112" s="220" t="s">
        <v>126</v>
      </c>
      <c r="G112" s="217"/>
      <c r="H112" s="219" t="s">
        <v>19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6" t="s">
        <v>124</v>
      </c>
      <c r="AU112" s="226" t="s">
        <v>82</v>
      </c>
      <c r="AV112" s="13" t="s">
        <v>80</v>
      </c>
      <c r="AW112" s="13" t="s">
        <v>36</v>
      </c>
      <c r="AX112" s="13" t="s">
        <v>75</v>
      </c>
      <c r="AY112" s="226" t="s">
        <v>113</v>
      </c>
    </row>
    <row r="113" spans="1:51" s="13" customFormat="1" ht="12">
      <c r="A113" s="13"/>
      <c r="B113" s="216"/>
      <c r="C113" s="217"/>
      <c r="D113" s="218" t="s">
        <v>124</v>
      </c>
      <c r="E113" s="219" t="s">
        <v>19</v>
      </c>
      <c r="F113" s="220" t="s">
        <v>127</v>
      </c>
      <c r="G113" s="217"/>
      <c r="H113" s="219" t="s">
        <v>19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6" t="s">
        <v>124</v>
      </c>
      <c r="AU113" s="226" t="s">
        <v>82</v>
      </c>
      <c r="AV113" s="13" t="s">
        <v>80</v>
      </c>
      <c r="AW113" s="13" t="s">
        <v>36</v>
      </c>
      <c r="AX113" s="13" t="s">
        <v>75</v>
      </c>
      <c r="AY113" s="226" t="s">
        <v>113</v>
      </c>
    </row>
    <row r="114" spans="1:51" s="14" customFormat="1" ht="12">
      <c r="A114" s="14"/>
      <c r="B114" s="227"/>
      <c r="C114" s="228"/>
      <c r="D114" s="218" t="s">
        <v>124</v>
      </c>
      <c r="E114" s="229" t="s">
        <v>19</v>
      </c>
      <c r="F114" s="230" t="s">
        <v>128</v>
      </c>
      <c r="G114" s="228"/>
      <c r="H114" s="231">
        <v>7.5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7" t="s">
        <v>124</v>
      </c>
      <c r="AU114" s="237" t="s">
        <v>82</v>
      </c>
      <c r="AV114" s="14" t="s">
        <v>82</v>
      </c>
      <c r="AW114" s="14" t="s">
        <v>36</v>
      </c>
      <c r="AX114" s="14" t="s">
        <v>75</v>
      </c>
      <c r="AY114" s="237" t="s">
        <v>113</v>
      </c>
    </row>
    <row r="115" spans="1:51" s="14" customFormat="1" ht="12">
      <c r="A115" s="14"/>
      <c r="B115" s="227"/>
      <c r="C115" s="228"/>
      <c r="D115" s="218" t="s">
        <v>124</v>
      </c>
      <c r="E115" s="229" t="s">
        <v>19</v>
      </c>
      <c r="F115" s="230" t="s">
        <v>158</v>
      </c>
      <c r="G115" s="228"/>
      <c r="H115" s="231">
        <v>68.5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7" t="s">
        <v>124</v>
      </c>
      <c r="AU115" s="237" t="s">
        <v>82</v>
      </c>
      <c r="AV115" s="14" t="s">
        <v>82</v>
      </c>
      <c r="AW115" s="14" t="s">
        <v>36</v>
      </c>
      <c r="AX115" s="14" t="s">
        <v>75</v>
      </c>
      <c r="AY115" s="237" t="s">
        <v>113</v>
      </c>
    </row>
    <row r="116" spans="1:51" s="15" customFormat="1" ht="12">
      <c r="A116" s="15"/>
      <c r="B116" s="238"/>
      <c r="C116" s="239"/>
      <c r="D116" s="218" t="s">
        <v>124</v>
      </c>
      <c r="E116" s="240" t="s">
        <v>19</v>
      </c>
      <c r="F116" s="241" t="s">
        <v>130</v>
      </c>
      <c r="G116" s="239"/>
      <c r="H116" s="242">
        <v>76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48" t="s">
        <v>124</v>
      </c>
      <c r="AU116" s="248" t="s">
        <v>82</v>
      </c>
      <c r="AV116" s="15" t="s">
        <v>120</v>
      </c>
      <c r="AW116" s="15" t="s">
        <v>36</v>
      </c>
      <c r="AX116" s="15" t="s">
        <v>80</v>
      </c>
      <c r="AY116" s="248" t="s">
        <v>113</v>
      </c>
    </row>
    <row r="117" spans="1:63" s="12" customFormat="1" ht="22.8" customHeight="1">
      <c r="A117" s="12"/>
      <c r="B117" s="182"/>
      <c r="C117" s="183"/>
      <c r="D117" s="184" t="s">
        <v>74</v>
      </c>
      <c r="E117" s="196" t="s">
        <v>138</v>
      </c>
      <c r="F117" s="196" t="s">
        <v>159</v>
      </c>
      <c r="G117" s="183"/>
      <c r="H117" s="183"/>
      <c r="I117" s="186"/>
      <c r="J117" s="197">
        <f>BK117</f>
        <v>0</v>
      </c>
      <c r="K117" s="183"/>
      <c r="L117" s="188"/>
      <c r="M117" s="189"/>
      <c r="N117" s="190"/>
      <c r="O117" s="190"/>
      <c r="P117" s="191">
        <f>SUM(P118:P184)</f>
        <v>0</v>
      </c>
      <c r="Q117" s="190"/>
      <c r="R117" s="191">
        <f>SUM(R118:R184)</f>
        <v>36.55017683</v>
      </c>
      <c r="S117" s="190"/>
      <c r="T117" s="192">
        <f>SUM(T118:T184)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3" t="s">
        <v>80</v>
      </c>
      <c r="AT117" s="194" t="s">
        <v>74</v>
      </c>
      <c r="AU117" s="194" t="s">
        <v>80</v>
      </c>
      <c r="AY117" s="193" t="s">
        <v>113</v>
      </c>
      <c r="BK117" s="195">
        <f>SUM(BK118:BK184)</f>
        <v>0</v>
      </c>
    </row>
    <row r="118" spans="1:65" s="2" customFormat="1" ht="16.5" customHeight="1">
      <c r="A118" s="39"/>
      <c r="B118" s="40"/>
      <c r="C118" s="198" t="s">
        <v>160</v>
      </c>
      <c r="D118" s="198" t="s">
        <v>115</v>
      </c>
      <c r="E118" s="199" t="s">
        <v>161</v>
      </c>
      <c r="F118" s="200" t="s">
        <v>162</v>
      </c>
      <c r="G118" s="201" t="s">
        <v>133</v>
      </c>
      <c r="H118" s="202">
        <v>7.969</v>
      </c>
      <c r="I118" s="203"/>
      <c r="J118" s="204">
        <f>ROUND(I118*H118,2)</f>
        <v>0</v>
      </c>
      <c r="K118" s="200" t="s">
        <v>119</v>
      </c>
      <c r="L118" s="45"/>
      <c r="M118" s="205" t="s">
        <v>19</v>
      </c>
      <c r="N118" s="206" t="s">
        <v>46</v>
      </c>
      <c r="O118" s="85"/>
      <c r="P118" s="207">
        <f>O118*H118</f>
        <v>0</v>
      </c>
      <c r="Q118" s="207">
        <v>2.50215</v>
      </c>
      <c r="R118" s="207">
        <f>Q118*H118</f>
        <v>19.93963335</v>
      </c>
      <c r="S118" s="207">
        <v>0</v>
      </c>
      <c r="T118" s="20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9" t="s">
        <v>120</v>
      </c>
      <c r="AT118" s="209" t="s">
        <v>115</v>
      </c>
      <c r="AU118" s="209" t="s">
        <v>82</v>
      </c>
      <c r="AY118" s="18" t="s">
        <v>113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8" t="s">
        <v>80</v>
      </c>
      <c r="BK118" s="210">
        <f>ROUND(I118*H118,2)</f>
        <v>0</v>
      </c>
      <c r="BL118" s="18" t="s">
        <v>120</v>
      </c>
      <c r="BM118" s="209" t="s">
        <v>163</v>
      </c>
    </row>
    <row r="119" spans="1:47" s="2" customFormat="1" ht="12">
      <c r="A119" s="39"/>
      <c r="B119" s="40"/>
      <c r="C119" s="41"/>
      <c r="D119" s="211" t="s">
        <v>122</v>
      </c>
      <c r="E119" s="41"/>
      <c r="F119" s="212" t="s">
        <v>164</v>
      </c>
      <c r="G119" s="41"/>
      <c r="H119" s="41"/>
      <c r="I119" s="213"/>
      <c r="J119" s="41"/>
      <c r="K119" s="41"/>
      <c r="L119" s="45"/>
      <c r="M119" s="214"/>
      <c r="N119" s="21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122</v>
      </c>
      <c r="AU119" s="18" t="s">
        <v>82</v>
      </c>
    </row>
    <row r="120" spans="1:51" s="14" customFormat="1" ht="12">
      <c r="A120" s="14"/>
      <c r="B120" s="227"/>
      <c r="C120" s="228"/>
      <c r="D120" s="218" t="s">
        <v>124</v>
      </c>
      <c r="E120" s="229" t="s">
        <v>19</v>
      </c>
      <c r="F120" s="230" t="s">
        <v>165</v>
      </c>
      <c r="G120" s="228"/>
      <c r="H120" s="231">
        <v>0.325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7" t="s">
        <v>124</v>
      </c>
      <c r="AU120" s="237" t="s">
        <v>82</v>
      </c>
      <c r="AV120" s="14" t="s">
        <v>82</v>
      </c>
      <c r="AW120" s="14" t="s">
        <v>36</v>
      </c>
      <c r="AX120" s="14" t="s">
        <v>75</v>
      </c>
      <c r="AY120" s="237" t="s">
        <v>113</v>
      </c>
    </row>
    <row r="121" spans="1:51" s="14" customFormat="1" ht="12">
      <c r="A121" s="14"/>
      <c r="B121" s="227"/>
      <c r="C121" s="228"/>
      <c r="D121" s="218" t="s">
        <v>124</v>
      </c>
      <c r="E121" s="229" t="s">
        <v>19</v>
      </c>
      <c r="F121" s="230" t="s">
        <v>166</v>
      </c>
      <c r="G121" s="228"/>
      <c r="H121" s="231">
        <v>2.262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7" t="s">
        <v>124</v>
      </c>
      <c r="AU121" s="237" t="s">
        <v>82</v>
      </c>
      <c r="AV121" s="14" t="s">
        <v>82</v>
      </c>
      <c r="AW121" s="14" t="s">
        <v>36</v>
      </c>
      <c r="AX121" s="14" t="s">
        <v>75</v>
      </c>
      <c r="AY121" s="237" t="s">
        <v>113</v>
      </c>
    </row>
    <row r="122" spans="1:51" s="14" customFormat="1" ht="12">
      <c r="A122" s="14"/>
      <c r="B122" s="227"/>
      <c r="C122" s="228"/>
      <c r="D122" s="218" t="s">
        <v>124</v>
      </c>
      <c r="E122" s="229" t="s">
        <v>19</v>
      </c>
      <c r="F122" s="230" t="s">
        <v>167</v>
      </c>
      <c r="G122" s="228"/>
      <c r="H122" s="231">
        <v>5.382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7" t="s">
        <v>124</v>
      </c>
      <c r="AU122" s="237" t="s">
        <v>82</v>
      </c>
      <c r="AV122" s="14" t="s">
        <v>82</v>
      </c>
      <c r="AW122" s="14" t="s">
        <v>36</v>
      </c>
      <c r="AX122" s="14" t="s">
        <v>75</v>
      </c>
      <c r="AY122" s="237" t="s">
        <v>113</v>
      </c>
    </row>
    <row r="123" spans="1:51" s="15" customFormat="1" ht="12">
      <c r="A123" s="15"/>
      <c r="B123" s="238"/>
      <c r="C123" s="239"/>
      <c r="D123" s="218" t="s">
        <v>124</v>
      </c>
      <c r="E123" s="240" t="s">
        <v>19</v>
      </c>
      <c r="F123" s="241" t="s">
        <v>130</v>
      </c>
      <c r="G123" s="239"/>
      <c r="H123" s="242">
        <v>7.969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48" t="s">
        <v>124</v>
      </c>
      <c r="AU123" s="248" t="s">
        <v>82</v>
      </c>
      <c r="AV123" s="15" t="s">
        <v>120</v>
      </c>
      <c r="AW123" s="15" t="s">
        <v>36</v>
      </c>
      <c r="AX123" s="15" t="s">
        <v>80</v>
      </c>
      <c r="AY123" s="248" t="s">
        <v>113</v>
      </c>
    </row>
    <row r="124" spans="1:65" s="2" customFormat="1" ht="21.75" customHeight="1">
      <c r="A124" s="39"/>
      <c r="B124" s="40"/>
      <c r="C124" s="198" t="s">
        <v>168</v>
      </c>
      <c r="D124" s="198" t="s">
        <v>115</v>
      </c>
      <c r="E124" s="199" t="s">
        <v>169</v>
      </c>
      <c r="F124" s="200" t="s">
        <v>170</v>
      </c>
      <c r="G124" s="201" t="s">
        <v>118</v>
      </c>
      <c r="H124" s="202">
        <v>30.65</v>
      </c>
      <c r="I124" s="203"/>
      <c r="J124" s="204">
        <f>ROUND(I124*H124,2)</f>
        <v>0</v>
      </c>
      <c r="K124" s="200" t="s">
        <v>119</v>
      </c>
      <c r="L124" s="45"/>
      <c r="M124" s="205" t="s">
        <v>19</v>
      </c>
      <c r="N124" s="206" t="s">
        <v>46</v>
      </c>
      <c r="O124" s="85"/>
      <c r="P124" s="207">
        <f>O124*H124</f>
        <v>0</v>
      </c>
      <c r="Q124" s="207">
        <v>0.02519</v>
      </c>
      <c r="R124" s="207">
        <f>Q124*H124</f>
        <v>0.7720735</v>
      </c>
      <c r="S124" s="207">
        <v>0</v>
      </c>
      <c r="T124" s="20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9" t="s">
        <v>120</v>
      </c>
      <c r="AT124" s="209" t="s">
        <v>115</v>
      </c>
      <c r="AU124" s="209" t="s">
        <v>82</v>
      </c>
      <c r="AY124" s="18" t="s">
        <v>113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8" t="s">
        <v>80</v>
      </c>
      <c r="BK124" s="210">
        <f>ROUND(I124*H124,2)</f>
        <v>0</v>
      </c>
      <c r="BL124" s="18" t="s">
        <v>120</v>
      </c>
      <c r="BM124" s="209" t="s">
        <v>171</v>
      </c>
    </row>
    <row r="125" spans="1:47" s="2" customFormat="1" ht="12">
      <c r="A125" s="39"/>
      <c r="B125" s="40"/>
      <c r="C125" s="41"/>
      <c r="D125" s="211" t="s">
        <v>122</v>
      </c>
      <c r="E125" s="41"/>
      <c r="F125" s="212" t="s">
        <v>172</v>
      </c>
      <c r="G125" s="41"/>
      <c r="H125" s="41"/>
      <c r="I125" s="213"/>
      <c r="J125" s="41"/>
      <c r="K125" s="41"/>
      <c r="L125" s="45"/>
      <c r="M125" s="214"/>
      <c r="N125" s="21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122</v>
      </c>
      <c r="AU125" s="18" t="s">
        <v>82</v>
      </c>
    </row>
    <row r="126" spans="1:51" s="14" customFormat="1" ht="12">
      <c r="A126" s="14"/>
      <c r="B126" s="227"/>
      <c r="C126" s="228"/>
      <c r="D126" s="218" t="s">
        <v>124</v>
      </c>
      <c r="E126" s="229" t="s">
        <v>19</v>
      </c>
      <c r="F126" s="230" t="s">
        <v>173</v>
      </c>
      <c r="G126" s="228"/>
      <c r="H126" s="231">
        <v>1.25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7" t="s">
        <v>124</v>
      </c>
      <c r="AU126" s="237" t="s">
        <v>82</v>
      </c>
      <c r="AV126" s="14" t="s">
        <v>82</v>
      </c>
      <c r="AW126" s="14" t="s">
        <v>36</v>
      </c>
      <c r="AX126" s="14" t="s">
        <v>75</v>
      </c>
      <c r="AY126" s="237" t="s">
        <v>113</v>
      </c>
    </row>
    <row r="127" spans="1:51" s="14" customFormat="1" ht="12">
      <c r="A127" s="14"/>
      <c r="B127" s="227"/>
      <c r="C127" s="228"/>
      <c r="D127" s="218" t="s">
        <v>124</v>
      </c>
      <c r="E127" s="229" t="s">
        <v>19</v>
      </c>
      <c r="F127" s="230" t="s">
        <v>174</v>
      </c>
      <c r="G127" s="228"/>
      <c r="H127" s="231">
        <v>8.7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7" t="s">
        <v>124</v>
      </c>
      <c r="AU127" s="237" t="s">
        <v>82</v>
      </c>
      <c r="AV127" s="14" t="s">
        <v>82</v>
      </c>
      <c r="AW127" s="14" t="s">
        <v>36</v>
      </c>
      <c r="AX127" s="14" t="s">
        <v>75</v>
      </c>
      <c r="AY127" s="237" t="s">
        <v>113</v>
      </c>
    </row>
    <row r="128" spans="1:51" s="14" customFormat="1" ht="12">
      <c r="A128" s="14"/>
      <c r="B128" s="227"/>
      <c r="C128" s="228"/>
      <c r="D128" s="218" t="s">
        <v>124</v>
      </c>
      <c r="E128" s="229" t="s">
        <v>19</v>
      </c>
      <c r="F128" s="230" t="s">
        <v>175</v>
      </c>
      <c r="G128" s="228"/>
      <c r="H128" s="231">
        <v>20.7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7" t="s">
        <v>124</v>
      </c>
      <c r="AU128" s="237" t="s">
        <v>82</v>
      </c>
      <c r="AV128" s="14" t="s">
        <v>82</v>
      </c>
      <c r="AW128" s="14" t="s">
        <v>36</v>
      </c>
      <c r="AX128" s="14" t="s">
        <v>75</v>
      </c>
      <c r="AY128" s="237" t="s">
        <v>113</v>
      </c>
    </row>
    <row r="129" spans="1:51" s="15" customFormat="1" ht="12">
      <c r="A129" s="15"/>
      <c r="B129" s="238"/>
      <c r="C129" s="239"/>
      <c r="D129" s="218" t="s">
        <v>124</v>
      </c>
      <c r="E129" s="240" t="s">
        <v>19</v>
      </c>
      <c r="F129" s="241" t="s">
        <v>130</v>
      </c>
      <c r="G129" s="239"/>
      <c r="H129" s="242">
        <v>30.65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48" t="s">
        <v>124</v>
      </c>
      <c r="AU129" s="248" t="s">
        <v>82</v>
      </c>
      <c r="AV129" s="15" t="s">
        <v>120</v>
      </c>
      <c r="AW129" s="15" t="s">
        <v>36</v>
      </c>
      <c r="AX129" s="15" t="s">
        <v>80</v>
      </c>
      <c r="AY129" s="248" t="s">
        <v>113</v>
      </c>
    </row>
    <row r="130" spans="1:65" s="2" customFormat="1" ht="21.75" customHeight="1">
      <c r="A130" s="39"/>
      <c r="B130" s="40"/>
      <c r="C130" s="198" t="s">
        <v>176</v>
      </c>
      <c r="D130" s="198" t="s">
        <v>115</v>
      </c>
      <c r="E130" s="199" t="s">
        <v>177</v>
      </c>
      <c r="F130" s="200" t="s">
        <v>178</v>
      </c>
      <c r="G130" s="201" t="s">
        <v>118</v>
      </c>
      <c r="H130" s="202">
        <v>30.65</v>
      </c>
      <c r="I130" s="203"/>
      <c r="J130" s="204">
        <f>ROUND(I130*H130,2)</f>
        <v>0</v>
      </c>
      <c r="K130" s="200" t="s">
        <v>119</v>
      </c>
      <c r="L130" s="45"/>
      <c r="M130" s="205" t="s">
        <v>19</v>
      </c>
      <c r="N130" s="206" t="s">
        <v>46</v>
      </c>
      <c r="O130" s="85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9" t="s">
        <v>120</v>
      </c>
      <c r="AT130" s="209" t="s">
        <v>115</v>
      </c>
      <c r="AU130" s="209" t="s">
        <v>82</v>
      </c>
      <c r="AY130" s="18" t="s">
        <v>113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8" t="s">
        <v>80</v>
      </c>
      <c r="BK130" s="210">
        <f>ROUND(I130*H130,2)</f>
        <v>0</v>
      </c>
      <c r="BL130" s="18" t="s">
        <v>120</v>
      </c>
      <c r="BM130" s="209" t="s">
        <v>179</v>
      </c>
    </row>
    <row r="131" spans="1:47" s="2" customFormat="1" ht="12">
      <c r="A131" s="39"/>
      <c r="B131" s="40"/>
      <c r="C131" s="41"/>
      <c r="D131" s="211" t="s">
        <v>122</v>
      </c>
      <c r="E131" s="41"/>
      <c r="F131" s="212" t="s">
        <v>180</v>
      </c>
      <c r="G131" s="41"/>
      <c r="H131" s="41"/>
      <c r="I131" s="213"/>
      <c r="J131" s="41"/>
      <c r="K131" s="41"/>
      <c r="L131" s="45"/>
      <c r="M131" s="214"/>
      <c r="N131" s="21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122</v>
      </c>
      <c r="AU131" s="18" t="s">
        <v>82</v>
      </c>
    </row>
    <row r="132" spans="1:65" s="2" customFormat="1" ht="16.5" customHeight="1">
      <c r="A132" s="39"/>
      <c r="B132" s="40"/>
      <c r="C132" s="198" t="s">
        <v>181</v>
      </c>
      <c r="D132" s="198" t="s">
        <v>115</v>
      </c>
      <c r="E132" s="199" t="s">
        <v>182</v>
      </c>
      <c r="F132" s="200" t="s">
        <v>183</v>
      </c>
      <c r="G132" s="201" t="s">
        <v>184</v>
      </c>
      <c r="H132" s="202">
        <v>0.398</v>
      </c>
      <c r="I132" s="203"/>
      <c r="J132" s="204">
        <f>ROUND(I132*H132,2)</f>
        <v>0</v>
      </c>
      <c r="K132" s="200" t="s">
        <v>119</v>
      </c>
      <c r="L132" s="45"/>
      <c r="M132" s="205" t="s">
        <v>19</v>
      </c>
      <c r="N132" s="206" t="s">
        <v>46</v>
      </c>
      <c r="O132" s="85"/>
      <c r="P132" s="207">
        <f>O132*H132</f>
        <v>0</v>
      </c>
      <c r="Q132" s="207">
        <v>1.04741</v>
      </c>
      <c r="R132" s="207">
        <f>Q132*H132</f>
        <v>0.41686918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120</v>
      </c>
      <c r="AT132" s="209" t="s">
        <v>115</v>
      </c>
      <c r="AU132" s="209" t="s">
        <v>82</v>
      </c>
      <c r="AY132" s="18" t="s">
        <v>113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80</v>
      </c>
      <c r="BK132" s="210">
        <f>ROUND(I132*H132,2)</f>
        <v>0</v>
      </c>
      <c r="BL132" s="18" t="s">
        <v>120</v>
      </c>
      <c r="BM132" s="209" t="s">
        <v>185</v>
      </c>
    </row>
    <row r="133" spans="1:47" s="2" customFormat="1" ht="12">
      <c r="A133" s="39"/>
      <c r="B133" s="40"/>
      <c r="C133" s="41"/>
      <c r="D133" s="211" t="s">
        <v>122</v>
      </c>
      <c r="E133" s="41"/>
      <c r="F133" s="212" t="s">
        <v>186</v>
      </c>
      <c r="G133" s="41"/>
      <c r="H133" s="41"/>
      <c r="I133" s="213"/>
      <c r="J133" s="41"/>
      <c r="K133" s="41"/>
      <c r="L133" s="45"/>
      <c r="M133" s="214"/>
      <c r="N133" s="21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122</v>
      </c>
      <c r="AU133" s="18" t="s">
        <v>82</v>
      </c>
    </row>
    <row r="134" spans="1:51" s="14" customFormat="1" ht="12">
      <c r="A134" s="14"/>
      <c r="B134" s="227"/>
      <c r="C134" s="228"/>
      <c r="D134" s="218" t="s">
        <v>124</v>
      </c>
      <c r="E134" s="228"/>
      <c r="F134" s="230" t="s">
        <v>187</v>
      </c>
      <c r="G134" s="228"/>
      <c r="H134" s="231">
        <v>0.398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37" t="s">
        <v>124</v>
      </c>
      <c r="AU134" s="237" t="s">
        <v>82</v>
      </c>
      <c r="AV134" s="14" t="s">
        <v>82</v>
      </c>
      <c r="AW134" s="14" t="s">
        <v>4</v>
      </c>
      <c r="AX134" s="14" t="s">
        <v>80</v>
      </c>
      <c r="AY134" s="237" t="s">
        <v>113</v>
      </c>
    </row>
    <row r="135" spans="1:65" s="2" customFormat="1" ht="24.15" customHeight="1">
      <c r="A135" s="39"/>
      <c r="B135" s="40"/>
      <c r="C135" s="198" t="s">
        <v>188</v>
      </c>
      <c r="D135" s="198" t="s">
        <v>115</v>
      </c>
      <c r="E135" s="199" t="s">
        <v>189</v>
      </c>
      <c r="F135" s="200" t="s">
        <v>190</v>
      </c>
      <c r="G135" s="201" t="s">
        <v>191</v>
      </c>
      <c r="H135" s="202">
        <v>6</v>
      </c>
      <c r="I135" s="203"/>
      <c r="J135" s="204">
        <f>ROUND(I135*H135,2)</f>
        <v>0</v>
      </c>
      <c r="K135" s="200" t="s">
        <v>119</v>
      </c>
      <c r="L135" s="45"/>
      <c r="M135" s="205" t="s">
        <v>19</v>
      </c>
      <c r="N135" s="206" t="s">
        <v>46</v>
      </c>
      <c r="O135" s="85"/>
      <c r="P135" s="207">
        <f>O135*H135</f>
        <v>0</v>
      </c>
      <c r="Q135" s="207">
        <v>0.17489</v>
      </c>
      <c r="R135" s="207">
        <f>Q135*H135</f>
        <v>1.04934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120</v>
      </c>
      <c r="AT135" s="209" t="s">
        <v>115</v>
      </c>
      <c r="AU135" s="209" t="s">
        <v>82</v>
      </c>
      <c r="AY135" s="18" t="s">
        <v>113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80</v>
      </c>
      <c r="BK135" s="210">
        <f>ROUND(I135*H135,2)</f>
        <v>0</v>
      </c>
      <c r="BL135" s="18" t="s">
        <v>120</v>
      </c>
      <c r="BM135" s="209" t="s">
        <v>192</v>
      </c>
    </row>
    <row r="136" spans="1:47" s="2" customFormat="1" ht="12">
      <c r="A136" s="39"/>
      <c r="B136" s="40"/>
      <c r="C136" s="41"/>
      <c r="D136" s="211" t="s">
        <v>122</v>
      </c>
      <c r="E136" s="41"/>
      <c r="F136" s="212" t="s">
        <v>193</v>
      </c>
      <c r="G136" s="41"/>
      <c r="H136" s="41"/>
      <c r="I136" s="213"/>
      <c r="J136" s="41"/>
      <c r="K136" s="41"/>
      <c r="L136" s="45"/>
      <c r="M136" s="214"/>
      <c r="N136" s="21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122</v>
      </c>
      <c r="AU136" s="18" t="s">
        <v>82</v>
      </c>
    </row>
    <row r="137" spans="1:65" s="2" customFormat="1" ht="21.75" customHeight="1">
      <c r="A137" s="39"/>
      <c r="B137" s="40"/>
      <c r="C137" s="249" t="s">
        <v>194</v>
      </c>
      <c r="D137" s="249" t="s">
        <v>195</v>
      </c>
      <c r="E137" s="250" t="s">
        <v>196</v>
      </c>
      <c r="F137" s="251" t="s">
        <v>197</v>
      </c>
      <c r="G137" s="252" t="s">
        <v>191</v>
      </c>
      <c r="H137" s="253">
        <v>6</v>
      </c>
      <c r="I137" s="254"/>
      <c r="J137" s="255">
        <f>ROUND(I137*H137,2)</f>
        <v>0</v>
      </c>
      <c r="K137" s="251" t="s">
        <v>119</v>
      </c>
      <c r="L137" s="256"/>
      <c r="M137" s="257" t="s">
        <v>19</v>
      </c>
      <c r="N137" s="258" t="s">
        <v>46</v>
      </c>
      <c r="O137" s="85"/>
      <c r="P137" s="207">
        <f>O137*H137</f>
        <v>0</v>
      </c>
      <c r="Q137" s="207">
        <v>0.0053</v>
      </c>
      <c r="R137" s="207">
        <f>Q137*H137</f>
        <v>0.0318</v>
      </c>
      <c r="S137" s="207">
        <v>0</v>
      </c>
      <c r="T137" s="20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9" t="s">
        <v>168</v>
      </c>
      <c r="AT137" s="209" t="s">
        <v>195</v>
      </c>
      <c r="AU137" s="209" t="s">
        <v>82</v>
      </c>
      <c r="AY137" s="18" t="s">
        <v>113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8" t="s">
        <v>80</v>
      </c>
      <c r="BK137" s="210">
        <f>ROUND(I137*H137,2)</f>
        <v>0</v>
      </c>
      <c r="BL137" s="18" t="s">
        <v>120</v>
      </c>
      <c r="BM137" s="209" t="s">
        <v>198</v>
      </c>
    </row>
    <row r="138" spans="1:65" s="2" customFormat="1" ht="24.15" customHeight="1">
      <c r="A138" s="39"/>
      <c r="B138" s="40"/>
      <c r="C138" s="198" t="s">
        <v>199</v>
      </c>
      <c r="D138" s="198" t="s">
        <v>115</v>
      </c>
      <c r="E138" s="199" t="s">
        <v>200</v>
      </c>
      <c r="F138" s="200" t="s">
        <v>201</v>
      </c>
      <c r="G138" s="201" t="s">
        <v>191</v>
      </c>
      <c r="H138" s="202">
        <v>57</v>
      </c>
      <c r="I138" s="203"/>
      <c r="J138" s="204">
        <f>ROUND(I138*H138,2)</f>
        <v>0</v>
      </c>
      <c r="K138" s="200" t="s">
        <v>202</v>
      </c>
      <c r="L138" s="45"/>
      <c r="M138" s="205" t="s">
        <v>19</v>
      </c>
      <c r="N138" s="206" t="s">
        <v>46</v>
      </c>
      <c r="O138" s="85"/>
      <c r="P138" s="207">
        <f>O138*H138</f>
        <v>0</v>
      </c>
      <c r="Q138" s="207">
        <v>0.17489</v>
      </c>
      <c r="R138" s="207">
        <f>Q138*H138</f>
        <v>9.968729999999999</v>
      </c>
      <c r="S138" s="207">
        <v>0</v>
      </c>
      <c r="T138" s="20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9" t="s">
        <v>120</v>
      </c>
      <c r="AT138" s="209" t="s">
        <v>115</v>
      </c>
      <c r="AU138" s="209" t="s">
        <v>82</v>
      </c>
      <c r="AY138" s="18" t="s">
        <v>113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8" t="s">
        <v>80</v>
      </c>
      <c r="BK138" s="210">
        <f>ROUND(I138*H138,2)</f>
        <v>0</v>
      </c>
      <c r="BL138" s="18" t="s">
        <v>120</v>
      </c>
      <c r="BM138" s="209" t="s">
        <v>203</v>
      </c>
    </row>
    <row r="139" spans="1:65" s="2" customFormat="1" ht="21.75" customHeight="1">
      <c r="A139" s="39"/>
      <c r="B139" s="40"/>
      <c r="C139" s="249" t="s">
        <v>204</v>
      </c>
      <c r="D139" s="249" t="s">
        <v>195</v>
      </c>
      <c r="E139" s="250" t="s">
        <v>205</v>
      </c>
      <c r="F139" s="251" t="s">
        <v>206</v>
      </c>
      <c r="G139" s="252" t="s">
        <v>191</v>
      </c>
      <c r="H139" s="253">
        <v>29</v>
      </c>
      <c r="I139" s="254"/>
      <c r="J139" s="255">
        <f>ROUND(I139*H139,2)</f>
        <v>0</v>
      </c>
      <c r="K139" s="251" t="s">
        <v>202</v>
      </c>
      <c r="L139" s="256"/>
      <c r="M139" s="257" t="s">
        <v>19</v>
      </c>
      <c r="N139" s="258" t="s">
        <v>46</v>
      </c>
      <c r="O139" s="85"/>
      <c r="P139" s="207">
        <f>O139*H139</f>
        <v>0</v>
      </c>
      <c r="Q139" s="207">
        <v>0.0081</v>
      </c>
      <c r="R139" s="207">
        <f>Q139*H139</f>
        <v>0.2349</v>
      </c>
      <c r="S139" s="207">
        <v>0</v>
      </c>
      <c r="T139" s="20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9" t="s">
        <v>168</v>
      </c>
      <c r="AT139" s="209" t="s">
        <v>195</v>
      </c>
      <c r="AU139" s="209" t="s">
        <v>82</v>
      </c>
      <c r="AY139" s="18" t="s">
        <v>113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8" t="s">
        <v>80</v>
      </c>
      <c r="BK139" s="210">
        <f>ROUND(I139*H139,2)</f>
        <v>0</v>
      </c>
      <c r="BL139" s="18" t="s">
        <v>120</v>
      </c>
      <c r="BM139" s="209" t="s">
        <v>207</v>
      </c>
    </row>
    <row r="140" spans="1:65" s="2" customFormat="1" ht="21.75" customHeight="1">
      <c r="A140" s="39"/>
      <c r="B140" s="40"/>
      <c r="C140" s="249" t="s">
        <v>208</v>
      </c>
      <c r="D140" s="249" t="s">
        <v>195</v>
      </c>
      <c r="E140" s="250" t="s">
        <v>209</v>
      </c>
      <c r="F140" s="251" t="s">
        <v>210</v>
      </c>
      <c r="G140" s="252" t="s">
        <v>191</v>
      </c>
      <c r="H140" s="253">
        <v>14</v>
      </c>
      <c r="I140" s="254"/>
      <c r="J140" s="255">
        <f>ROUND(I140*H140,2)</f>
        <v>0</v>
      </c>
      <c r="K140" s="251" t="s">
        <v>202</v>
      </c>
      <c r="L140" s="256"/>
      <c r="M140" s="257" t="s">
        <v>19</v>
      </c>
      <c r="N140" s="258" t="s">
        <v>46</v>
      </c>
      <c r="O140" s="85"/>
      <c r="P140" s="207">
        <f>O140*H140</f>
        <v>0</v>
      </c>
      <c r="Q140" s="207">
        <v>0.0081</v>
      </c>
      <c r="R140" s="207">
        <f>Q140*H140</f>
        <v>0.1134</v>
      </c>
      <c r="S140" s="207">
        <v>0</v>
      </c>
      <c r="T140" s="20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9" t="s">
        <v>168</v>
      </c>
      <c r="AT140" s="209" t="s">
        <v>195</v>
      </c>
      <c r="AU140" s="209" t="s">
        <v>82</v>
      </c>
      <c r="AY140" s="18" t="s">
        <v>113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8" t="s">
        <v>80</v>
      </c>
      <c r="BK140" s="210">
        <f>ROUND(I140*H140,2)</f>
        <v>0</v>
      </c>
      <c r="BL140" s="18" t="s">
        <v>120</v>
      </c>
      <c r="BM140" s="209" t="s">
        <v>211</v>
      </c>
    </row>
    <row r="141" spans="1:65" s="2" customFormat="1" ht="21.75" customHeight="1">
      <c r="A141" s="39"/>
      <c r="B141" s="40"/>
      <c r="C141" s="249" t="s">
        <v>8</v>
      </c>
      <c r="D141" s="249" t="s">
        <v>195</v>
      </c>
      <c r="E141" s="250" t="s">
        <v>212</v>
      </c>
      <c r="F141" s="251" t="s">
        <v>213</v>
      </c>
      <c r="G141" s="252" t="s">
        <v>191</v>
      </c>
      <c r="H141" s="253">
        <v>11</v>
      </c>
      <c r="I141" s="254"/>
      <c r="J141" s="255">
        <f>ROUND(I141*H141,2)</f>
        <v>0</v>
      </c>
      <c r="K141" s="251" t="s">
        <v>202</v>
      </c>
      <c r="L141" s="256"/>
      <c r="M141" s="257" t="s">
        <v>19</v>
      </c>
      <c r="N141" s="258" t="s">
        <v>46</v>
      </c>
      <c r="O141" s="85"/>
      <c r="P141" s="207">
        <f>O141*H141</f>
        <v>0</v>
      </c>
      <c r="Q141" s="207">
        <v>0.0081</v>
      </c>
      <c r="R141" s="207">
        <f>Q141*H141</f>
        <v>0.0891</v>
      </c>
      <c r="S141" s="207">
        <v>0</v>
      </c>
      <c r="T141" s="20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9" t="s">
        <v>168</v>
      </c>
      <c r="AT141" s="209" t="s">
        <v>195</v>
      </c>
      <c r="AU141" s="209" t="s">
        <v>82</v>
      </c>
      <c r="AY141" s="18" t="s">
        <v>113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8" t="s">
        <v>80</v>
      </c>
      <c r="BK141" s="210">
        <f>ROUND(I141*H141,2)</f>
        <v>0</v>
      </c>
      <c r="BL141" s="18" t="s">
        <v>120</v>
      </c>
      <c r="BM141" s="209" t="s">
        <v>214</v>
      </c>
    </row>
    <row r="142" spans="1:65" s="2" customFormat="1" ht="16.5" customHeight="1">
      <c r="A142" s="39"/>
      <c r="B142" s="40"/>
      <c r="C142" s="249" t="s">
        <v>215</v>
      </c>
      <c r="D142" s="249" t="s">
        <v>195</v>
      </c>
      <c r="E142" s="250" t="s">
        <v>216</v>
      </c>
      <c r="F142" s="251" t="s">
        <v>217</v>
      </c>
      <c r="G142" s="252" t="s">
        <v>191</v>
      </c>
      <c r="H142" s="253">
        <v>3</v>
      </c>
      <c r="I142" s="254"/>
      <c r="J142" s="255">
        <f>ROUND(I142*H142,2)</f>
        <v>0</v>
      </c>
      <c r="K142" s="251" t="s">
        <v>202</v>
      </c>
      <c r="L142" s="256"/>
      <c r="M142" s="257" t="s">
        <v>19</v>
      </c>
      <c r="N142" s="258" t="s">
        <v>46</v>
      </c>
      <c r="O142" s="85"/>
      <c r="P142" s="207">
        <f>O142*H142</f>
        <v>0</v>
      </c>
      <c r="Q142" s="207">
        <v>0.0081</v>
      </c>
      <c r="R142" s="207">
        <f>Q142*H142</f>
        <v>0.0243</v>
      </c>
      <c r="S142" s="207">
        <v>0</v>
      </c>
      <c r="T142" s="20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9" t="s">
        <v>168</v>
      </c>
      <c r="AT142" s="209" t="s">
        <v>195</v>
      </c>
      <c r="AU142" s="209" t="s">
        <v>82</v>
      </c>
      <c r="AY142" s="18" t="s">
        <v>113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8" t="s">
        <v>80</v>
      </c>
      <c r="BK142" s="210">
        <f>ROUND(I142*H142,2)</f>
        <v>0</v>
      </c>
      <c r="BL142" s="18" t="s">
        <v>120</v>
      </c>
      <c r="BM142" s="209" t="s">
        <v>218</v>
      </c>
    </row>
    <row r="143" spans="1:51" s="13" customFormat="1" ht="12">
      <c r="A143" s="13"/>
      <c r="B143" s="216"/>
      <c r="C143" s="217"/>
      <c r="D143" s="218" t="s">
        <v>124</v>
      </c>
      <c r="E143" s="219" t="s">
        <v>19</v>
      </c>
      <c r="F143" s="220" t="s">
        <v>125</v>
      </c>
      <c r="G143" s="217"/>
      <c r="H143" s="219" t="s">
        <v>19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6" t="s">
        <v>124</v>
      </c>
      <c r="AU143" s="226" t="s">
        <v>82</v>
      </c>
      <c r="AV143" s="13" t="s">
        <v>80</v>
      </c>
      <c r="AW143" s="13" t="s">
        <v>36</v>
      </c>
      <c r="AX143" s="13" t="s">
        <v>75</v>
      </c>
      <c r="AY143" s="226" t="s">
        <v>113</v>
      </c>
    </row>
    <row r="144" spans="1:51" s="13" customFormat="1" ht="12">
      <c r="A144" s="13"/>
      <c r="B144" s="216"/>
      <c r="C144" s="217"/>
      <c r="D144" s="218" t="s">
        <v>124</v>
      </c>
      <c r="E144" s="219" t="s">
        <v>19</v>
      </c>
      <c r="F144" s="220" t="s">
        <v>126</v>
      </c>
      <c r="G144" s="217"/>
      <c r="H144" s="219" t="s">
        <v>19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6" t="s">
        <v>124</v>
      </c>
      <c r="AU144" s="226" t="s">
        <v>82</v>
      </c>
      <c r="AV144" s="13" t="s">
        <v>80</v>
      </c>
      <c r="AW144" s="13" t="s">
        <v>36</v>
      </c>
      <c r="AX144" s="13" t="s">
        <v>75</v>
      </c>
      <c r="AY144" s="226" t="s">
        <v>113</v>
      </c>
    </row>
    <row r="145" spans="1:51" s="14" customFormat="1" ht="12">
      <c r="A145" s="14"/>
      <c r="B145" s="227"/>
      <c r="C145" s="228"/>
      <c r="D145" s="218" t="s">
        <v>124</v>
      </c>
      <c r="E145" s="229" t="s">
        <v>19</v>
      </c>
      <c r="F145" s="230" t="s">
        <v>219</v>
      </c>
      <c r="G145" s="228"/>
      <c r="H145" s="231">
        <v>2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7" t="s">
        <v>124</v>
      </c>
      <c r="AU145" s="237" t="s">
        <v>82</v>
      </c>
      <c r="AV145" s="14" t="s">
        <v>82</v>
      </c>
      <c r="AW145" s="14" t="s">
        <v>36</v>
      </c>
      <c r="AX145" s="14" t="s">
        <v>75</v>
      </c>
      <c r="AY145" s="237" t="s">
        <v>113</v>
      </c>
    </row>
    <row r="146" spans="1:51" s="14" customFormat="1" ht="12">
      <c r="A146" s="14"/>
      <c r="B146" s="227"/>
      <c r="C146" s="228"/>
      <c r="D146" s="218" t="s">
        <v>124</v>
      </c>
      <c r="E146" s="229" t="s">
        <v>19</v>
      </c>
      <c r="F146" s="230" t="s">
        <v>220</v>
      </c>
      <c r="G146" s="228"/>
      <c r="H146" s="231">
        <v>1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7" t="s">
        <v>124</v>
      </c>
      <c r="AU146" s="237" t="s">
        <v>82</v>
      </c>
      <c r="AV146" s="14" t="s">
        <v>82</v>
      </c>
      <c r="AW146" s="14" t="s">
        <v>36</v>
      </c>
      <c r="AX146" s="14" t="s">
        <v>75</v>
      </c>
      <c r="AY146" s="237" t="s">
        <v>113</v>
      </c>
    </row>
    <row r="147" spans="1:51" s="13" customFormat="1" ht="12">
      <c r="A147" s="13"/>
      <c r="B147" s="216"/>
      <c r="C147" s="217"/>
      <c r="D147" s="218" t="s">
        <v>124</v>
      </c>
      <c r="E147" s="219" t="s">
        <v>19</v>
      </c>
      <c r="F147" s="220" t="s">
        <v>221</v>
      </c>
      <c r="G147" s="217"/>
      <c r="H147" s="219" t="s">
        <v>19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6" t="s">
        <v>124</v>
      </c>
      <c r="AU147" s="226" t="s">
        <v>82</v>
      </c>
      <c r="AV147" s="13" t="s">
        <v>80</v>
      </c>
      <c r="AW147" s="13" t="s">
        <v>36</v>
      </c>
      <c r="AX147" s="13" t="s">
        <v>75</v>
      </c>
      <c r="AY147" s="226" t="s">
        <v>113</v>
      </c>
    </row>
    <row r="148" spans="1:51" s="15" customFormat="1" ht="12">
      <c r="A148" s="15"/>
      <c r="B148" s="238"/>
      <c r="C148" s="239"/>
      <c r="D148" s="218" t="s">
        <v>124</v>
      </c>
      <c r="E148" s="240" t="s">
        <v>19</v>
      </c>
      <c r="F148" s="241" t="s">
        <v>130</v>
      </c>
      <c r="G148" s="239"/>
      <c r="H148" s="242">
        <v>3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48" t="s">
        <v>124</v>
      </c>
      <c r="AU148" s="248" t="s">
        <v>82</v>
      </c>
      <c r="AV148" s="15" t="s">
        <v>120</v>
      </c>
      <c r="AW148" s="15" t="s">
        <v>36</v>
      </c>
      <c r="AX148" s="15" t="s">
        <v>80</v>
      </c>
      <c r="AY148" s="248" t="s">
        <v>113</v>
      </c>
    </row>
    <row r="149" spans="1:65" s="2" customFormat="1" ht="16.5" customHeight="1">
      <c r="A149" s="39"/>
      <c r="B149" s="40"/>
      <c r="C149" s="198" t="s">
        <v>222</v>
      </c>
      <c r="D149" s="198" t="s">
        <v>115</v>
      </c>
      <c r="E149" s="199" t="s">
        <v>223</v>
      </c>
      <c r="F149" s="200" t="s">
        <v>224</v>
      </c>
      <c r="G149" s="201" t="s">
        <v>191</v>
      </c>
      <c r="H149" s="202">
        <v>2</v>
      </c>
      <c r="I149" s="203"/>
      <c r="J149" s="204">
        <f>ROUND(I149*H149,2)</f>
        <v>0</v>
      </c>
      <c r="K149" s="200" t="s">
        <v>119</v>
      </c>
      <c r="L149" s="45"/>
      <c r="M149" s="205" t="s">
        <v>19</v>
      </c>
      <c r="N149" s="206" t="s">
        <v>46</v>
      </c>
      <c r="O149" s="85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9" t="s">
        <v>120</v>
      </c>
      <c r="AT149" s="209" t="s">
        <v>115</v>
      </c>
      <c r="AU149" s="209" t="s">
        <v>82</v>
      </c>
      <c r="AY149" s="18" t="s">
        <v>113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8" t="s">
        <v>80</v>
      </c>
      <c r="BK149" s="210">
        <f>ROUND(I149*H149,2)</f>
        <v>0</v>
      </c>
      <c r="BL149" s="18" t="s">
        <v>120</v>
      </c>
      <c r="BM149" s="209" t="s">
        <v>225</v>
      </c>
    </row>
    <row r="150" spans="1:47" s="2" customFormat="1" ht="12">
      <c r="A150" s="39"/>
      <c r="B150" s="40"/>
      <c r="C150" s="41"/>
      <c r="D150" s="211" t="s">
        <v>122</v>
      </c>
      <c r="E150" s="41"/>
      <c r="F150" s="212" t="s">
        <v>226</v>
      </c>
      <c r="G150" s="41"/>
      <c r="H150" s="41"/>
      <c r="I150" s="213"/>
      <c r="J150" s="41"/>
      <c r="K150" s="41"/>
      <c r="L150" s="45"/>
      <c r="M150" s="214"/>
      <c r="N150" s="215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122</v>
      </c>
      <c r="AU150" s="18" t="s">
        <v>82</v>
      </c>
    </row>
    <row r="151" spans="1:51" s="14" customFormat="1" ht="12">
      <c r="A151" s="14"/>
      <c r="B151" s="227"/>
      <c r="C151" s="228"/>
      <c r="D151" s="218" t="s">
        <v>124</v>
      </c>
      <c r="E151" s="229" t="s">
        <v>19</v>
      </c>
      <c r="F151" s="230" t="s">
        <v>227</v>
      </c>
      <c r="G151" s="228"/>
      <c r="H151" s="231">
        <v>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7" t="s">
        <v>124</v>
      </c>
      <c r="AU151" s="237" t="s">
        <v>82</v>
      </c>
      <c r="AV151" s="14" t="s">
        <v>82</v>
      </c>
      <c r="AW151" s="14" t="s">
        <v>36</v>
      </c>
      <c r="AX151" s="14" t="s">
        <v>80</v>
      </c>
      <c r="AY151" s="237" t="s">
        <v>113</v>
      </c>
    </row>
    <row r="152" spans="1:65" s="2" customFormat="1" ht="16.5" customHeight="1">
      <c r="A152" s="39"/>
      <c r="B152" s="40"/>
      <c r="C152" s="249" t="s">
        <v>228</v>
      </c>
      <c r="D152" s="249" t="s">
        <v>195</v>
      </c>
      <c r="E152" s="250" t="s">
        <v>229</v>
      </c>
      <c r="F152" s="251" t="s">
        <v>230</v>
      </c>
      <c r="G152" s="252" t="s">
        <v>191</v>
      </c>
      <c r="H152" s="253">
        <v>2</v>
      </c>
      <c r="I152" s="254"/>
      <c r="J152" s="255">
        <f>ROUND(I152*H152,2)</f>
        <v>0</v>
      </c>
      <c r="K152" s="251" t="s">
        <v>119</v>
      </c>
      <c r="L152" s="256"/>
      <c r="M152" s="257" t="s">
        <v>19</v>
      </c>
      <c r="N152" s="258" t="s">
        <v>46</v>
      </c>
      <c r="O152" s="85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9" t="s">
        <v>168</v>
      </c>
      <c r="AT152" s="209" t="s">
        <v>195</v>
      </c>
      <c r="AU152" s="209" t="s">
        <v>82</v>
      </c>
      <c r="AY152" s="18" t="s">
        <v>113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8" t="s">
        <v>80</v>
      </c>
      <c r="BK152" s="210">
        <f>ROUND(I152*H152,2)</f>
        <v>0</v>
      </c>
      <c r="BL152" s="18" t="s">
        <v>120</v>
      </c>
      <c r="BM152" s="209" t="s">
        <v>231</v>
      </c>
    </row>
    <row r="153" spans="1:65" s="2" customFormat="1" ht="24.15" customHeight="1">
      <c r="A153" s="39"/>
      <c r="B153" s="40"/>
      <c r="C153" s="198" t="s">
        <v>232</v>
      </c>
      <c r="D153" s="198" t="s">
        <v>115</v>
      </c>
      <c r="E153" s="199" t="s">
        <v>233</v>
      </c>
      <c r="F153" s="200" t="s">
        <v>234</v>
      </c>
      <c r="G153" s="201" t="s">
        <v>191</v>
      </c>
      <c r="H153" s="202">
        <v>31</v>
      </c>
      <c r="I153" s="203"/>
      <c r="J153" s="204">
        <f>ROUND(I153*H153,2)</f>
        <v>0</v>
      </c>
      <c r="K153" s="200" t="s">
        <v>119</v>
      </c>
      <c r="L153" s="45"/>
      <c r="M153" s="205" t="s">
        <v>19</v>
      </c>
      <c r="N153" s="206" t="s">
        <v>46</v>
      </c>
      <c r="O153" s="85"/>
      <c r="P153" s="207">
        <f>O153*H153</f>
        <v>0</v>
      </c>
      <c r="Q153" s="207">
        <v>0.0004</v>
      </c>
      <c r="R153" s="207">
        <f>Q153*H153</f>
        <v>0.012400000000000001</v>
      </c>
      <c r="S153" s="207">
        <v>0</v>
      </c>
      <c r="T153" s="20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9" t="s">
        <v>120</v>
      </c>
      <c r="AT153" s="209" t="s">
        <v>115</v>
      </c>
      <c r="AU153" s="209" t="s">
        <v>82</v>
      </c>
      <c r="AY153" s="18" t="s">
        <v>113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8" t="s">
        <v>80</v>
      </c>
      <c r="BK153" s="210">
        <f>ROUND(I153*H153,2)</f>
        <v>0</v>
      </c>
      <c r="BL153" s="18" t="s">
        <v>120</v>
      </c>
      <c r="BM153" s="209" t="s">
        <v>235</v>
      </c>
    </row>
    <row r="154" spans="1:47" s="2" customFormat="1" ht="12">
      <c r="A154" s="39"/>
      <c r="B154" s="40"/>
      <c r="C154" s="41"/>
      <c r="D154" s="211" t="s">
        <v>122</v>
      </c>
      <c r="E154" s="41"/>
      <c r="F154" s="212" t="s">
        <v>236</v>
      </c>
      <c r="G154" s="41"/>
      <c r="H154" s="41"/>
      <c r="I154" s="213"/>
      <c r="J154" s="41"/>
      <c r="K154" s="41"/>
      <c r="L154" s="45"/>
      <c r="M154" s="214"/>
      <c r="N154" s="215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122</v>
      </c>
      <c r="AU154" s="18" t="s">
        <v>82</v>
      </c>
    </row>
    <row r="155" spans="1:65" s="2" customFormat="1" ht="16.5" customHeight="1">
      <c r="A155" s="39"/>
      <c r="B155" s="40"/>
      <c r="C155" s="249" t="s">
        <v>237</v>
      </c>
      <c r="D155" s="249" t="s">
        <v>195</v>
      </c>
      <c r="E155" s="250" t="s">
        <v>238</v>
      </c>
      <c r="F155" s="251" t="s">
        <v>239</v>
      </c>
      <c r="G155" s="252" t="s">
        <v>191</v>
      </c>
      <c r="H155" s="253">
        <v>31.075</v>
      </c>
      <c r="I155" s="254"/>
      <c r="J155" s="255">
        <f>ROUND(I155*H155,2)</f>
        <v>0</v>
      </c>
      <c r="K155" s="251" t="s">
        <v>119</v>
      </c>
      <c r="L155" s="256"/>
      <c r="M155" s="257" t="s">
        <v>19</v>
      </c>
      <c r="N155" s="258" t="s">
        <v>46</v>
      </c>
      <c r="O155" s="85"/>
      <c r="P155" s="207">
        <f>O155*H155</f>
        <v>0</v>
      </c>
      <c r="Q155" s="207">
        <v>0.07</v>
      </c>
      <c r="R155" s="207">
        <f>Q155*H155</f>
        <v>2.17525</v>
      </c>
      <c r="S155" s="207">
        <v>0</v>
      </c>
      <c r="T155" s="20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9" t="s">
        <v>168</v>
      </c>
      <c r="AT155" s="209" t="s">
        <v>195</v>
      </c>
      <c r="AU155" s="209" t="s">
        <v>82</v>
      </c>
      <c r="AY155" s="18" t="s">
        <v>113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8" t="s">
        <v>80</v>
      </c>
      <c r="BK155" s="210">
        <f>ROUND(I155*H155,2)</f>
        <v>0</v>
      </c>
      <c r="BL155" s="18" t="s">
        <v>120</v>
      </c>
      <c r="BM155" s="209" t="s">
        <v>240</v>
      </c>
    </row>
    <row r="156" spans="1:65" s="2" customFormat="1" ht="24.15" customHeight="1">
      <c r="A156" s="39"/>
      <c r="B156" s="40"/>
      <c r="C156" s="198" t="s">
        <v>7</v>
      </c>
      <c r="D156" s="198" t="s">
        <v>115</v>
      </c>
      <c r="E156" s="199" t="s">
        <v>241</v>
      </c>
      <c r="F156" s="200" t="s">
        <v>242</v>
      </c>
      <c r="G156" s="201" t="s">
        <v>243</v>
      </c>
      <c r="H156" s="202">
        <v>14.9</v>
      </c>
      <c r="I156" s="203"/>
      <c r="J156" s="204">
        <f>ROUND(I156*H156,2)</f>
        <v>0</v>
      </c>
      <c r="K156" s="200" t="s">
        <v>119</v>
      </c>
      <c r="L156" s="45"/>
      <c r="M156" s="205" t="s">
        <v>19</v>
      </c>
      <c r="N156" s="206" t="s">
        <v>46</v>
      </c>
      <c r="O156" s="85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9" t="s">
        <v>120</v>
      </c>
      <c r="AT156" s="209" t="s">
        <v>115</v>
      </c>
      <c r="AU156" s="209" t="s">
        <v>82</v>
      </c>
      <c r="AY156" s="18" t="s">
        <v>113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8" t="s">
        <v>80</v>
      </c>
      <c r="BK156" s="210">
        <f>ROUND(I156*H156,2)</f>
        <v>0</v>
      </c>
      <c r="BL156" s="18" t="s">
        <v>120</v>
      </c>
      <c r="BM156" s="209" t="s">
        <v>244</v>
      </c>
    </row>
    <row r="157" spans="1:47" s="2" customFormat="1" ht="12">
      <c r="A157" s="39"/>
      <c r="B157" s="40"/>
      <c r="C157" s="41"/>
      <c r="D157" s="211" t="s">
        <v>122</v>
      </c>
      <c r="E157" s="41"/>
      <c r="F157" s="212" t="s">
        <v>245</v>
      </c>
      <c r="G157" s="41"/>
      <c r="H157" s="41"/>
      <c r="I157" s="213"/>
      <c r="J157" s="41"/>
      <c r="K157" s="41"/>
      <c r="L157" s="45"/>
      <c r="M157" s="214"/>
      <c r="N157" s="21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122</v>
      </c>
      <c r="AU157" s="18" t="s">
        <v>82</v>
      </c>
    </row>
    <row r="158" spans="1:51" s="14" customFormat="1" ht="12">
      <c r="A158" s="14"/>
      <c r="B158" s="227"/>
      <c r="C158" s="228"/>
      <c r="D158" s="218" t="s">
        <v>124</v>
      </c>
      <c r="E158" s="229" t="s">
        <v>19</v>
      </c>
      <c r="F158" s="230" t="s">
        <v>246</v>
      </c>
      <c r="G158" s="228"/>
      <c r="H158" s="231">
        <v>14.9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7" t="s">
        <v>124</v>
      </c>
      <c r="AU158" s="237" t="s">
        <v>82</v>
      </c>
      <c r="AV158" s="14" t="s">
        <v>82</v>
      </c>
      <c r="AW158" s="14" t="s">
        <v>36</v>
      </c>
      <c r="AX158" s="14" t="s">
        <v>80</v>
      </c>
      <c r="AY158" s="237" t="s">
        <v>113</v>
      </c>
    </row>
    <row r="159" spans="1:65" s="2" customFormat="1" ht="24.15" customHeight="1">
      <c r="A159" s="39"/>
      <c r="B159" s="40"/>
      <c r="C159" s="249" t="s">
        <v>247</v>
      </c>
      <c r="D159" s="249" t="s">
        <v>195</v>
      </c>
      <c r="E159" s="250" t="s">
        <v>248</v>
      </c>
      <c r="F159" s="251" t="s">
        <v>249</v>
      </c>
      <c r="G159" s="252" t="s">
        <v>191</v>
      </c>
      <c r="H159" s="253">
        <v>5.96</v>
      </c>
      <c r="I159" s="254"/>
      <c r="J159" s="255">
        <f>ROUND(I159*H159,2)</f>
        <v>0</v>
      </c>
      <c r="K159" s="251" t="s">
        <v>119</v>
      </c>
      <c r="L159" s="256"/>
      <c r="M159" s="257" t="s">
        <v>19</v>
      </c>
      <c r="N159" s="258" t="s">
        <v>46</v>
      </c>
      <c r="O159" s="85"/>
      <c r="P159" s="207">
        <f>O159*H159</f>
        <v>0</v>
      </c>
      <c r="Q159" s="207">
        <v>0.0299</v>
      </c>
      <c r="R159" s="207">
        <f>Q159*H159</f>
        <v>0.178204</v>
      </c>
      <c r="S159" s="207">
        <v>0</v>
      </c>
      <c r="T159" s="20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9" t="s">
        <v>168</v>
      </c>
      <c r="AT159" s="209" t="s">
        <v>195</v>
      </c>
      <c r="AU159" s="209" t="s">
        <v>82</v>
      </c>
      <c r="AY159" s="18" t="s">
        <v>113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8" t="s">
        <v>80</v>
      </c>
      <c r="BK159" s="210">
        <f>ROUND(I159*H159,2)</f>
        <v>0</v>
      </c>
      <c r="BL159" s="18" t="s">
        <v>120</v>
      </c>
      <c r="BM159" s="209" t="s">
        <v>250</v>
      </c>
    </row>
    <row r="160" spans="1:51" s="14" customFormat="1" ht="12">
      <c r="A160" s="14"/>
      <c r="B160" s="227"/>
      <c r="C160" s="228"/>
      <c r="D160" s="218" t="s">
        <v>124</v>
      </c>
      <c r="E160" s="228"/>
      <c r="F160" s="230" t="s">
        <v>251</v>
      </c>
      <c r="G160" s="228"/>
      <c r="H160" s="231">
        <v>5.96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7" t="s">
        <v>124</v>
      </c>
      <c r="AU160" s="237" t="s">
        <v>82</v>
      </c>
      <c r="AV160" s="14" t="s">
        <v>82</v>
      </c>
      <c r="AW160" s="14" t="s">
        <v>4</v>
      </c>
      <c r="AX160" s="14" t="s">
        <v>80</v>
      </c>
      <c r="AY160" s="237" t="s">
        <v>113</v>
      </c>
    </row>
    <row r="161" spans="1:65" s="2" customFormat="1" ht="24.15" customHeight="1">
      <c r="A161" s="39"/>
      <c r="B161" s="40"/>
      <c r="C161" s="198" t="s">
        <v>252</v>
      </c>
      <c r="D161" s="198" t="s">
        <v>115</v>
      </c>
      <c r="E161" s="199" t="s">
        <v>253</v>
      </c>
      <c r="F161" s="200" t="s">
        <v>254</v>
      </c>
      <c r="G161" s="201" t="s">
        <v>243</v>
      </c>
      <c r="H161" s="202">
        <v>33.5</v>
      </c>
      <c r="I161" s="203"/>
      <c r="J161" s="204">
        <f>ROUND(I161*H161,2)</f>
        <v>0</v>
      </c>
      <c r="K161" s="200" t="s">
        <v>119</v>
      </c>
      <c r="L161" s="45"/>
      <c r="M161" s="205" t="s">
        <v>19</v>
      </c>
      <c r="N161" s="206" t="s">
        <v>46</v>
      </c>
      <c r="O161" s="85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9" t="s">
        <v>120</v>
      </c>
      <c r="AT161" s="209" t="s">
        <v>115</v>
      </c>
      <c r="AU161" s="209" t="s">
        <v>82</v>
      </c>
      <c r="AY161" s="18" t="s">
        <v>113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8" t="s">
        <v>80</v>
      </c>
      <c r="BK161" s="210">
        <f>ROUND(I161*H161,2)</f>
        <v>0</v>
      </c>
      <c r="BL161" s="18" t="s">
        <v>120</v>
      </c>
      <c r="BM161" s="209" t="s">
        <v>255</v>
      </c>
    </row>
    <row r="162" spans="1:47" s="2" customFormat="1" ht="12">
      <c r="A162" s="39"/>
      <c r="B162" s="40"/>
      <c r="C162" s="41"/>
      <c r="D162" s="211" t="s">
        <v>122</v>
      </c>
      <c r="E162" s="41"/>
      <c r="F162" s="212" t="s">
        <v>256</v>
      </c>
      <c r="G162" s="41"/>
      <c r="H162" s="41"/>
      <c r="I162" s="213"/>
      <c r="J162" s="41"/>
      <c r="K162" s="41"/>
      <c r="L162" s="45"/>
      <c r="M162" s="214"/>
      <c r="N162" s="21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122</v>
      </c>
      <c r="AU162" s="18" t="s">
        <v>82</v>
      </c>
    </row>
    <row r="163" spans="1:51" s="14" customFormat="1" ht="12">
      <c r="A163" s="14"/>
      <c r="B163" s="227"/>
      <c r="C163" s="228"/>
      <c r="D163" s="218" t="s">
        <v>124</v>
      </c>
      <c r="E163" s="229" t="s">
        <v>19</v>
      </c>
      <c r="F163" s="230" t="s">
        <v>257</v>
      </c>
      <c r="G163" s="228"/>
      <c r="H163" s="231">
        <v>33.5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7" t="s">
        <v>124</v>
      </c>
      <c r="AU163" s="237" t="s">
        <v>82</v>
      </c>
      <c r="AV163" s="14" t="s">
        <v>82</v>
      </c>
      <c r="AW163" s="14" t="s">
        <v>36</v>
      </c>
      <c r="AX163" s="14" t="s">
        <v>80</v>
      </c>
      <c r="AY163" s="237" t="s">
        <v>113</v>
      </c>
    </row>
    <row r="164" spans="1:65" s="2" customFormat="1" ht="24.15" customHeight="1">
      <c r="A164" s="39"/>
      <c r="B164" s="40"/>
      <c r="C164" s="249" t="s">
        <v>258</v>
      </c>
      <c r="D164" s="249" t="s">
        <v>195</v>
      </c>
      <c r="E164" s="250" t="s">
        <v>259</v>
      </c>
      <c r="F164" s="251" t="s">
        <v>260</v>
      </c>
      <c r="G164" s="252" t="s">
        <v>191</v>
      </c>
      <c r="H164" s="253">
        <v>13.958</v>
      </c>
      <c r="I164" s="254"/>
      <c r="J164" s="255">
        <f>ROUND(I164*H164,2)</f>
        <v>0</v>
      </c>
      <c r="K164" s="251" t="s">
        <v>119</v>
      </c>
      <c r="L164" s="256"/>
      <c r="M164" s="257" t="s">
        <v>19</v>
      </c>
      <c r="N164" s="258" t="s">
        <v>46</v>
      </c>
      <c r="O164" s="85"/>
      <c r="P164" s="207">
        <f>O164*H164</f>
        <v>0</v>
      </c>
      <c r="Q164" s="207">
        <v>0.0376</v>
      </c>
      <c r="R164" s="207">
        <f>Q164*H164</f>
        <v>0.5248208</v>
      </c>
      <c r="S164" s="207">
        <v>0</v>
      </c>
      <c r="T164" s="20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9" t="s">
        <v>168</v>
      </c>
      <c r="AT164" s="209" t="s">
        <v>195</v>
      </c>
      <c r="AU164" s="209" t="s">
        <v>82</v>
      </c>
      <c r="AY164" s="18" t="s">
        <v>113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8" t="s">
        <v>80</v>
      </c>
      <c r="BK164" s="210">
        <f>ROUND(I164*H164,2)</f>
        <v>0</v>
      </c>
      <c r="BL164" s="18" t="s">
        <v>120</v>
      </c>
      <c r="BM164" s="209" t="s">
        <v>261</v>
      </c>
    </row>
    <row r="165" spans="1:51" s="14" customFormat="1" ht="12">
      <c r="A165" s="14"/>
      <c r="B165" s="227"/>
      <c r="C165" s="228"/>
      <c r="D165" s="218" t="s">
        <v>124</v>
      </c>
      <c r="E165" s="228"/>
      <c r="F165" s="230" t="s">
        <v>262</v>
      </c>
      <c r="G165" s="228"/>
      <c r="H165" s="231">
        <v>13.958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7" t="s">
        <v>124</v>
      </c>
      <c r="AU165" s="237" t="s">
        <v>82</v>
      </c>
      <c r="AV165" s="14" t="s">
        <v>82</v>
      </c>
      <c r="AW165" s="14" t="s">
        <v>4</v>
      </c>
      <c r="AX165" s="14" t="s">
        <v>80</v>
      </c>
      <c r="AY165" s="237" t="s">
        <v>113</v>
      </c>
    </row>
    <row r="166" spans="1:65" s="2" customFormat="1" ht="24.15" customHeight="1">
      <c r="A166" s="39"/>
      <c r="B166" s="40"/>
      <c r="C166" s="198" t="s">
        <v>263</v>
      </c>
      <c r="D166" s="198" t="s">
        <v>115</v>
      </c>
      <c r="E166" s="199" t="s">
        <v>264</v>
      </c>
      <c r="F166" s="200" t="s">
        <v>265</v>
      </c>
      <c r="G166" s="201" t="s">
        <v>243</v>
      </c>
      <c r="H166" s="202">
        <v>53.9</v>
      </c>
      <c r="I166" s="203"/>
      <c r="J166" s="204">
        <f>ROUND(I166*H166,2)</f>
        <v>0</v>
      </c>
      <c r="K166" s="200" t="s">
        <v>119</v>
      </c>
      <c r="L166" s="45"/>
      <c r="M166" s="205" t="s">
        <v>19</v>
      </c>
      <c r="N166" s="206" t="s">
        <v>46</v>
      </c>
      <c r="O166" s="85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9" t="s">
        <v>120</v>
      </c>
      <c r="AT166" s="209" t="s">
        <v>115</v>
      </c>
      <c r="AU166" s="209" t="s">
        <v>82</v>
      </c>
      <c r="AY166" s="18" t="s">
        <v>113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8" t="s">
        <v>80</v>
      </c>
      <c r="BK166" s="210">
        <f>ROUND(I166*H166,2)</f>
        <v>0</v>
      </c>
      <c r="BL166" s="18" t="s">
        <v>120</v>
      </c>
      <c r="BM166" s="209" t="s">
        <v>266</v>
      </c>
    </row>
    <row r="167" spans="1:47" s="2" customFormat="1" ht="12">
      <c r="A167" s="39"/>
      <c r="B167" s="40"/>
      <c r="C167" s="41"/>
      <c r="D167" s="211" t="s">
        <v>122</v>
      </c>
      <c r="E167" s="41"/>
      <c r="F167" s="212" t="s">
        <v>267</v>
      </c>
      <c r="G167" s="41"/>
      <c r="H167" s="41"/>
      <c r="I167" s="213"/>
      <c r="J167" s="41"/>
      <c r="K167" s="41"/>
      <c r="L167" s="45"/>
      <c r="M167" s="214"/>
      <c r="N167" s="21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122</v>
      </c>
      <c r="AU167" s="18" t="s">
        <v>82</v>
      </c>
    </row>
    <row r="168" spans="1:51" s="14" customFormat="1" ht="12">
      <c r="A168" s="14"/>
      <c r="B168" s="227"/>
      <c r="C168" s="228"/>
      <c r="D168" s="218" t="s">
        <v>124</v>
      </c>
      <c r="E168" s="229" t="s">
        <v>19</v>
      </c>
      <c r="F168" s="230" t="s">
        <v>268</v>
      </c>
      <c r="G168" s="228"/>
      <c r="H168" s="231">
        <v>2.5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7" t="s">
        <v>124</v>
      </c>
      <c r="AU168" s="237" t="s">
        <v>82</v>
      </c>
      <c r="AV168" s="14" t="s">
        <v>82</v>
      </c>
      <c r="AW168" s="14" t="s">
        <v>36</v>
      </c>
      <c r="AX168" s="14" t="s">
        <v>75</v>
      </c>
      <c r="AY168" s="237" t="s">
        <v>113</v>
      </c>
    </row>
    <row r="169" spans="1:51" s="14" customFormat="1" ht="12">
      <c r="A169" s="14"/>
      <c r="B169" s="227"/>
      <c r="C169" s="228"/>
      <c r="D169" s="218" t="s">
        <v>124</v>
      </c>
      <c r="E169" s="229" t="s">
        <v>19</v>
      </c>
      <c r="F169" s="230" t="s">
        <v>269</v>
      </c>
      <c r="G169" s="228"/>
      <c r="H169" s="231">
        <v>2.5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7" t="s">
        <v>124</v>
      </c>
      <c r="AU169" s="237" t="s">
        <v>82</v>
      </c>
      <c r="AV169" s="14" t="s">
        <v>82</v>
      </c>
      <c r="AW169" s="14" t="s">
        <v>36</v>
      </c>
      <c r="AX169" s="14" t="s">
        <v>75</v>
      </c>
      <c r="AY169" s="237" t="s">
        <v>113</v>
      </c>
    </row>
    <row r="170" spans="1:51" s="14" customFormat="1" ht="12">
      <c r="A170" s="14"/>
      <c r="B170" s="227"/>
      <c r="C170" s="228"/>
      <c r="D170" s="218" t="s">
        <v>124</v>
      </c>
      <c r="E170" s="229" t="s">
        <v>19</v>
      </c>
      <c r="F170" s="230" t="s">
        <v>270</v>
      </c>
      <c r="G170" s="228"/>
      <c r="H170" s="231">
        <v>41.4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7" t="s">
        <v>124</v>
      </c>
      <c r="AU170" s="237" t="s">
        <v>82</v>
      </c>
      <c r="AV170" s="14" t="s">
        <v>82</v>
      </c>
      <c r="AW170" s="14" t="s">
        <v>36</v>
      </c>
      <c r="AX170" s="14" t="s">
        <v>75</v>
      </c>
      <c r="AY170" s="237" t="s">
        <v>113</v>
      </c>
    </row>
    <row r="171" spans="1:51" s="14" customFormat="1" ht="12">
      <c r="A171" s="14"/>
      <c r="B171" s="227"/>
      <c r="C171" s="228"/>
      <c r="D171" s="218" t="s">
        <v>124</v>
      </c>
      <c r="E171" s="229" t="s">
        <v>19</v>
      </c>
      <c r="F171" s="230" t="s">
        <v>271</v>
      </c>
      <c r="G171" s="228"/>
      <c r="H171" s="231">
        <v>7.5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7" t="s">
        <v>124</v>
      </c>
      <c r="AU171" s="237" t="s">
        <v>82</v>
      </c>
      <c r="AV171" s="14" t="s">
        <v>82</v>
      </c>
      <c r="AW171" s="14" t="s">
        <v>36</v>
      </c>
      <c r="AX171" s="14" t="s">
        <v>75</v>
      </c>
      <c r="AY171" s="237" t="s">
        <v>113</v>
      </c>
    </row>
    <row r="172" spans="1:51" s="15" customFormat="1" ht="12">
      <c r="A172" s="15"/>
      <c r="B172" s="238"/>
      <c r="C172" s="239"/>
      <c r="D172" s="218" t="s">
        <v>124</v>
      </c>
      <c r="E172" s="240" t="s">
        <v>19</v>
      </c>
      <c r="F172" s="241" t="s">
        <v>130</v>
      </c>
      <c r="G172" s="239"/>
      <c r="H172" s="242">
        <v>53.9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48" t="s">
        <v>124</v>
      </c>
      <c r="AU172" s="248" t="s">
        <v>82</v>
      </c>
      <c r="AV172" s="15" t="s">
        <v>120</v>
      </c>
      <c r="AW172" s="15" t="s">
        <v>36</v>
      </c>
      <c r="AX172" s="15" t="s">
        <v>80</v>
      </c>
      <c r="AY172" s="248" t="s">
        <v>113</v>
      </c>
    </row>
    <row r="173" spans="1:65" s="2" customFormat="1" ht="24.15" customHeight="1">
      <c r="A173" s="39"/>
      <c r="B173" s="40"/>
      <c r="C173" s="249" t="s">
        <v>272</v>
      </c>
      <c r="D173" s="249" t="s">
        <v>195</v>
      </c>
      <c r="E173" s="250" t="s">
        <v>273</v>
      </c>
      <c r="F173" s="251" t="s">
        <v>274</v>
      </c>
      <c r="G173" s="252" t="s">
        <v>191</v>
      </c>
      <c r="H173" s="253">
        <v>21.56</v>
      </c>
      <c r="I173" s="254"/>
      <c r="J173" s="255">
        <f>ROUND(I173*H173,2)</f>
        <v>0</v>
      </c>
      <c r="K173" s="251" t="s">
        <v>119</v>
      </c>
      <c r="L173" s="256"/>
      <c r="M173" s="257" t="s">
        <v>19</v>
      </c>
      <c r="N173" s="258" t="s">
        <v>46</v>
      </c>
      <c r="O173" s="85"/>
      <c r="P173" s="207">
        <f>O173*H173</f>
        <v>0</v>
      </c>
      <c r="Q173" s="207">
        <v>0.0461</v>
      </c>
      <c r="R173" s="207">
        <f>Q173*H173</f>
        <v>0.993916</v>
      </c>
      <c r="S173" s="207">
        <v>0</v>
      </c>
      <c r="T173" s="20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9" t="s">
        <v>168</v>
      </c>
      <c r="AT173" s="209" t="s">
        <v>195</v>
      </c>
      <c r="AU173" s="209" t="s">
        <v>82</v>
      </c>
      <c r="AY173" s="18" t="s">
        <v>113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8" t="s">
        <v>80</v>
      </c>
      <c r="BK173" s="210">
        <f>ROUND(I173*H173,2)</f>
        <v>0</v>
      </c>
      <c r="BL173" s="18" t="s">
        <v>120</v>
      </c>
      <c r="BM173" s="209" t="s">
        <v>275</v>
      </c>
    </row>
    <row r="174" spans="1:51" s="14" customFormat="1" ht="12">
      <c r="A174" s="14"/>
      <c r="B174" s="227"/>
      <c r="C174" s="228"/>
      <c r="D174" s="218" t="s">
        <v>124</v>
      </c>
      <c r="E174" s="228"/>
      <c r="F174" s="230" t="s">
        <v>276</v>
      </c>
      <c r="G174" s="228"/>
      <c r="H174" s="231">
        <v>21.56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7" t="s">
        <v>124</v>
      </c>
      <c r="AU174" s="237" t="s">
        <v>82</v>
      </c>
      <c r="AV174" s="14" t="s">
        <v>82</v>
      </c>
      <c r="AW174" s="14" t="s">
        <v>4</v>
      </c>
      <c r="AX174" s="14" t="s">
        <v>80</v>
      </c>
      <c r="AY174" s="237" t="s">
        <v>113</v>
      </c>
    </row>
    <row r="175" spans="1:65" s="2" customFormat="1" ht="16.5" customHeight="1">
      <c r="A175" s="39"/>
      <c r="B175" s="40"/>
      <c r="C175" s="249" t="s">
        <v>277</v>
      </c>
      <c r="D175" s="249" t="s">
        <v>195</v>
      </c>
      <c r="E175" s="250" t="s">
        <v>278</v>
      </c>
      <c r="F175" s="251" t="s">
        <v>279</v>
      </c>
      <c r="G175" s="252" t="s">
        <v>191</v>
      </c>
      <c r="H175" s="253">
        <v>1272</v>
      </c>
      <c r="I175" s="254"/>
      <c r="J175" s="255">
        <f>ROUND(I175*H175,2)</f>
        <v>0</v>
      </c>
      <c r="K175" s="251" t="s">
        <v>202</v>
      </c>
      <c r="L175" s="256"/>
      <c r="M175" s="257" t="s">
        <v>19</v>
      </c>
      <c r="N175" s="258" t="s">
        <v>46</v>
      </c>
      <c r="O175" s="85"/>
      <c r="P175" s="207">
        <f>O175*H175</f>
        <v>0</v>
      </c>
      <c r="Q175" s="207">
        <v>2E-05</v>
      </c>
      <c r="R175" s="207">
        <f>Q175*H175</f>
        <v>0.02544</v>
      </c>
      <c r="S175" s="207">
        <v>0</v>
      </c>
      <c r="T175" s="20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09" t="s">
        <v>168</v>
      </c>
      <c r="AT175" s="209" t="s">
        <v>195</v>
      </c>
      <c r="AU175" s="209" t="s">
        <v>82</v>
      </c>
      <c r="AY175" s="18" t="s">
        <v>113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8" t="s">
        <v>80</v>
      </c>
      <c r="BK175" s="210">
        <f>ROUND(I175*H175,2)</f>
        <v>0</v>
      </c>
      <c r="BL175" s="18" t="s">
        <v>120</v>
      </c>
      <c r="BM175" s="209" t="s">
        <v>280</v>
      </c>
    </row>
    <row r="176" spans="1:51" s="14" customFormat="1" ht="12">
      <c r="A176" s="14"/>
      <c r="B176" s="227"/>
      <c r="C176" s="228"/>
      <c r="D176" s="218" t="s">
        <v>124</v>
      </c>
      <c r="E176" s="229" t="s">
        <v>19</v>
      </c>
      <c r="F176" s="230" t="s">
        <v>281</v>
      </c>
      <c r="G176" s="228"/>
      <c r="H176" s="231">
        <v>14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7" t="s">
        <v>124</v>
      </c>
      <c r="AU176" s="237" t="s">
        <v>82</v>
      </c>
      <c r="AV176" s="14" t="s">
        <v>82</v>
      </c>
      <c r="AW176" s="14" t="s">
        <v>36</v>
      </c>
      <c r="AX176" s="14" t="s">
        <v>75</v>
      </c>
      <c r="AY176" s="237" t="s">
        <v>113</v>
      </c>
    </row>
    <row r="177" spans="1:51" s="14" customFormat="1" ht="12">
      <c r="A177" s="14"/>
      <c r="B177" s="227"/>
      <c r="C177" s="228"/>
      <c r="D177" s="218" t="s">
        <v>124</v>
      </c>
      <c r="E177" s="229" t="s">
        <v>19</v>
      </c>
      <c r="F177" s="230" t="s">
        <v>282</v>
      </c>
      <c r="G177" s="228"/>
      <c r="H177" s="231">
        <v>24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7" t="s">
        <v>124</v>
      </c>
      <c r="AU177" s="237" t="s">
        <v>82</v>
      </c>
      <c r="AV177" s="14" t="s">
        <v>82</v>
      </c>
      <c r="AW177" s="14" t="s">
        <v>36</v>
      </c>
      <c r="AX177" s="14" t="s">
        <v>75</v>
      </c>
      <c r="AY177" s="237" t="s">
        <v>113</v>
      </c>
    </row>
    <row r="178" spans="1:51" s="14" customFormat="1" ht="12">
      <c r="A178" s="14"/>
      <c r="B178" s="227"/>
      <c r="C178" s="228"/>
      <c r="D178" s="218" t="s">
        <v>124</v>
      </c>
      <c r="E178" s="229" t="s">
        <v>19</v>
      </c>
      <c r="F178" s="230" t="s">
        <v>283</v>
      </c>
      <c r="G178" s="228"/>
      <c r="H178" s="231">
        <v>119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7" t="s">
        <v>124</v>
      </c>
      <c r="AU178" s="237" t="s">
        <v>82</v>
      </c>
      <c r="AV178" s="14" t="s">
        <v>82</v>
      </c>
      <c r="AW178" s="14" t="s">
        <v>36</v>
      </c>
      <c r="AX178" s="14" t="s">
        <v>75</v>
      </c>
      <c r="AY178" s="237" t="s">
        <v>113</v>
      </c>
    </row>
    <row r="179" spans="1:51" s="14" customFormat="1" ht="12">
      <c r="A179" s="14"/>
      <c r="B179" s="227"/>
      <c r="C179" s="228"/>
      <c r="D179" s="218" t="s">
        <v>124</v>
      </c>
      <c r="E179" s="229" t="s">
        <v>19</v>
      </c>
      <c r="F179" s="230" t="s">
        <v>284</v>
      </c>
      <c r="G179" s="228"/>
      <c r="H179" s="231">
        <v>21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7" t="s">
        <v>124</v>
      </c>
      <c r="AU179" s="237" t="s">
        <v>82</v>
      </c>
      <c r="AV179" s="14" t="s">
        <v>82</v>
      </c>
      <c r="AW179" s="14" t="s">
        <v>36</v>
      </c>
      <c r="AX179" s="14" t="s">
        <v>75</v>
      </c>
      <c r="AY179" s="237" t="s">
        <v>113</v>
      </c>
    </row>
    <row r="180" spans="1:51" s="14" customFormat="1" ht="12">
      <c r="A180" s="14"/>
      <c r="B180" s="227"/>
      <c r="C180" s="228"/>
      <c r="D180" s="218" t="s">
        <v>124</v>
      </c>
      <c r="E180" s="229" t="s">
        <v>19</v>
      </c>
      <c r="F180" s="230" t="s">
        <v>285</v>
      </c>
      <c r="G180" s="228"/>
      <c r="H180" s="231">
        <v>140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7" t="s">
        <v>124</v>
      </c>
      <c r="AU180" s="237" t="s">
        <v>82</v>
      </c>
      <c r="AV180" s="14" t="s">
        <v>82</v>
      </c>
      <c r="AW180" s="14" t="s">
        <v>36</v>
      </c>
      <c r="AX180" s="14" t="s">
        <v>75</v>
      </c>
      <c r="AY180" s="237" t="s">
        <v>113</v>
      </c>
    </row>
    <row r="181" spans="1:51" s="15" customFormat="1" ht="12">
      <c r="A181" s="15"/>
      <c r="B181" s="238"/>
      <c r="C181" s="239"/>
      <c r="D181" s="218" t="s">
        <v>124</v>
      </c>
      <c r="E181" s="240" t="s">
        <v>19</v>
      </c>
      <c r="F181" s="241" t="s">
        <v>130</v>
      </c>
      <c r="G181" s="239"/>
      <c r="H181" s="242">
        <v>318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48" t="s">
        <v>124</v>
      </c>
      <c r="AU181" s="248" t="s">
        <v>82</v>
      </c>
      <c r="AV181" s="15" t="s">
        <v>120</v>
      </c>
      <c r="AW181" s="15" t="s">
        <v>36</v>
      </c>
      <c r="AX181" s="15" t="s">
        <v>80</v>
      </c>
      <c r="AY181" s="248" t="s">
        <v>113</v>
      </c>
    </row>
    <row r="182" spans="1:51" s="14" customFormat="1" ht="12">
      <c r="A182" s="14"/>
      <c r="B182" s="227"/>
      <c r="C182" s="228"/>
      <c r="D182" s="218" t="s">
        <v>124</v>
      </c>
      <c r="E182" s="228"/>
      <c r="F182" s="230" t="s">
        <v>286</v>
      </c>
      <c r="G182" s="228"/>
      <c r="H182" s="231">
        <v>1272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7" t="s">
        <v>124</v>
      </c>
      <c r="AU182" s="237" t="s">
        <v>82</v>
      </c>
      <c r="AV182" s="14" t="s">
        <v>82</v>
      </c>
      <c r="AW182" s="14" t="s">
        <v>4</v>
      </c>
      <c r="AX182" s="14" t="s">
        <v>80</v>
      </c>
      <c r="AY182" s="237" t="s">
        <v>113</v>
      </c>
    </row>
    <row r="183" spans="1:65" s="2" customFormat="1" ht="33" customHeight="1">
      <c r="A183" s="39"/>
      <c r="B183" s="40"/>
      <c r="C183" s="198" t="s">
        <v>287</v>
      </c>
      <c r="D183" s="198" t="s">
        <v>115</v>
      </c>
      <c r="E183" s="199" t="s">
        <v>288</v>
      </c>
      <c r="F183" s="200" t="s">
        <v>289</v>
      </c>
      <c r="G183" s="201" t="s">
        <v>118</v>
      </c>
      <c r="H183" s="202">
        <v>107.64</v>
      </c>
      <c r="I183" s="203"/>
      <c r="J183" s="204">
        <f>ROUND(I183*H183,2)</f>
        <v>0</v>
      </c>
      <c r="K183" s="200" t="s">
        <v>202</v>
      </c>
      <c r="L183" s="45"/>
      <c r="M183" s="205" t="s">
        <v>19</v>
      </c>
      <c r="N183" s="206" t="s">
        <v>46</v>
      </c>
      <c r="O183" s="85"/>
      <c r="P183" s="207">
        <f>O183*H183</f>
        <v>0</v>
      </c>
      <c r="Q183" s="207">
        <v>0</v>
      </c>
      <c r="R183" s="207">
        <f>Q183*H183</f>
        <v>0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120</v>
      </c>
      <c r="AT183" s="209" t="s">
        <v>115</v>
      </c>
      <c r="AU183" s="209" t="s">
        <v>82</v>
      </c>
      <c r="AY183" s="18" t="s">
        <v>113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80</v>
      </c>
      <c r="BK183" s="210">
        <f>ROUND(I183*H183,2)</f>
        <v>0</v>
      </c>
      <c r="BL183" s="18" t="s">
        <v>120</v>
      </c>
      <c r="BM183" s="209" t="s">
        <v>290</v>
      </c>
    </row>
    <row r="184" spans="1:51" s="14" customFormat="1" ht="12">
      <c r="A184" s="14"/>
      <c r="B184" s="227"/>
      <c r="C184" s="228"/>
      <c r="D184" s="218" t="s">
        <v>124</v>
      </c>
      <c r="E184" s="229" t="s">
        <v>19</v>
      </c>
      <c r="F184" s="230" t="s">
        <v>291</v>
      </c>
      <c r="G184" s="228"/>
      <c r="H184" s="231">
        <v>107.64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7" t="s">
        <v>124</v>
      </c>
      <c r="AU184" s="237" t="s">
        <v>82</v>
      </c>
      <c r="AV184" s="14" t="s">
        <v>82</v>
      </c>
      <c r="AW184" s="14" t="s">
        <v>36</v>
      </c>
      <c r="AX184" s="14" t="s">
        <v>80</v>
      </c>
      <c r="AY184" s="237" t="s">
        <v>113</v>
      </c>
    </row>
    <row r="185" spans="1:63" s="12" customFormat="1" ht="22.8" customHeight="1">
      <c r="A185" s="12"/>
      <c r="B185" s="182"/>
      <c r="C185" s="183"/>
      <c r="D185" s="184" t="s">
        <v>74</v>
      </c>
      <c r="E185" s="196" t="s">
        <v>292</v>
      </c>
      <c r="F185" s="196" t="s">
        <v>293</v>
      </c>
      <c r="G185" s="183"/>
      <c r="H185" s="183"/>
      <c r="I185" s="186"/>
      <c r="J185" s="197">
        <f>BK185</f>
        <v>0</v>
      </c>
      <c r="K185" s="183"/>
      <c r="L185" s="188"/>
      <c r="M185" s="189"/>
      <c r="N185" s="190"/>
      <c r="O185" s="190"/>
      <c r="P185" s="191">
        <f>SUM(P186:P193)</f>
        <v>0</v>
      </c>
      <c r="Q185" s="190"/>
      <c r="R185" s="191">
        <f>SUM(R186:R193)</f>
        <v>0</v>
      </c>
      <c r="S185" s="190"/>
      <c r="T185" s="192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3" t="s">
        <v>80</v>
      </c>
      <c r="AT185" s="194" t="s">
        <v>74</v>
      </c>
      <c r="AU185" s="194" t="s">
        <v>80</v>
      </c>
      <c r="AY185" s="193" t="s">
        <v>113</v>
      </c>
      <c r="BK185" s="195">
        <f>SUM(BK186:BK193)</f>
        <v>0</v>
      </c>
    </row>
    <row r="186" spans="1:65" s="2" customFormat="1" ht="24.15" customHeight="1">
      <c r="A186" s="39"/>
      <c r="B186" s="40"/>
      <c r="C186" s="198" t="s">
        <v>294</v>
      </c>
      <c r="D186" s="198" t="s">
        <v>115</v>
      </c>
      <c r="E186" s="199" t="s">
        <v>295</v>
      </c>
      <c r="F186" s="200" t="s">
        <v>296</v>
      </c>
      <c r="G186" s="201" t="s">
        <v>118</v>
      </c>
      <c r="H186" s="202">
        <v>250</v>
      </c>
      <c r="I186" s="203"/>
      <c r="J186" s="204">
        <f>ROUND(I186*H186,2)</f>
        <v>0</v>
      </c>
      <c r="K186" s="200" t="s">
        <v>119</v>
      </c>
      <c r="L186" s="45"/>
      <c r="M186" s="205" t="s">
        <v>19</v>
      </c>
      <c r="N186" s="206" t="s">
        <v>46</v>
      </c>
      <c r="O186" s="85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120</v>
      </c>
      <c r="AT186" s="209" t="s">
        <v>115</v>
      </c>
      <c r="AU186" s="209" t="s">
        <v>82</v>
      </c>
      <c r="AY186" s="18" t="s">
        <v>113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80</v>
      </c>
      <c r="BK186" s="210">
        <f>ROUND(I186*H186,2)</f>
        <v>0</v>
      </c>
      <c r="BL186" s="18" t="s">
        <v>120</v>
      </c>
      <c r="BM186" s="209" t="s">
        <v>297</v>
      </c>
    </row>
    <row r="187" spans="1:47" s="2" customFormat="1" ht="12">
      <c r="A187" s="39"/>
      <c r="B187" s="40"/>
      <c r="C187" s="41"/>
      <c r="D187" s="211" t="s">
        <v>122</v>
      </c>
      <c r="E187" s="41"/>
      <c r="F187" s="212" t="s">
        <v>298</v>
      </c>
      <c r="G187" s="41"/>
      <c r="H187" s="41"/>
      <c r="I187" s="213"/>
      <c r="J187" s="41"/>
      <c r="K187" s="41"/>
      <c r="L187" s="45"/>
      <c r="M187" s="214"/>
      <c r="N187" s="21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122</v>
      </c>
      <c r="AU187" s="18" t="s">
        <v>82</v>
      </c>
    </row>
    <row r="188" spans="1:51" s="14" customFormat="1" ht="12">
      <c r="A188" s="14"/>
      <c r="B188" s="227"/>
      <c r="C188" s="228"/>
      <c r="D188" s="218" t="s">
        <v>124</v>
      </c>
      <c r="E188" s="229" t="s">
        <v>19</v>
      </c>
      <c r="F188" s="230" t="s">
        <v>299</v>
      </c>
      <c r="G188" s="228"/>
      <c r="H188" s="231">
        <v>250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7" t="s">
        <v>124</v>
      </c>
      <c r="AU188" s="237" t="s">
        <v>82</v>
      </c>
      <c r="AV188" s="14" t="s">
        <v>82</v>
      </c>
      <c r="AW188" s="14" t="s">
        <v>36</v>
      </c>
      <c r="AX188" s="14" t="s">
        <v>80</v>
      </c>
      <c r="AY188" s="237" t="s">
        <v>113</v>
      </c>
    </row>
    <row r="189" spans="1:65" s="2" customFormat="1" ht="24.15" customHeight="1">
      <c r="A189" s="39"/>
      <c r="B189" s="40"/>
      <c r="C189" s="198" t="s">
        <v>300</v>
      </c>
      <c r="D189" s="198" t="s">
        <v>115</v>
      </c>
      <c r="E189" s="199" t="s">
        <v>301</v>
      </c>
      <c r="F189" s="200" t="s">
        <v>302</v>
      </c>
      <c r="G189" s="201" t="s">
        <v>118</v>
      </c>
      <c r="H189" s="202">
        <v>1250</v>
      </c>
      <c r="I189" s="203"/>
      <c r="J189" s="204">
        <f>ROUND(I189*H189,2)</f>
        <v>0</v>
      </c>
      <c r="K189" s="200" t="s">
        <v>119</v>
      </c>
      <c r="L189" s="45"/>
      <c r="M189" s="205" t="s">
        <v>19</v>
      </c>
      <c r="N189" s="206" t="s">
        <v>46</v>
      </c>
      <c r="O189" s="85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9" t="s">
        <v>120</v>
      </c>
      <c r="AT189" s="209" t="s">
        <v>115</v>
      </c>
      <c r="AU189" s="209" t="s">
        <v>82</v>
      </c>
      <c r="AY189" s="18" t="s">
        <v>113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8" t="s">
        <v>80</v>
      </c>
      <c r="BK189" s="210">
        <f>ROUND(I189*H189,2)</f>
        <v>0</v>
      </c>
      <c r="BL189" s="18" t="s">
        <v>120</v>
      </c>
      <c r="BM189" s="209" t="s">
        <v>303</v>
      </c>
    </row>
    <row r="190" spans="1:47" s="2" customFormat="1" ht="12">
      <c r="A190" s="39"/>
      <c r="B190" s="40"/>
      <c r="C190" s="41"/>
      <c r="D190" s="211" t="s">
        <v>122</v>
      </c>
      <c r="E190" s="41"/>
      <c r="F190" s="212" t="s">
        <v>304</v>
      </c>
      <c r="G190" s="41"/>
      <c r="H190" s="41"/>
      <c r="I190" s="213"/>
      <c r="J190" s="41"/>
      <c r="K190" s="41"/>
      <c r="L190" s="45"/>
      <c r="M190" s="214"/>
      <c r="N190" s="215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122</v>
      </c>
      <c r="AU190" s="18" t="s">
        <v>82</v>
      </c>
    </row>
    <row r="191" spans="1:51" s="14" customFormat="1" ht="12">
      <c r="A191" s="14"/>
      <c r="B191" s="227"/>
      <c r="C191" s="228"/>
      <c r="D191" s="218" t="s">
        <v>124</v>
      </c>
      <c r="E191" s="228"/>
      <c r="F191" s="230" t="s">
        <v>305</v>
      </c>
      <c r="G191" s="228"/>
      <c r="H191" s="231">
        <v>1250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37" t="s">
        <v>124</v>
      </c>
      <c r="AU191" s="237" t="s">
        <v>82</v>
      </c>
      <c r="AV191" s="14" t="s">
        <v>82</v>
      </c>
      <c r="AW191" s="14" t="s">
        <v>4</v>
      </c>
      <c r="AX191" s="14" t="s">
        <v>80</v>
      </c>
      <c r="AY191" s="237" t="s">
        <v>113</v>
      </c>
    </row>
    <row r="192" spans="1:65" s="2" customFormat="1" ht="24.15" customHeight="1">
      <c r="A192" s="39"/>
      <c r="B192" s="40"/>
      <c r="C192" s="198" t="s">
        <v>306</v>
      </c>
      <c r="D192" s="198" t="s">
        <v>115</v>
      </c>
      <c r="E192" s="199" t="s">
        <v>307</v>
      </c>
      <c r="F192" s="200" t="s">
        <v>308</v>
      </c>
      <c r="G192" s="201" t="s">
        <v>118</v>
      </c>
      <c r="H192" s="202">
        <v>250</v>
      </c>
      <c r="I192" s="203"/>
      <c r="J192" s="204">
        <f>ROUND(I192*H192,2)</f>
        <v>0</v>
      </c>
      <c r="K192" s="200" t="s">
        <v>119</v>
      </c>
      <c r="L192" s="45"/>
      <c r="M192" s="205" t="s">
        <v>19</v>
      </c>
      <c r="N192" s="206" t="s">
        <v>46</v>
      </c>
      <c r="O192" s="85"/>
      <c r="P192" s="207">
        <f>O192*H192</f>
        <v>0</v>
      </c>
      <c r="Q192" s="207">
        <v>0</v>
      </c>
      <c r="R192" s="207">
        <f>Q192*H192</f>
        <v>0</v>
      </c>
      <c r="S192" s="207">
        <v>0</v>
      </c>
      <c r="T192" s="20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09" t="s">
        <v>120</v>
      </c>
      <c r="AT192" s="209" t="s">
        <v>115</v>
      </c>
      <c r="AU192" s="209" t="s">
        <v>82</v>
      </c>
      <c r="AY192" s="18" t="s">
        <v>113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8" t="s">
        <v>80</v>
      </c>
      <c r="BK192" s="210">
        <f>ROUND(I192*H192,2)</f>
        <v>0</v>
      </c>
      <c r="BL192" s="18" t="s">
        <v>120</v>
      </c>
      <c r="BM192" s="209" t="s">
        <v>309</v>
      </c>
    </row>
    <row r="193" spans="1:47" s="2" customFormat="1" ht="12">
      <c r="A193" s="39"/>
      <c r="B193" s="40"/>
      <c r="C193" s="41"/>
      <c r="D193" s="211" t="s">
        <v>122</v>
      </c>
      <c r="E193" s="41"/>
      <c r="F193" s="212" t="s">
        <v>310</v>
      </c>
      <c r="G193" s="41"/>
      <c r="H193" s="41"/>
      <c r="I193" s="213"/>
      <c r="J193" s="41"/>
      <c r="K193" s="41"/>
      <c r="L193" s="45"/>
      <c r="M193" s="214"/>
      <c r="N193" s="21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122</v>
      </c>
      <c r="AU193" s="18" t="s">
        <v>82</v>
      </c>
    </row>
    <row r="194" spans="1:63" s="12" customFormat="1" ht="22.8" customHeight="1">
      <c r="A194" s="12"/>
      <c r="B194" s="182"/>
      <c r="C194" s="183"/>
      <c r="D194" s="184" t="s">
        <v>74</v>
      </c>
      <c r="E194" s="196" t="s">
        <v>311</v>
      </c>
      <c r="F194" s="196" t="s">
        <v>312</v>
      </c>
      <c r="G194" s="183"/>
      <c r="H194" s="183"/>
      <c r="I194" s="186"/>
      <c r="J194" s="197">
        <f>BK194</f>
        <v>0</v>
      </c>
      <c r="K194" s="183"/>
      <c r="L194" s="188"/>
      <c r="M194" s="189"/>
      <c r="N194" s="190"/>
      <c r="O194" s="190"/>
      <c r="P194" s="191">
        <f>SUM(P195:P223)</f>
        <v>0</v>
      </c>
      <c r="Q194" s="190"/>
      <c r="R194" s="191">
        <f>SUM(R195:R223)</f>
        <v>0.021372</v>
      </c>
      <c r="S194" s="190"/>
      <c r="T194" s="192">
        <f>SUM(T195:T223)</f>
        <v>32.889654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3" t="s">
        <v>80</v>
      </c>
      <c r="AT194" s="194" t="s">
        <v>74</v>
      </c>
      <c r="AU194" s="194" t="s">
        <v>80</v>
      </c>
      <c r="AY194" s="193" t="s">
        <v>113</v>
      </c>
      <c r="BK194" s="195">
        <f>SUM(BK195:BK223)</f>
        <v>0</v>
      </c>
    </row>
    <row r="195" spans="1:65" s="2" customFormat="1" ht="16.5" customHeight="1">
      <c r="A195" s="39"/>
      <c r="B195" s="40"/>
      <c r="C195" s="198" t="s">
        <v>313</v>
      </c>
      <c r="D195" s="198" t="s">
        <v>115</v>
      </c>
      <c r="E195" s="199" t="s">
        <v>314</v>
      </c>
      <c r="F195" s="200" t="s">
        <v>315</v>
      </c>
      <c r="G195" s="201" t="s">
        <v>133</v>
      </c>
      <c r="H195" s="202">
        <v>3.54</v>
      </c>
      <c r="I195" s="203"/>
      <c r="J195" s="204">
        <f>ROUND(I195*H195,2)</f>
        <v>0</v>
      </c>
      <c r="K195" s="200" t="s">
        <v>119</v>
      </c>
      <c r="L195" s="45"/>
      <c r="M195" s="205" t="s">
        <v>19</v>
      </c>
      <c r="N195" s="206" t="s">
        <v>46</v>
      </c>
      <c r="O195" s="85"/>
      <c r="P195" s="207">
        <f>O195*H195</f>
        <v>0</v>
      </c>
      <c r="Q195" s="207">
        <v>0</v>
      </c>
      <c r="R195" s="207">
        <f>Q195*H195</f>
        <v>0</v>
      </c>
      <c r="S195" s="207">
        <v>2.2</v>
      </c>
      <c r="T195" s="208">
        <f>S195*H195</f>
        <v>7.788000000000001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09" t="s">
        <v>120</v>
      </c>
      <c r="AT195" s="209" t="s">
        <v>115</v>
      </c>
      <c r="AU195" s="209" t="s">
        <v>82</v>
      </c>
      <c r="AY195" s="18" t="s">
        <v>113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8" t="s">
        <v>80</v>
      </c>
      <c r="BK195" s="210">
        <f>ROUND(I195*H195,2)</f>
        <v>0</v>
      </c>
      <c r="BL195" s="18" t="s">
        <v>120</v>
      </c>
      <c r="BM195" s="209" t="s">
        <v>316</v>
      </c>
    </row>
    <row r="196" spans="1:47" s="2" customFormat="1" ht="12">
      <c r="A196" s="39"/>
      <c r="B196" s="40"/>
      <c r="C196" s="41"/>
      <c r="D196" s="211" t="s">
        <v>122</v>
      </c>
      <c r="E196" s="41"/>
      <c r="F196" s="212" t="s">
        <v>317</v>
      </c>
      <c r="G196" s="41"/>
      <c r="H196" s="41"/>
      <c r="I196" s="213"/>
      <c r="J196" s="41"/>
      <c r="K196" s="41"/>
      <c r="L196" s="45"/>
      <c r="M196" s="214"/>
      <c r="N196" s="21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122</v>
      </c>
      <c r="AU196" s="18" t="s">
        <v>82</v>
      </c>
    </row>
    <row r="197" spans="1:51" s="14" customFormat="1" ht="12">
      <c r="A197" s="14"/>
      <c r="B197" s="227"/>
      <c r="C197" s="228"/>
      <c r="D197" s="218" t="s">
        <v>124</v>
      </c>
      <c r="E197" s="229" t="s">
        <v>19</v>
      </c>
      <c r="F197" s="230" t="s">
        <v>318</v>
      </c>
      <c r="G197" s="228"/>
      <c r="H197" s="231">
        <v>3.54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7" t="s">
        <v>124</v>
      </c>
      <c r="AU197" s="237" t="s">
        <v>82</v>
      </c>
      <c r="AV197" s="14" t="s">
        <v>82</v>
      </c>
      <c r="AW197" s="14" t="s">
        <v>36</v>
      </c>
      <c r="AX197" s="14" t="s">
        <v>80</v>
      </c>
      <c r="AY197" s="237" t="s">
        <v>113</v>
      </c>
    </row>
    <row r="198" spans="1:65" s="2" customFormat="1" ht="16.5" customHeight="1">
      <c r="A198" s="39"/>
      <c r="B198" s="40"/>
      <c r="C198" s="198" t="s">
        <v>319</v>
      </c>
      <c r="D198" s="198" t="s">
        <v>115</v>
      </c>
      <c r="E198" s="199" t="s">
        <v>320</v>
      </c>
      <c r="F198" s="200" t="s">
        <v>321</v>
      </c>
      <c r="G198" s="201" t="s">
        <v>133</v>
      </c>
      <c r="H198" s="202">
        <v>6.376</v>
      </c>
      <c r="I198" s="203"/>
      <c r="J198" s="204">
        <f>ROUND(I198*H198,2)</f>
        <v>0</v>
      </c>
      <c r="K198" s="200" t="s">
        <v>119</v>
      </c>
      <c r="L198" s="45"/>
      <c r="M198" s="205" t="s">
        <v>19</v>
      </c>
      <c r="N198" s="206" t="s">
        <v>46</v>
      </c>
      <c r="O198" s="85"/>
      <c r="P198" s="207">
        <f>O198*H198</f>
        <v>0</v>
      </c>
      <c r="Q198" s="207">
        <v>0</v>
      </c>
      <c r="R198" s="207">
        <f>Q198*H198</f>
        <v>0</v>
      </c>
      <c r="S198" s="207">
        <v>2.4</v>
      </c>
      <c r="T198" s="208">
        <f>S198*H198</f>
        <v>15.3024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9" t="s">
        <v>120</v>
      </c>
      <c r="AT198" s="209" t="s">
        <v>115</v>
      </c>
      <c r="AU198" s="209" t="s">
        <v>82</v>
      </c>
      <c r="AY198" s="18" t="s">
        <v>113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8" t="s">
        <v>80</v>
      </c>
      <c r="BK198" s="210">
        <f>ROUND(I198*H198,2)</f>
        <v>0</v>
      </c>
      <c r="BL198" s="18" t="s">
        <v>120</v>
      </c>
      <c r="BM198" s="209" t="s">
        <v>322</v>
      </c>
    </row>
    <row r="199" spans="1:47" s="2" customFormat="1" ht="12">
      <c r="A199" s="39"/>
      <c r="B199" s="40"/>
      <c r="C199" s="41"/>
      <c r="D199" s="211" t="s">
        <v>122</v>
      </c>
      <c r="E199" s="41"/>
      <c r="F199" s="212" t="s">
        <v>323</v>
      </c>
      <c r="G199" s="41"/>
      <c r="H199" s="41"/>
      <c r="I199" s="213"/>
      <c r="J199" s="41"/>
      <c r="K199" s="41"/>
      <c r="L199" s="45"/>
      <c r="M199" s="214"/>
      <c r="N199" s="21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122</v>
      </c>
      <c r="AU199" s="18" t="s">
        <v>82</v>
      </c>
    </row>
    <row r="200" spans="1:51" s="14" customFormat="1" ht="12">
      <c r="A200" s="14"/>
      <c r="B200" s="227"/>
      <c r="C200" s="228"/>
      <c r="D200" s="218" t="s">
        <v>124</v>
      </c>
      <c r="E200" s="229" t="s">
        <v>19</v>
      </c>
      <c r="F200" s="230" t="s">
        <v>324</v>
      </c>
      <c r="G200" s="228"/>
      <c r="H200" s="231">
        <v>0.26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7" t="s">
        <v>124</v>
      </c>
      <c r="AU200" s="237" t="s">
        <v>82</v>
      </c>
      <c r="AV200" s="14" t="s">
        <v>82</v>
      </c>
      <c r="AW200" s="14" t="s">
        <v>36</v>
      </c>
      <c r="AX200" s="14" t="s">
        <v>75</v>
      </c>
      <c r="AY200" s="237" t="s">
        <v>113</v>
      </c>
    </row>
    <row r="201" spans="1:51" s="14" customFormat="1" ht="12">
      <c r="A201" s="14"/>
      <c r="B201" s="227"/>
      <c r="C201" s="228"/>
      <c r="D201" s="218" t="s">
        <v>124</v>
      </c>
      <c r="E201" s="229" t="s">
        <v>19</v>
      </c>
      <c r="F201" s="230" t="s">
        <v>325</v>
      </c>
      <c r="G201" s="228"/>
      <c r="H201" s="231">
        <v>1.81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37" t="s">
        <v>124</v>
      </c>
      <c r="AU201" s="237" t="s">
        <v>82</v>
      </c>
      <c r="AV201" s="14" t="s">
        <v>82</v>
      </c>
      <c r="AW201" s="14" t="s">
        <v>36</v>
      </c>
      <c r="AX201" s="14" t="s">
        <v>75</v>
      </c>
      <c r="AY201" s="237" t="s">
        <v>113</v>
      </c>
    </row>
    <row r="202" spans="1:51" s="14" customFormat="1" ht="12">
      <c r="A202" s="14"/>
      <c r="B202" s="227"/>
      <c r="C202" s="228"/>
      <c r="D202" s="218" t="s">
        <v>124</v>
      </c>
      <c r="E202" s="229" t="s">
        <v>19</v>
      </c>
      <c r="F202" s="230" t="s">
        <v>326</v>
      </c>
      <c r="G202" s="228"/>
      <c r="H202" s="231">
        <v>4.306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7" t="s">
        <v>124</v>
      </c>
      <c r="AU202" s="237" t="s">
        <v>82</v>
      </c>
      <c r="AV202" s="14" t="s">
        <v>82</v>
      </c>
      <c r="AW202" s="14" t="s">
        <v>36</v>
      </c>
      <c r="AX202" s="14" t="s">
        <v>75</v>
      </c>
      <c r="AY202" s="237" t="s">
        <v>113</v>
      </c>
    </row>
    <row r="203" spans="1:51" s="13" customFormat="1" ht="12">
      <c r="A203" s="13"/>
      <c r="B203" s="216"/>
      <c r="C203" s="217"/>
      <c r="D203" s="218" t="s">
        <v>124</v>
      </c>
      <c r="E203" s="219" t="s">
        <v>19</v>
      </c>
      <c r="F203" s="220" t="s">
        <v>327</v>
      </c>
      <c r="G203" s="217"/>
      <c r="H203" s="219" t="s">
        <v>19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6" t="s">
        <v>124</v>
      </c>
      <c r="AU203" s="226" t="s">
        <v>82</v>
      </c>
      <c r="AV203" s="13" t="s">
        <v>80</v>
      </c>
      <c r="AW203" s="13" t="s">
        <v>36</v>
      </c>
      <c r="AX203" s="13" t="s">
        <v>75</v>
      </c>
      <c r="AY203" s="226" t="s">
        <v>113</v>
      </c>
    </row>
    <row r="204" spans="1:51" s="13" customFormat="1" ht="12">
      <c r="A204" s="13"/>
      <c r="B204" s="216"/>
      <c r="C204" s="217"/>
      <c r="D204" s="218" t="s">
        <v>124</v>
      </c>
      <c r="E204" s="219" t="s">
        <v>19</v>
      </c>
      <c r="F204" s="220" t="s">
        <v>221</v>
      </c>
      <c r="G204" s="217"/>
      <c r="H204" s="219" t="s">
        <v>19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6" t="s">
        <v>124</v>
      </c>
      <c r="AU204" s="226" t="s">
        <v>82</v>
      </c>
      <c r="AV204" s="13" t="s">
        <v>80</v>
      </c>
      <c r="AW204" s="13" t="s">
        <v>36</v>
      </c>
      <c r="AX204" s="13" t="s">
        <v>75</v>
      </c>
      <c r="AY204" s="226" t="s">
        <v>113</v>
      </c>
    </row>
    <row r="205" spans="1:51" s="15" customFormat="1" ht="12">
      <c r="A205" s="15"/>
      <c r="B205" s="238"/>
      <c r="C205" s="239"/>
      <c r="D205" s="218" t="s">
        <v>124</v>
      </c>
      <c r="E205" s="240" t="s">
        <v>19</v>
      </c>
      <c r="F205" s="241" t="s">
        <v>328</v>
      </c>
      <c r="G205" s="239"/>
      <c r="H205" s="242">
        <v>6.376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48" t="s">
        <v>124</v>
      </c>
      <c r="AU205" s="248" t="s">
        <v>82</v>
      </c>
      <c r="AV205" s="15" t="s">
        <v>120</v>
      </c>
      <c r="AW205" s="15" t="s">
        <v>36</v>
      </c>
      <c r="AX205" s="15" t="s">
        <v>80</v>
      </c>
      <c r="AY205" s="248" t="s">
        <v>113</v>
      </c>
    </row>
    <row r="206" spans="1:65" s="2" customFormat="1" ht="21.75" customHeight="1">
      <c r="A206" s="39"/>
      <c r="B206" s="40"/>
      <c r="C206" s="198" t="s">
        <v>329</v>
      </c>
      <c r="D206" s="198" t="s">
        <v>115</v>
      </c>
      <c r="E206" s="199" t="s">
        <v>330</v>
      </c>
      <c r="F206" s="200" t="s">
        <v>331</v>
      </c>
      <c r="G206" s="201" t="s">
        <v>191</v>
      </c>
      <c r="H206" s="202">
        <v>55</v>
      </c>
      <c r="I206" s="203"/>
      <c r="J206" s="204">
        <f>ROUND(I206*H206,2)</f>
        <v>0</v>
      </c>
      <c r="K206" s="200" t="s">
        <v>119</v>
      </c>
      <c r="L206" s="45"/>
      <c r="M206" s="205" t="s">
        <v>19</v>
      </c>
      <c r="N206" s="206" t="s">
        <v>46</v>
      </c>
      <c r="O206" s="85"/>
      <c r="P206" s="207">
        <f>O206*H206</f>
        <v>0</v>
      </c>
      <c r="Q206" s="207">
        <v>0</v>
      </c>
      <c r="R206" s="207">
        <f>Q206*H206</f>
        <v>0</v>
      </c>
      <c r="S206" s="207">
        <v>0.165</v>
      </c>
      <c r="T206" s="208">
        <f>S206*H206</f>
        <v>9.075000000000001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9" t="s">
        <v>120</v>
      </c>
      <c r="AT206" s="209" t="s">
        <v>115</v>
      </c>
      <c r="AU206" s="209" t="s">
        <v>82</v>
      </c>
      <c r="AY206" s="18" t="s">
        <v>113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8" t="s">
        <v>80</v>
      </c>
      <c r="BK206" s="210">
        <f>ROUND(I206*H206,2)</f>
        <v>0</v>
      </c>
      <c r="BL206" s="18" t="s">
        <v>120</v>
      </c>
      <c r="BM206" s="209" t="s">
        <v>332</v>
      </c>
    </row>
    <row r="207" spans="1:47" s="2" customFormat="1" ht="12">
      <c r="A207" s="39"/>
      <c r="B207" s="40"/>
      <c r="C207" s="41"/>
      <c r="D207" s="211" t="s">
        <v>122</v>
      </c>
      <c r="E207" s="41"/>
      <c r="F207" s="212" t="s">
        <v>333</v>
      </c>
      <c r="G207" s="41"/>
      <c r="H207" s="41"/>
      <c r="I207" s="213"/>
      <c r="J207" s="41"/>
      <c r="K207" s="41"/>
      <c r="L207" s="45"/>
      <c r="M207" s="214"/>
      <c r="N207" s="21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122</v>
      </c>
      <c r="AU207" s="18" t="s">
        <v>82</v>
      </c>
    </row>
    <row r="208" spans="1:65" s="2" customFormat="1" ht="16.5" customHeight="1">
      <c r="A208" s="39"/>
      <c r="B208" s="40"/>
      <c r="C208" s="198" t="s">
        <v>334</v>
      </c>
      <c r="D208" s="198" t="s">
        <v>115</v>
      </c>
      <c r="E208" s="199" t="s">
        <v>335</v>
      </c>
      <c r="F208" s="200" t="s">
        <v>336</v>
      </c>
      <c r="G208" s="201" t="s">
        <v>243</v>
      </c>
      <c r="H208" s="202">
        <v>137.3</v>
      </c>
      <c r="I208" s="203"/>
      <c r="J208" s="204">
        <f>ROUND(I208*H208,2)</f>
        <v>0</v>
      </c>
      <c r="K208" s="200" t="s">
        <v>119</v>
      </c>
      <c r="L208" s="45"/>
      <c r="M208" s="205" t="s">
        <v>19</v>
      </c>
      <c r="N208" s="206" t="s">
        <v>46</v>
      </c>
      <c r="O208" s="85"/>
      <c r="P208" s="207">
        <f>O208*H208</f>
        <v>0</v>
      </c>
      <c r="Q208" s="207">
        <v>0</v>
      </c>
      <c r="R208" s="207">
        <f>Q208*H208</f>
        <v>0</v>
      </c>
      <c r="S208" s="207">
        <v>0.00198</v>
      </c>
      <c r="T208" s="208">
        <f>S208*H208</f>
        <v>0.27185400000000004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09" t="s">
        <v>120</v>
      </c>
      <c r="AT208" s="209" t="s">
        <v>115</v>
      </c>
      <c r="AU208" s="209" t="s">
        <v>82</v>
      </c>
      <c r="AY208" s="18" t="s">
        <v>113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8" t="s">
        <v>80</v>
      </c>
      <c r="BK208" s="210">
        <f>ROUND(I208*H208,2)</f>
        <v>0</v>
      </c>
      <c r="BL208" s="18" t="s">
        <v>120</v>
      </c>
      <c r="BM208" s="209" t="s">
        <v>337</v>
      </c>
    </row>
    <row r="209" spans="1:47" s="2" customFormat="1" ht="12">
      <c r="A209" s="39"/>
      <c r="B209" s="40"/>
      <c r="C209" s="41"/>
      <c r="D209" s="211" t="s">
        <v>122</v>
      </c>
      <c r="E209" s="41"/>
      <c r="F209" s="212" t="s">
        <v>338</v>
      </c>
      <c r="G209" s="41"/>
      <c r="H209" s="41"/>
      <c r="I209" s="213"/>
      <c r="J209" s="41"/>
      <c r="K209" s="41"/>
      <c r="L209" s="45"/>
      <c r="M209" s="214"/>
      <c r="N209" s="21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122</v>
      </c>
      <c r="AU209" s="18" t="s">
        <v>82</v>
      </c>
    </row>
    <row r="210" spans="1:51" s="14" customFormat="1" ht="12">
      <c r="A210" s="14"/>
      <c r="B210" s="227"/>
      <c r="C210" s="228"/>
      <c r="D210" s="218" t="s">
        <v>124</v>
      </c>
      <c r="E210" s="229" t="s">
        <v>19</v>
      </c>
      <c r="F210" s="230" t="s">
        <v>268</v>
      </c>
      <c r="G210" s="228"/>
      <c r="H210" s="231">
        <v>2.5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7" t="s">
        <v>124</v>
      </c>
      <c r="AU210" s="237" t="s">
        <v>82</v>
      </c>
      <c r="AV210" s="14" t="s">
        <v>82</v>
      </c>
      <c r="AW210" s="14" t="s">
        <v>36</v>
      </c>
      <c r="AX210" s="14" t="s">
        <v>75</v>
      </c>
      <c r="AY210" s="237" t="s">
        <v>113</v>
      </c>
    </row>
    <row r="211" spans="1:51" s="14" customFormat="1" ht="12">
      <c r="A211" s="14"/>
      <c r="B211" s="227"/>
      <c r="C211" s="228"/>
      <c r="D211" s="218" t="s">
        <v>124</v>
      </c>
      <c r="E211" s="229" t="s">
        <v>19</v>
      </c>
      <c r="F211" s="230" t="s">
        <v>339</v>
      </c>
      <c r="G211" s="228"/>
      <c r="H211" s="231">
        <v>17.4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7" t="s">
        <v>124</v>
      </c>
      <c r="AU211" s="237" t="s">
        <v>82</v>
      </c>
      <c r="AV211" s="14" t="s">
        <v>82</v>
      </c>
      <c r="AW211" s="14" t="s">
        <v>36</v>
      </c>
      <c r="AX211" s="14" t="s">
        <v>75</v>
      </c>
      <c r="AY211" s="237" t="s">
        <v>113</v>
      </c>
    </row>
    <row r="212" spans="1:51" s="14" customFormat="1" ht="12">
      <c r="A212" s="14"/>
      <c r="B212" s="227"/>
      <c r="C212" s="228"/>
      <c r="D212" s="218" t="s">
        <v>124</v>
      </c>
      <c r="E212" s="229" t="s">
        <v>19</v>
      </c>
      <c r="F212" s="230" t="s">
        <v>270</v>
      </c>
      <c r="G212" s="228"/>
      <c r="H212" s="231">
        <v>41.4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7" t="s">
        <v>124</v>
      </c>
      <c r="AU212" s="237" t="s">
        <v>82</v>
      </c>
      <c r="AV212" s="14" t="s">
        <v>82</v>
      </c>
      <c r="AW212" s="14" t="s">
        <v>36</v>
      </c>
      <c r="AX212" s="14" t="s">
        <v>75</v>
      </c>
      <c r="AY212" s="237" t="s">
        <v>113</v>
      </c>
    </row>
    <row r="213" spans="1:51" s="14" customFormat="1" ht="12">
      <c r="A213" s="14"/>
      <c r="B213" s="227"/>
      <c r="C213" s="228"/>
      <c r="D213" s="218" t="s">
        <v>124</v>
      </c>
      <c r="E213" s="229" t="s">
        <v>19</v>
      </c>
      <c r="F213" s="230" t="s">
        <v>271</v>
      </c>
      <c r="G213" s="228"/>
      <c r="H213" s="231">
        <v>7.5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7" t="s">
        <v>124</v>
      </c>
      <c r="AU213" s="237" t="s">
        <v>82</v>
      </c>
      <c r="AV213" s="14" t="s">
        <v>82</v>
      </c>
      <c r="AW213" s="14" t="s">
        <v>36</v>
      </c>
      <c r="AX213" s="14" t="s">
        <v>75</v>
      </c>
      <c r="AY213" s="237" t="s">
        <v>113</v>
      </c>
    </row>
    <row r="214" spans="1:51" s="14" customFormat="1" ht="12">
      <c r="A214" s="14"/>
      <c r="B214" s="227"/>
      <c r="C214" s="228"/>
      <c r="D214" s="218" t="s">
        <v>124</v>
      </c>
      <c r="E214" s="229" t="s">
        <v>19</v>
      </c>
      <c r="F214" s="230" t="s">
        <v>340</v>
      </c>
      <c r="G214" s="228"/>
      <c r="H214" s="231">
        <v>68.5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7" t="s">
        <v>124</v>
      </c>
      <c r="AU214" s="237" t="s">
        <v>82</v>
      </c>
      <c r="AV214" s="14" t="s">
        <v>82</v>
      </c>
      <c r="AW214" s="14" t="s">
        <v>36</v>
      </c>
      <c r="AX214" s="14" t="s">
        <v>75</v>
      </c>
      <c r="AY214" s="237" t="s">
        <v>113</v>
      </c>
    </row>
    <row r="215" spans="1:51" s="15" customFormat="1" ht="12">
      <c r="A215" s="15"/>
      <c r="B215" s="238"/>
      <c r="C215" s="239"/>
      <c r="D215" s="218" t="s">
        <v>124</v>
      </c>
      <c r="E215" s="240" t="s">
        <v>19</v>
      </c>
      <c r="F215" s="241" t="s">
        <v>130</v>
      </c>
      <c r="G215" s="239"/>
      <c r="H215" s="242">
        <v>137.3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48" t="s">
        <v>124</v>
      </c>
      <c r="AU215" s="248" t="s">
        <v>82</v>
      </c>
      <c r="AV215" s="15" t="s">
        <v>120</v>
      </c>
      <c r="AW215" s="15" t="s">
        <v>36</v>
      </c>
      <c r="AX215" s="15" t="s">
        <v>80</v>
      </c>
      <c r="AY215" s="248" t="s">
        <v>113</v>
      </c>
    </row>
    <row r="216" spans="1:65" s="2" customFormat="1" ht="24.15" customHeight="1">
      <c r="A216" s="39"/>
      <c r="B216" s="40"/>
      <c r="C216" s="198" t="s">
        <v>341</v>
      </c>
      <c r="D216" s="198" t="s">
        <v>115</v>
      </c>
      <c r="E216" s="199" t="s">
        <v>342</v>
      </c>
      <c r="F216" s="200" t="s">
        <v>343</v>
      </c>
      <c r="G216" s="201" t="s">
        <v>243</v>
      </c>
      <c r="H216" s="202">
        <v>15.6</v>
      </c>
      <c r="I216" s="203"/>
      <c r="J216" s="204">
        <f>ROUND(I216*H216,2)</f>
        <v>0</v>
      </c>
      <c r="K216" s="200" t="s">
        <v>119</v>
      </c>
      <c r="L216" s="45"/>
      <c r="M216" s="205" t="s">
        <v>19</v>
      </c>
      <c r="N216" s="206" t="s">
        <v>46</v>
      </c>
      <c r="O216" s="85"/>
      <c r="P216" s="207">
        <f>O216*H216</f>
        <v>0</v>
      </c>
      <c r="Q216" s="207">
        <v>0.00137</v>
      </c>
      <c r="R216" s="207">
        <f>Q216*H216</f>
        <v>0.021372</v>
      </c>
      <c r="S216" s="207">
        <v>0.029</v>
      </c>
      <c r="T216" s="208">
        <f>S216*H216</f>
        <v>0.4524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120</v>
      </c>
      <c r="AT216" s="209" t="s">
        <v>115</v>
      </c>
      <c r="AU216" s="209" t="s">
        <v>82</v>
      </c>
      <c r="AY216" s="18" t="s">
        <v>113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80</v>
      </c>
      <c r="BK216" s="210">
        <f>ROUND(I216*H216,2)</f>
        <v>0</v>
      </c>
      <c r="BL216" s="18" t="s">
        <v>120</v>
      </c>
      <c r="BM216" s="209" t="s">
        <v>344</v>
      </c>
    </row>
    <row r="217" spans="1:47" s="2" customFormat="1" ht="12">
      <c r="A217" s="39"/>
      <c r="B217" s="40"/>
      <c r="C217" s="41"/>
      <c r="D217" s="211" t="s">
        <v>122</v>
      </c>
      <c r="E217" s="41"/>
      <c r="F217" s="212" t="s">
        <v>345</v>
      </c>
      <c r="G217" s="41"/>
      <c r="H217" s="41"/>
      <c r="I217" s="213"/>
      <c r="J217" s="41"/>
      <c r="K217" s="41"/>
      <c r="L217" s="45"/>
      <c r="M217" s="214"/>
      <c r="N217" s="21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122</v>
      </c>
      <c r="AU217" s="18" t="s">
        <v>82</v>
      </c>
    </row>
    <row r="218" spans="1:51" s="14" customFormat="1" ht="12">
      <c r="A218" s="14"/>
      <c r="B218" s="227"/>
      <c r="C218" s="228"/>
      <c r="D218" s="218" t="s">
        <v>124</v>
      </c>
      <c r="E218" s="229" t="s">
        <v>19</v>
      </c>
      <c r="F218" s="230" t="s">
        <v>346</v>
      </c>
      <c r="G218" s="228"/>
      <c r="H218" s="231">
        <v>2.4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37" t="s">
        <v>124</v>
      </c>
      <c r="AU218" s="237" t="s">
        <v>82</v>
      </c>
      <c r="AV218" s="14" t="s">
        <v>82</v>
      </c>
      <c r="AW218" s="14" t="s">
        <v>36</v>
      </c>
      <c r="AX218" s="14" t="s">
        <v>75</v>
      </c>
      <c r="AY218" s="237" t="s">
        <v>113</v>
      </c>
    </row>
    <row r="219" spans="1:51" s="14" customFormat="1" ht="12">
      <c r="A219" s="14"/>
      <c r="B219" s="227"/>
      <c r="C219" s="228"/>
      <c r="D219" s="218" t="s">
        <v>124</v>
      </c>
      <c r="E219" s="229" t="s">
        <v>19</v>
      </c>
      <c r="F219" s="230" t="s">
        <v>347</v>
      </c>
      <c r="G219" s="228"/>
      <c r="H219" s="231">
        <v>3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7" t="s">
        <v>124</v>
      </c>
      <c r="AU219" s="237" t="s">
        <v>82</v>
      </c>
      <c r="AV219" s="14" t="s">
        <v>82</v>
      </c>
      <c r="AW219" s="14" t="s">
        <v>36</v>
      </c>
      <c r="AX219" s="14" t="s">
        <v>75</v>
      </c>
      <c r="AY219" s="237" t="s">
        <v>113</v>
      </c>
    </row>
    <row r="220" spans="1:51" s="14" customFormat="1" ht="12">
      <c r="A220" s="14"/>
      <c r="B220" s="227"/>
      <c r="C220" s="228"/>
      <c r="D220" s="218" t="s">
        <v>124</v>
      </c>
      <c r="E220" s="229" t="s">
        <v>19</v>
      </c>
      <c r="F220" s="230" t="s">
        <v>348</v>
      </c>
      <c r="G220" s="228"/>
      <c r="H220" s="231">
        <v>10.2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7" t="s">
        <v>124</v>
      </c>
      <c r="AU220" s="237" t="s">
        <v>82</v>
      </c>
      <c r="AV220" s="14" t="s">
        <v>82</v>
      </c>
      <c r="AW220" s="14" t="s">
        <v>36</v>
      </c>
      <c r="AX220" s="14" t="s">
        <v>75</v>
      </c>
      <c r="AY220" s="237" t="s">
        <v>113</v>
      </c>
    </row>
    <row r="221" spans="1:51" s="13" customFormat="1" ht="12">
      <c r="A221" s="13"/>
      <c r="B221" s="216"/>
      <c r="C221" s="217"/>
      <c r="D221" s="218" t="s">
        <v>124</v>
      </c>
      <c r="E221" s="219" t="s">
        <v>19</v>
      </c>
      <c r="F221" s="220" t="s">
        <v>327</v>
      </c>
      <c r="G221" s="217"/>
      <c r="H221" s="219" t="s">
        <v>19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6" t="s">
        <v>124</v>
      </c>
      <c r="AU221" s="226" t="s">
        <v>82</v>
      </c>
      <c r="AV221" s="13" t="s">
        <v>80</v>
      </c>
      <c r="AW221" s="13" t="s">
        <v>36</v>
      </c>
      <c r="AX221" s="13" t="s">
        <v>75</v>
      </c>
      <c r="AY221" s="226" t="s">
        <v>113</v>
      </c>
    </row>
    <row r="222" spans="1:51" s="13" customFormat="1" ht="12">
      <c r="A222" s="13"/>
      <c r="B222" s="216"/>
      <c r="C222" s="217"/>
      <c r="D222" s="218" t="s">
        <v>124</v>
      </c>
      <c r="E222" s="219" t="s">
        <v>19</v>
      </c>
      <c r="F222" s="220" t="s">
        <v>221</v>
      </c>
      <c r="G222" s="217"/>
      <c r="H222" s="219" t="s">
        <v>19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6" t="s">
        <v>124</v>
      </c>
      <c r="AU222" s="226" t="s">
        <v>82</v>
      </c>
      <c r="AV222" s="13" t="s">
        <v>80</v>
      </c>
      <c r="AW222" s="13" t="s">
        <v>36</v>
      </c>
      <c r="AX222" s="13" t="s">
        <v>75</v>
      </c>
      <c r="AY222" s="226" t="s">
        <v>113</v>
      </c>
    </row>
    <row r="223" spans="1:51" s="15" customFormat="1" ht="12">
      <c r="A223" s="15"/>
      <c r="B223" s="238"/>
      <c r="C223" s="239"/>
      <c r="D223" s="218" t="s">
        <v>124</v>
      </c>
      <c r="E223" s="240" t="s">
        <v>19</v>
      </c>
      <c r="F223" s="241" t="s">
        <v>130</v>
      </c>
      <c r="G223" s="239"/>
      <c r="H223" s="242">
        <v>15.6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48" t="s">
        <v>124</v>
      </c>
      <c r="AU223" s="248" t="s">
        <v>82</v>
      </c>
      <c r="AV223" s="15" t="s">
        <v>120</v>
      </c>
      <c r="AW223" s="15" t="s">
        <v>36</v>
      </c>
      <c r="AX223" s="15" t="s">
        <v>80</v>
      </c>
      <c r="AY223" s="248" t="s">
        <v>113</v>
      </c>
    </row>
    <row r="224" spans="1:63" s="12" customFormat="1" ht="22.8" customHeight="1">
      <c r="A224" s="12"/>
      <c r="B224" s="182"/>
      <c r="C224" s="183"/>
      <c r="D224" s="184" t="s">
        <v>74</v>
      </c>
      <c r="E224" s="196" t="s">
        <v>349</v>
      </c>
      <c r="F224" s="196" t="s">
        <v>350</v>
      </c>
      <c r="G224" s="183"/>
      <c r="H224" s="183"/>
      <c r="I224" s="186"/>
      <c r="J224" s="197">
        <f>BK224</f>
        <v>0</v>
      </c>
      <c r="K224" s="183"/>
      <c r="L224" s="188"/>
      <c r="M224" s="189"/>
      <c r="N224" s="190"/>
      <c r="O224" s="190"/>
      <c r="P224" s="191">
        <f>SUM(P225:P233)</f>
        <v>0</v>
      </c>
      <c r="Q224" s="190"/>
      <c r="R224" s="191">
        <f>SUM(R225:R233)</f>
        <v>0</v>
      </c>
      <c r="S224" s="190"/>
      <c r="T224" s="192">
        <f>SUM(T225:T233)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93" t="s">
        <v>80</v>
      </c>
      <c r="AT224" s="194" t="s">
        <v>74</v>
      </c>
      <c r="AU224" s="194" t="s">
        <v>80</v>
      </c>
      <c r="AY224" s="193" t="s">
        <v>113</v>
      </c>
      <c r="BK224" s="195">
        <f>SUM(BK225:BK233)</f>
        <v>0</v>
      </c>
    </row>
    <row r="225" spans="1:65" s="2" customFormat="1" ht="24.15" customHeight="1">
      <c r="A225" s="39"/>
      <c r="B225" s="40"/>
      <c r="C225" s="198" t="s">
        <v>351</v>
      </c>
      <c r="D225" s="198" t="s">
        <v>115</v>
      </c>
      <c r="E225" s="199" t="s">
        <v>352</v>
      </c>
      <c r="F225" s="200" t="s">
        <v>353</v>
      </c>
      <c r="G225" s="201" t="s">
        <v>184</v>
      </c>
      <c r="H225" s="202">
        <v>32.89</v>
      </c>
      <c r="I225" s="203"/>
      <c r="J225" s="204">
        <f>ROUND(I225*H225,2)</f>
        <v>0</v>
      </c>
      <c r="K225" s="200" t="s">
        <v>119</v>
      </c>
      <c r="L225" s="45"/>
      <c r="M225" s="205" t="s">
        <v>19</v>
      </c>
      <c r="N225" s="206" t="s">
        <v>46</v>
      </c>
      <c r="O225" s="85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09" t="s">
        <v>120</v>
      </c>
      <c r="AT225" s="209" t="s">
        <v>115</v>
      </c>
      <c r="AU225" s="209" t="s">
        <v>82</v>
      </c>
      <c r="AY225" s="18" t="s">
        <v>113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8" t="s">
        <v>80</v>
      </c>
      <c r="BK225" s="210">
        <f>ROUND(I225*H225,2)</f>
        <v>0</v>
      </c>
      <c r="BL225" s="18" t="s">
        <v>120</v>
      </c>
      <c r="BM225" s="209" t="s">
        <v>354</v>
      </c>
    </row>
    <row r="226" spans="1:47" s="2" customFormat="1" ht="12">
      <c r="A226" s="39"/>
      <c r="B226" s="40"/>
      <c r="C226" s="41"/>
      <c r="D226" s="211" t="s">
        <v>122</v>
      </c>
      <c r="E226" s="41"/>
      <c r="F226" s="212" t="s">
        <v>355</v>
      </c>
      <c r="G226" s="41"/>
      <c r="H226" s="41"/>
      <c r="I226" s="213"/>
      <c r="J226" s="41"/>
      <c r="K226" s="41"/>
      <c r="L226" s="45"/>
      <c r="M226" s="214"/>
      <c r="N226" s="215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122</v>
      </c>
      <c r="AU226" s="18" t="s">
        <v>82</v>
      </c>
    </row>
    <row r="227" spans="1:65" s="2" customFormat="1" ht="24.15" customHeight="1">
      <c r="A227" s="39"/>
      <c r="B227" s="40"/>
      <c r="C227" s="198" t="s">
        <v>356</v>
      </c>
      <c r="D227" s="198" t="s">
        <v>115</v>
      </c>
      <c r="E227" s="199" t="s">
        <v>357</v>
      </c>
      <c r="F227" s="200" t="s">
        <v>358</v>
      </c>
      <c r="G227" s="201" t="s">
        <v>184</v>
      </c>
      <c r="H227" s="202">
        <v>460.46</v>
      </c>
      <c r="I227" s="203"/>
      <c r="J227" s="204">
        <f>ROUND(I227*H227,2)</f>
        <v>0</v>
      </c>
      <c r="K227" s="200" t="s">
        <v>119</v>
      </c>
      <c r="L227" s="45"/>
      <c r="M227" s="205" t="s">
        <v>19</v>
      </c>
      <c r="N227" s="206" t="s">
        <v>46</v>
      </c>
      <c r="O227" s="85"/>
      <c r="P227" s="207">
        <f>O227*H227</f>
        <v>0</v>
      </c>
      <c r="Q227" s="207">
        <v>0</v>
      </c>
      <c r="R227" s="207">
        <f>Q227*H227</f>
        <v>0</v>
      </c>
      <c r="S227" s="207">
        <v>0</v>
      </c>
      <c r="T227" s="20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9" t="s">
        <v>120</v>
      </c>
      <c r="AT227" s="209" t="s">
        <v>115</v>
      </c>
      <c r="AU227" s="209" t="s">
        <v>82</v>
      </c>
      <c r="AY227" s="18" t="s">
        <v>113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8" t="s">
        <v>80</v>
      </c>
      <c r="BK227" s="210">
        <f>ROUND(I227*H227,2)</f>
        <v>0</v>
      </c>
      <c r="BL227" s="18" t="s">
        <v>120</v>
      </c>
      <c r="BM227" s="209" t="s">
        <v>359</v>
      </c>
    </row>
    <row r="228" spans="1:47" s="2" customFormat="1" ht="12">
      <c r="A228" s="39"/>
      <c r="B228" s="40"/>
      <c r="C228" s="41"/>
      <c r="D228" s="211" t="s">
        <v>122</v>
      </c>
      <c r="E228" s="41"/>
      <c r="F228" s="212" t="s">
        <v>360</v>
      </c>
      <c r="G228" s="41"/>
      <c r="H228" s="41"/>
      <c r="I228" s="213"/>
      <c r="J228" s="41"/>
      <c r="K228" s="41"/>
      <c r="L228" s="45"/>
      <c r="M228" s="214"/>
      <c r="N228" s="21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122</v>
      </c>
      <c r="AU228" s="18" t="s">
        <v>82</v>
      </c>
    </row>
    <row r="229" spans="1:51" s="14" customFormat="1" ht="12">
      <c r="A229" s="14"/>
      <c r="B229" s="227"/>
      <c r="C229" s="228"/>
      <c r="D229" s="218" t="s">
        <v>124</v>
      </c>
      <c r="E229" s="228"/>
      <c r="F229" s="230" t="s">
        <v>361</v>
      </c>
      <c r="G229" s="228"/>
      <c r="H229" s="231">
        <v>460.46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37" t="s">
        <v>124</v>
      </c>
      <c r="AU229" s="237" t="s">
        <v>82</v>
      </c>
      <c r="AV229" s="14" t="s">
        <v>82</v>
      </c>
      <c r="AW229" s="14" t="s">
        <v>4</v>
      </c>
      <c r="AX229" s="14" t="s">
        <v>80</v>
      </c>
      <c r="AY229" s="237" t="s">
        <v>113</v>
      </c>
    </row>
    <row r="230" spans="1:65" s="2" customFormat="1" ht="16.5" customHeight="1">
      <c r="A230" s="39"/>
      <c r="B230" s="40"/>
      <c r="C230" s="198" t="s">
        <v>362</v>
      </c>
      <c r="D230" s="198" t="s">
        <v>115</v>
      </c>
      <c r="E230" s="199" t="s">
        <v>363</v>
      </c>
      <c r="F230" s="200" t="s">
        <v>364</v>
      </c>
      <c r="G230" s="201" t="s">
        <v>184</v>
      </c>
      <c r="H230" s="202">
        <v>32.89</v>
      </c>
      <c r="I230" s="203"/>
      <c r="J230" s="204">
        <f>ROUND(I230*H230,2)</f>
        <v>0</v>
      </c>
      <c r="K230" s="200" t="s">
        <v>119</v>
      </c>
      <c r="L230" s="45"/>
      <c r="M230" s="205" t="s">
        <v>19</v>
      </c>
      <c r="N230" s="206" t="s">
        <v>46</v>
      </c>
      <c r="O230" s="85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9" t="s">
        <v>120</v>
      </c>
      <c r="AT230" s="209" t="s">
        <v>115</v>
      </c>
      <c r="AU230" s="209" t="s">
        <v>82</v>
      </c>
      <c r="AY230" s="18" t="s">
        <v>113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8" t="s">
        <v>80</v>
      </c>
      <c r="BK230" s="210">
        <f>ROUND(I230*H230,2)</f>
        <v>0</v>
      </c>
      <c r="BL230" s="18" t="s">
        <v>120</v>
      </c>
      <c r="BM230" s="209" t="s">
        <v>365</v>
      </c>
    </row>
    <row r="231" spans="1:47" s="2" customFormat="1" ht="12">
      <c r="A231" s="39"/>
      <c r="B231" s="40"/>
      <c r="C231" s="41"/>
      <c r="D231" s="211" t="s">
        <v>122</v>
      </c>
      <c r="E231" s="41"/>
      <c r="F231" s="212" t="s">
        <v>366</v>
      </c>
      <c r="G231" s="41"/>
      <c r="H231" s="41"/>
      <c r="I231" s="213"/>
      <c r="J231" s="41"/>
      <c r="K231" s="41"/>
      <c r="L231" s="45"/>
      <c r="M231" s="214"/>
      <c r="N231" s="215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122</v>
      </c>
      <c r="AU231" s="18" t="s">
        <v>82</v>
      </c>
    </row>
    <row r="232" spans="1:65" s="2" customFormat="1" ht="21.75" customHeight="1">
      <c r="A232" s="39"/>
      <c r="B232" s="40"/>
      <c r="C232" s="249" t="s">
        <v>367</v>
      </c>
      <c r="D232" s="249" t="s">
        <v>195</v>
      </c>
      <c r="E232" s="250" t="s">
        <v>368</v>
      </c>
      <c r="F232" s="251" t="s">
        <v>369</v>
      </c>
      <c r="G232" s="252" t="s">
        <v>184</v>
      </c>
      <c r="H232" s="253">
        <v>23.09</v>
      </c>
      <c r="I232" s="254"/>
      <c r="J232" s="255">
        <f>ROUND(I232*H232,2)</f>
        <v>0</v>
      </c>
      <c r="K232" s="251" t="s">
        <v>119</v>
      </c>
      <c r="L232" s="256"/>
      <c r="M232" s="257" t="s">
        <v>19</v>
      </c>
      <c r="N232" s="258" t="s">
        <v>46</v>
      </c>
      <c r="O232" s="85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9" t="s">
        <v>168</v>
      </c>
      <c r="AT232" s="209" t="s">
        <v>195</v>
      </c>
      <c r="AU232" s="209" t="s">
        <v>82</v>
      </c>
      <c r="AY232" s="18" t="s">
        <v>113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8" t="s">
        <v>80</v>
      </c>
      <c r="BK232" s="210">
        <f>ROUND(I232*H232,2)</f>
        <v>0</v>
      </c>
      <c r="BL232" s="18" t="s">
        <v>120</v>
      </c>
      <c r="BM232" s="209" t="s">
        <v>370</v>
      </c>
    </row>
    <row r="233" spans="1:65" s="2" customFormat="1" ht="24.15" customHeight="1">
      <c r="A233" s="39"/>
      <c r="B233" s="40"/>
      <c r="C233" s="249" t="s">
        <v>371</v>
      </c>
      <c r="D233" s="249" t="s">
        <v>195</v>
      </c>
      <c r="E233" s="250" t="s">
        <v>372</v>
      </c>
      <c r="F233" s="251" t="s">
        <v>373</v>
      </c>
      <c r="G233" s="252" t="s">
        <v>184</v>
      </c>
      <c r="H233" s="253">
        <v>9.8</v>
      </c>
      <c r="I233" s="254"/>
      <c r="J233" s="255">
        <f>ROUND(I233*H233,2)</f>
        <v>0</v>
      </c>
      <c r="K233" s="251" t="s">
        <v>119</v>
      </c>
      <c r="L233" s="256"/>
      <c r="M233" s="257" t="s">
        <v>19</v>
      </c>
      <c r="N233" s="258" t="s">
        <v>46</v>
      </c>
      <c r="O233" s="85"/>
      <c r="P233" s="207">
        <f>O233*H233</f>
        <v>0</v>
      </c>
      <c r="Q233" s="207">
        <v>0</v>
      </c>
      <c r="R233" s="207">
        <f>Q233*H233</f>
        <v>0</v>
      </c>
      <c r="S233" s="207">
        <v>0</v>
      </c>
      <c r="T233" s="20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09" t="s">
        <v>168</v>
      </c>
      <c r="AT233" s="209" t="s">
        <v>195</v>
      </c>
      <c r="AU233" s="209" t="s">
        <v>82</v>
      </c>
      <c r="AY233" s="18" t="s">
        <v>113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8" t="s">
        <v>80</v>
      </c>
      <c r="BK233" s="210">
        <f>ROUND(I233*H233,2)</f>
        <v>0</v>
      </c>
      <c r="BL233" s="18" t="s">
        <v>120</v>
      </c>
      <c r="BM233" s="209" t="s">
        <v>374</v>
      </c>
    </row>
    <row r="234" spans="1:63" s="12" customFormat="1" ht="22.8" customHeight="1">
      <c r="A234" s="12"/>
      <c r="B234" s="182"/>
      <c r="C234" s="183"/>
      <c r="D234" s="184" t="s">
        <v>74</v>
      </c>
      <c r="E234" s="196" t="s">
        <v>375</v>
      </c>
      <c r="F234" s="196" t="s">
        <v>376</v>
      </c>
      <c r="G234" s="183"/>
      <c r="H234" s="183"/>
      <c r="I234" s="186"/>
      <c r="J234" s="197">
        <f>BK234</f>
        <v>0</v>
      </c>
      <c r="K234" s="183"/>
      <c r="L234" s="188"/>
      <c r="M234" s="189"/>
      <c r="N234" s="190"/>
      <c r="O234" s="190"/>
      <c r="P234" s="191">
        <f>SUM(P235:P236)</f>
        <v>0</v>
      </c>
      <c r="Q234" s="190"/>
      <c r="R234" s="191">
        <f>SUM(R235:R236)</f>
        <v>0</v>
      </c>
      <c r="S234" s="190"/>
      <c r="T234" s="192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3" t="s">
        <v>80</v>
      </c>
      <c r="AT234" s="194" t="s">
        <v>74</v>
      </c>
      <c r="AU234" s="194" t="s">
        <v>80</v>
      </c>
      <c r="AY234" s="193" t="s">
        <v>113</v>
      </c>
      <c r="BK234" s="195">
        <f>SUM(BK235:BK236)</f>
        <v>0</v>
      </c>
    </row>
    <row r="235" spans="1:65" s="2" customFormat="1" ht="24.15" customHeight="1">
      <c r="A235" s="39"/>
      <c r="B235" s="40"/>
      <c r="C235" s="198" t="s">
        <v>377</v>
      </c>
      <c r="D235" s="198" t="s">
        <v>115</v>
      </c>
      <c r="E235" s="199" t="s">
        <v>378</v>
      </c>
      <c r="F235" s="200" t="s">
        <v>379</v>
      </c>
      <c r="G235" s="201" t="s">
        <v>184</v>
      </c>
      <c r="H235" s="202">
        <v>36.572</v>
      </c>
      <c r="I235" s="203"/>
      <c r="J235" s="204">
        <f>ROUND(I235*H235,2)</f>
        <v>0</v>
      </c>
      <c r="K235" s="200" t="s">
        <v>119</v>
      </c>
      <c r="L235" s="45"/>
      <c r="M235" s="205" t="s">
        <v>19</v>
      </c>
      <c r="N235" s="206" t="s">
        <v>46</v>
      </c>
      <c r="O235" s="85"/>
      <c r="P235" s="207">
        <f>O235*H235</f>
        <v>0</v>
      </c>
      <c r="Q235" s="207">
        <v>0</v>
      </c>
      <c r="R235" s="207">
        <f>Q235*H235</f>
        <v>0</v>
      </c>
      <c r="S235" s="207">
        <v>0</v>
      </c>
      <c r="T235" s="20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9" t="s">
        <v>120</v>
      </c>
      <c r="AT235" s="209" t="s">
        <v>115</v>
      </c>
      <c r="AU235" s="209" t="s">
        <v>82</v>
      </c>
      <c r="AY235" s="18" t="s">
        <v>113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8" t="s">
        <v>80</v>
      </c>
      <c r="BK235" s="210">
        <f>ROUND(I235*H235,2)</f>
        <v>0</v>
      </c>
      <c r="BL235" s="18" t="s">
        <v>120</v>
      </c>
      <c r="BM235" s="209" t="s">
        <v>380</v>
      </c>
    </row>
    <row r="236" spans="1:47" s="2" customFormat="1" ht="12">
      <c r="A236" s="39"/>
      <c r="B236" s="40"/>
      <c r="C236" s="41"/>
      <c r="D236" s="211" t="s">
        <v>122</v>
      </c>
      <c r="E236" s="41"/>
      <c r="F236" s="212" t="s">
        <v>381</v>
      </c>
      <c r="G236" s="41"/>
      <c r="H236" s="41"/>
      <c r="I236" s="213"/>
      <c r="J236" s="41"/>
      <c r="K236" s="41"/>
      <c r="L236" s="45"/>
      <c r="M236" s="214"/>
      <c r="N236" s="215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122</v>
      </c>
      <c r="AU236" s="18" t="s">
        <v>82</v>
      </c>
    </row>
    <row r="237" spans="1:63" s="12" customFormat="1" ht="25.9" customHeight="1">
      <c r="A237" s="12"/>
      <c r="B237" s="182"/>
      <c r="C237" s="183"/>
      <c r="D237" s="184" t="s">
        <v>74</v>
      </c>
      <c r="E237" s="185" t="s">
        <v>382</v>
      </c>
      <c r="F237" s="185" t="s">
        <v>383</v>
      </c>
      <c r="G237" s="183"/>
      <c r="H237" s="183"/>
      <c r="I237" s="186"/>
      <c r="J237" s="187">
        <f>BK237</f>
        <v>0</v>
      </c>
      <c r="K237" s="183"/>
      <c r="L237" s="188"/>
      <c r="M237" s="189"/>
      <c r="N237" s="190"/>
      <c r="O237" s="190"/>
      <c r="P237" s="191">
        <f>P238+P243</f>
        <v>0</v>
      </c>
      <c r="Q237" s="190"/>
      <c r="R237" s="191">
        <f>R238+R243</f>
        <v>0</v>
      </c>
      <c r="S237" s="190"/>
      <c r="T237" s="192">
        <f>T238+T243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93" t="s">
        <v>148</v>
      </c>
      <c r="AT237" s="194" t="s">
        <v>74</v>
      </c>
      <c r="AU237" s="194" t="s">
        <v>75</v>
      </c>
      <c r="AY237" s="193" t="s">
        <v>113</v>
      </c>
      <c r="BK237" s="195">
        <f>BK238+BK243</f>
        <v>0</v>
      </c>
    </row>
    <row r="238" spans="1:63" s="12" customFormat="1" ht="22.8" customHeight="1">
      <c r="A238" s="12"/>
      <c r="B238" s="182"/>
      <c r="C238" s="183"/>
      <c r="D238" s="184" t="s">
        <v>74</v>
      </c>
      <c r="E238" s="196" t="s">
        <v>384</v>
      </c>
      <c r="F238" s="196" t="s">
        <v>385</v>
      </c>
      <c r="G238" s="183"/>
      <c r="H238" s="183"/>
      <c r="I238" s="186"/>
      <c r="J238" s="197">
        <f>BK238</f>
        <v>0</v>
      </c>
      <c r="K238" s="183"/>
      <c r="L238" s="188"/>
      <c r="M238" s="189"/>
      <c r="N238" s="190"/>
      <c r="O238" s="190"/>
      <c r="P238" s="191">
        <f>SUM(P239:P242)</f>
        <v>0</v>
      </c>
      <c r="Q238" s="190"/>
      <c r="R238" s="191">
        <f>SUM(R239:R242)</f>
        <v>0</v>
      </c>
      <c r="S238" s="190"/>
      <c r="T238" s="192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3" t="s">
        <v>148</v>
      </c>
      <c r="AT238" s="194" t="s">
        <v>74</v>
      </c>
      <c r="AU238" s="194" t="s">
        <v>80</v>
      </c>
      <c r="AY238" s="193" t="s">
        <v>113</v>
      </c>
      <c r="BK238" s="195">
        <f>SUM(BK239:BK242)</f>
        <v>0</v>
      </c>
    </row>
    <row r="239" spans="1:65" s="2" customFormat="1" ht="16.5" customHeight="1">
      <c r="A239" s="39"/>
      <c r="B239" s="40"/>
      <c r="C239" s="198" t="s">
        <v>386</v>
      </c>
      <c r="D239" s="198" t="s">
        <v>115</v>
      </c>
      <c r="E239" s="199" t="s">
        <v>387</v>
      </c>
      <c r="F239" s="200" t="s">
        <v>388</v>
      </c>
      <c r="G239" s="201" t="s">
        <v>389</v>
      </c>
      <c r="H239" s="202">
        <v>1</v>
      </c>
      <c r="I239" s="203"/>
      <c r="J239" s="204">
        <f>ROUND(I239*H239,2)</f>
        <v>0</v>
      </c>
      <c r="K239" s="200" t="s">
        <v>119</v>
      </c>
      <c r="L239" s="45"/>
      <c r="M239" s="205" t="s">
        <v>19</v>
      </c>
      <c r="N239" s="206" t="s">
        <v>46</v>
      </c>
      <c r="O239" s="85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9" t="s">
        <v>390</v>
      </c>
      <c r="AT239" s="209" t="s">
        <v>115</v>
      </c>
      <c r="AU239" s="209" t="s">
        <v>82</v>
      </c>
      <c r="AY239" s="18" t="s">
        <v>113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8" t="s">
        <v>80</v>
      </c>
      <c r="BK239" s="210">
        <f>ROUND(I239*H239,2)</f>
        <v>0</v>
      </c>
      <c r="BL239" s="18" t="s">
        <v>390</v>
      </c>
      <c r="BM239" s="209" t="s">
        <v>391</v>
      </c>
    </row>
    <row r="240" spans="1:47" s="2" customFormat="1" ht="12">
      <c r="A240" s="39"/>
      <c r="B240" s="40"/>
      <c r="C240" s="41"/>
      <c r="D240" s="211" t="s">
        <v>122</v>
      </c>
      <c r="E240" s="41"/>
      <c r="F240" s="212" t="s">
        <v>392</v>
      </c>
      <c r="G240" s="41"/>
      <c r="H240" s="41"/>
      <c r="I240" s="213"/>
      <c r="J240" s="41"/>
      <c r="K240" s="41"/>
      <c r="L240" s="45"/>
      <c r="M240" s="214"/>
      <c r="N240" s="21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122</v>
      </c>
      <c r="AU240" s="18" t="s">
        <v>82</v>
      </c>
    </row>
    <row r="241" spans="1:65" s="2" customFormat="1" ht="16.5" customHeight="1">
      <c r="A241" s="39"/>
      <c r="B241" s="40"/>
      <c r="C241" s="198" t="s">
        <v>393</v>
      </c>
      <c r="D241" s="198" t="s">
        <v>115</v>
      </c>
      <c r="E241" s="199" t="s">
        <v>394</v>
      </c>
      <c r="F241" s="200" t="s">
        <v>395</v>
      </c>
      <c r="G241" s="201" t="s">
        <v>389</v>
      </c>
      <c r="H241" s="202">
        <v>1</v>
      </c>
      <c r="I241" s="203"/>
      <c r="J241" s="204">
        <f>ROUND(I241*H241,2)</f>
        <v>0</v>
      </c>
      <c r="K241" s="200" t="s">
        <v>119</v>
      </c>
      <c r="L241" s="45"/>
      <c r="M241" s="205" t="s">
        <v>19</v>
      </c>
      <c r="N241" s="206" t="s">
        <v>46</v>
      </c>
      <c r="O241" s="85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9" t="s">
        <v>390</v>
      </c>
      <c r="AT241" s="209" t="s">
        <v>115</v>
      </c>
      <c r="AU241" s="209" t="s">
        <v>82</v>
      </c>
      <c r="AY241" s="18" t="s">
        <v>113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8" t="s">
        <v>80</v>
      </c>
      <c r="BK241" s="210">
        <f>ROUND(I241*H241,2)</f>
        <v>0</v>
      </c>
      <c r="BL241" s="18" t="s">
        <v>390</v>
      </c>
      <c r="BM241" s="209" t="s">
        <v>396</v>
      </c>
    </row>
    <row r="242" spans="1:47" s="2" customFormat="1" ht="12">
      <c r="A242" s="39"/>
      <c r="B242" s="40"/>
      <c r="C242" s="41"/>
      <c r="D242" s="211" t="s">
        <v>122</v>
      </c>
      <c r="E242" s="41"/>
      <c r="F242" s="212" t="s">
        <v>397</v>
      </c>
      <c r="G242" s="41"/>
      <c r="H242" s="41"/>
      <c r="I242" s="213"/>
      <c r="J242" s="41"/>
      <c r="K242" s="41"/>
      <c r="L242" s="45"/>
      <c r="M242" s="214"/>
      <c r="N242" s="215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122</v>
      </c>
      <c r="AU242" s="18" t="s">
        <v>82</v>
      </c>
    </row>
    <row r="243" spans="1:63" s="12" customFormat="1" ht="22.8" customHeight="1">
      <c r="A243" s="12"/>
      <c r="B243" s="182"/>
      <c r="C243" s="183"/>
      <c r="D243" s="184" t="s">
        <v>74</v>
      </c>
      <c r="E243" s="196" t="s">
        <v>398</v>
      </c>
      <c r="F243" s="196" t="s">
        <v>399</v>
      </c>
      <c r="G243" s="183"/>
      <c r="H243" s="183"/>
      <c r="I243" s="186"/>
      <c r="J243" s="197">
        <f>BK243</f>
        <v>0</v>
      </c>
      <c r="K243" s="183"/>
      <c r="L243" s="188"/>
      <c r="M243" s="189"/>
      <c r="N243" s="190"/>
      <c r="O243" s="190"/>
      <c r="P243" s="191">
        <f>SUM(P244:P245)</f>
        <v>0</v>
      </c>
      <c r="Q243" s="190"/>
      <c r="R243" s="191">
        <f>SUM(R244:R245)</f>
        <v>0</v>
      </c>
      <c r="S243" s="190"/>
      <c r="T243" s="192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3" t="s">
        <v>148</v>
      </c>
      <c r="AT243" s="194" t="s">
        <v>74</v>
      </c>
      <c r="AU243" s="194" t="s">
        <v>80</v>
      </c>
      <c r="AY243" s="193" t="s">
        <v>113</v>
      </c>
      <c r="BK243" s="195">
        <f>SUM(BK244:BK245)</f>
        <v>0</v>
      </c>
    </row>
    <row r="244" spans="1:65" s="2" customFormat="1" ht="24.15" customHeight="1">
      <c r="A244" s="39"/>
      <c r="B244" s="40"/>
      <c r="C244" s="198" t="s">
        <v>400</v>
      </c>
      <c r="D244" s="198" t="s">
        <v>115</v>
      </c>
      <c r="E244" s="199" t="s">
        <v>401</v>
      </c>
      <c r="F244" s="200" t="s">
        <v>402</v>
      </c>
      <c r="G244" s="201" t="s">
        <v>389</v>
      </c>
      <c r="H244" s="202">
        <v>1</v>
      </c>
      <c r="I244" s="203"/>
      <c r="J244" s="204">
        <f>ROUND(I244*H244,2)</f>
        <v>0</v>
      </c>
      <c r="K244" s="200" t="s">
        <v>119</v>
      </c>
      <c r="L244" s="45"/>
      <c r="M244" s="205" t="s">
        <v>19</v>
      </c>
      <c r="N244" s="206" t="s">
        <v>46</v>
      </c>
      <c r="O244" s="85"/>
      <c r="P244" s="207">
        <f>O244*H244</f>
        <v>0</v>
      </c>
      <c r="Q244" s="207">
        <v>0</v>
      </c>
      <c r="R244" s="207">
        <f>Q244*H244</f>
        <v>0</v>
      </c>
      <c r="S244" s="207">
        <v>0</v>
      </c>
      <c r="T244" s="20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09" t="s">
        <v>390</v>
      </c>
      <c r="AT244" s="209" t="s">
        <v>115</v>
      </c>
      <c r="AU244" s="209" t="s">
        <v>82</v>
      </c>
      <c r="AY244" s="18" t="s">
        <v>113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8" t="s">
        <v>80</v>
      </c>
      <c r="BK244" s="210">
        <f>ROUND(I244*H244,2)</f>
        <v>0</v>
      </c>
      <c r="BL244" s="18" t="s">
        <v>390</v>
      </c>
      <c r="BM244" s="209" t="s">
        <v>403</v>
      </c>
    </row>
    <row r="245" spans="1:47" s="2" customFormat="1" ht="12">
      <c r="A245" s="39"/>
      <c r="B245" s="40"/>
      <c r="C245" s="41"/>
      <c r="D245" s="211" t="s">
        <v>122</v>
      </c>
      <c r="E245" s="41"/>
      <c r="F245" s="212" t="s">
        <v>404</v>
      </c>
      <c r="G245" s="41"/>
      <c r="H245" s="41"/>
      <c r="I245" s="213"/>
      <c r="J245" s="41"/>
      <c r="K245" s="41"/>
      <c r="L245" s="45"/>
      <c r="M245" s="259"/>
      <c r="N245" s="260"/>
      <c r="O245" s="261"/>
      <c r="P245" s="261"/>
      <c r="Q245" s="261"/>
      <c r="R245" s="261"/>
      <c r="S245" s="261"/>
      <c r="T245" s="262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122</v>
      </c>
      <c r="AU245" s="18" t="s">
        <v>82</v>
      </c>
    </row>
    <row r="246" spans="1:31" s="2" customFormat="1" ht="6.95" customHeight="1">
      <c r="A246" s="39"/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82:K245"/>
  <mergeCells count="6">
    <mergeCell ref="E7:H7"/>
    <mergeCell ref="E16:H16"/>
    <mergeCell ref="E25:H25"/>
    <mergeCell ref="E46:H46"/>
    <mergeCell ref="E75:H75"/>
    <mergeCell ref="L2:V2"/>
  </mergeCells>
  <hyperlinks>
    <hyperlink ref="F87" r:id="rId1" display="https://podminky.urs.cz/item/CS_URS_2022_01/111211101"/>
    <hyperlink ref="F95" r:id="rId2" display="https://podminky.urs.cz/item/CS_URS_2022_01/131212532"/>
    <hyperlink ref="F103" r:id="rId3" display="https://podminky.urs.cz/item/CS_URS_2022_01/162211311"/>
    <hyperlink ref="F105" r:id="rId4" display="https://podminky.urs.cz/item/CS_URS_2022_01/162211319"/>
    <hyperlink ref="F108" r:id="rId5" display="https://podminky.urs.cz/item/CS_URS_2022_01/171211101"/>
    <hyperlink ref="F110" r:id="rId6" display="https://podminky.urs.cz/item/CS_URS_2022_01/181151331"/>
    <hyperlink ref="F119" r:id="rId7" display="https://podminky.urs.cz/item/CS_URS_2022_01/317321019"/>
    <hyperlink ref="F125" r:id="rId8" display="https://podminky.urs.cz/item/CS_URS_2022_01/317353111"/>
    <hyperlink ref="F131" r:id="rId9" display="https://podminky.urs.cz/item/CS_URS_2022_01/317353112"/>
    <hyperlink ref="F133" r:id="rId10" display="https://podminky.urs.cz/item/CS_URS_2022_01/317361016"/>
    <hyperlink ref="F136" r:id="rId11" display="https://podminky.urs.cz/item/CS_URS_2022_01/338171123"/>
    <hyperlink ref="F150" r:id="rId12" display="https://podminky.urs.cz/item/CS_URS_2022_01/348101230"/>
    <hyperlink ref="F154" r:id="rId13" display="https://podminky.urs.cz/item/CS_URS_2022_01/348121221"/>
    <hyperlink ref="F157" r:id="rId14" display="https://podminky.urs.cz/item/CS_URS_2022_01/348171143"/>
    <hyperlink ref="F162" r:id="rId15" display="https://podminky.urs.cz/item/CS_URS_2022_01/348171146"/>
    <hyperlink ref="F167" r:id="rId16" display="https://podminky.urs.cz/item/CS_URS_2022_01/348171149"/>
    <hyperlink ref="F187" r:id="rId17" display="https://podminky.urs.cz/item/CS_URS_2022_01/941211111"/>
    <hyperlink ref="F190" r:id="rId18" display="https://podminky.urs.cz/item/CS_URS_2022_01/941211211"/>
    <hyperlink ref="F193" r:id="rId19" display="https://podminky.urs.cz/item/CS_URS_2022_01/941211811"/>
    <hyperlink ref="F196" r:id="rId20" display="https://podminky.urs.cz/item/CS_URS_2022_01/962042321"/>
    <hyperlink ref="F199" r:id="rId21" display="https://podminky.urs.cz/item/CS_URS_2022_01/962052211"/>
    <hyperlink ref="F207" r:id="rId22" display="https://podminky.urs.cz/item/CS_URS_2022_01/966071711"/>
    <hyperlink ref="F209" r:id="rId23" display="https://podminky.urs.cz/item/CS_URS_2022_01/966071821"/>
    <hyperlink ref="F217" r:id="rId24" display="https://podminky.urs.cz/item/CS_URS_2022_01/977151122"/>
    <hyperlink ref="F226" r:id="rId25" display="https://podminky.urs.cz/item/CS_URS_2022_01/997221561"/>
    <hyperlink ref="F228" r:id="rId26" display="https://podminky.urs.cz/item/CS_URS_2022_01/997221569"/>
    <hyperlink ref="F231" r:id="rId27" display="https://podminky.urs.cz/item/CS_URS_2022_01/997221611"/>
    <hyperlink ref="F236" r:id="rId28" display="https://podminky.urs.cz/item/CS_URS_2022_01/998232110"/>
    <hyperlink ref="F240" r:id="rId29" display="https://podminky.urs.cz/item/CS_URS_2022_01/012103000"/>
    <hyperlink ref="F242" r:id="rId30" display="https://podminky.urs.cz/item/CS_URS_2022_01/013294000"/>
    <hyperlink ref="F245" r:id="rId31" display="https://podminky.urs.cz/item/CS_URS_2022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268" t="s">
        <v>405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406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407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408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409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410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411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412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413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414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415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79</v>
      </c>
      <c r="F18" s="274" t="s">
        <v>416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417</v>
      </c>
      <c r="F19" s="274" t="s">
        <v>418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419</v>
      </c>
      <c r="F20" s="274" t="s">
        <v>420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421</v>
      </c>
      <c r="F21" s="274" t="s">
        <v>422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423</v>
      </c>
      <c r="F22" s="274" t="s">
        <v>424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425</v>
      </c>
      <c r="F23" s="274" t="s">
        <v>426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427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428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429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430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431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432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433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434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435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99</v>
      </c>
      <c r="F36" s="274"/>
      <c r="G36" s="274" t="s">
        <v>436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437</v>
      </c>
      <c r="F37" s="274"/>
      <c r="G37" s="274" t="s">
        <v>438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56</v>
      </c>
      <c r="F38" s="274"/>
      <c r="G38" s="274" t="s">
        <v>439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57</v>
      </c>
      <c r="F39" s="274"/>
      <c r="G39" s="274" t="s">
        <v>440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100</v>
      </c>
      <c r="F40" s="274"/>
      <c r="G40" s="274" t="s">
        <v>441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101</v>
      </c>
      <c r="F41" s="274"/>
      <c r="G41" s="274" t="s">
        <v>442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443</v>
      </c>
      <c r="F42" s="274"/>
      <c r="G42" s="274" t="s">
        <v>444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445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446</v>
      </c>
      <c r="F44" s="274"/>
      <c r="G44" s="274" t="s">
        <v>447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103</v>
      </c>
      <c r="F45" s="274"/>
      <c r="G45" s="274" t="s">
        <v>448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449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450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451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452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453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454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455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456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457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458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459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460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461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462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463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464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465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466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467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468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469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470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471</v>
      </c>
      <c r="D76" s="292"/>
      <c r="E76" s="292"/>
      <c r="F76" s="292" t="s">
        <v>472</v>
      </c>
      <c r="G76" s="293"/>
      <c r="H76" s="292" t="s">
        <v>57</v>
      </c>
      <c r="I76" s="292" t="s">
        <v>60</v>
      </c>
      <c r="J76" s="292" t="s">
        <v>473</v>
      </c>
      <c r="K76" s="291"/>
    </row>
    <row r="77" spans="2:11" s="1" customFormat="1" ht="17.25" customHeight="1">
      <c r="B77" s="289"/>
      <c r="C77" s="294" t="s">
        <v>474</v>
      </c>
      <c r="D77" s="294"/>
      <c r="E77" s="294"/>
      <c r="F77" s="295" t="s">
        <v>475</v>
      </c>
      <c r="G77" s="296"/>
      <c r="H77" s="294"/>
      <c r="I77" s="294"/>
      <c r="J77" s="294" t="s">
        <v>476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56</v>
      </c>
      <c r="D79" s="299"/>
      <c r="E79" s="299"/>
      <c r="F79" s="300" t="s">
        <v>477</v>
      </c>
      <c r="G79" s="301"/>
      <c r="H79" s="277" t="s">
        <v>478</v>
      </c>
      <c r="I79" s="277" t="s">
        <v>479</v>
      </c>
      <c r="J79" s="277">
        <v>20</v>
      </c>
      <c r="K79" s="291"/>
    </row>
    <row r="80" spans="2:11" s="1" customFormat="1" ht="15" customHeight="1">
      <c r="B80" s="289"/>
      <c r="C80" s="277" t="s">
        <v>480</v>
      </c>
      <c r="D80" s="277"/>
      <c r="E80" s="277"/>
      <c r="F80" s="300" t="s">
        <v>477</v>
      </c>
      <c r="G80" s="301"/>
      <c r="H80" s="277" t="s">
        <v>481</v>
      </c>
      <c r="I80" s="277" t="s">
        <v>479</v>
      </c>
      <c r="J80" s="277">
        <v>120</v>
      </c>
      <c r="K80" s="291"/>
    </row>
    <row r="81" spans="2:11" s="1" customFormat="1" ht="15" customHeight="1">
      <c r="B81" s="302"/>
      <c r="C81" s="277" t="s">
        <v>482</v>
      </c>
      <c r="D81" s="277"/>
      <c r="E81" s="277"/>
      <c r="F81" s="300" t="s">
        <v>483</v>
      </c>
      <c r="G81" s="301"/>
      <c r="H81" s="277" t="s">
        <v>484</v>
      </c>
      <c r="I81" s="277" t="s">
        <v>479</v>
      </c>
      <c r="J81" s="277">
        <v>50</v>
      </c>
      <c r="K81" s="291"/>
    </row>
    <row r="82" spans="2:11" s="1" customFormat="1" ht="15" customHeight="1">
      <c r="B82" s="302"/>
      <c r="C82" s="277" t="s">
        <v>485</v>
      </c>
      <c r="D82" s="277"/>
      <c r="E82" s="277"/>
      <c r="F82" s="300" t="s">
        <v>477</v>
      </c>
      <c r="G82" s="301"/>
      <c r="H82" s="277" t="s">
        <v>486</v>
      </c>
      <c r="I82" s="277" t="s">
        <v>487</v>
      </c>
      <c r="J82" s="277"/>
      <c r="K82" s="291"/>
    </row>
    <row r="83" spans="2:11" s="1" customFormat="1" ht="15" customHeight="1">
      <c r="B83" s="302"/>
      <c r="C83" s="303" t="s">
        <v>488</v>
      </c>
      <c r="D83" s="303"/>
      <c r="E83" s="303"/>
      <c r="F83" s="304" t="s">
        <v>483</v>
      </c>
      <c r="G83" s="303"/>
      <c r="H83" s="303" t="s">
        <v>489</v>
      </c>
      <c r="I83" s="303" t="s">
        <v>479</v>
      </c>
      <c r="J83" s="303">
        <v>15</v>
      </c>
      <c r="K83" s="291"/>
    </row>
    <row r="84" spans="2:11" s="1" customFormat="1" ht="15" customHeight="1">
      <c r="B84" s="302"/>
      <c r="C84" s="303" t="s">
        <v>490</v>
      </c>
      <c r="D84" s="303"/>
      <c r="E84" s="303"/>
      <c r="F84" s="304" t="s">
        <v>483</v>
      </c>
      <c r="G84" s="303"/>
      <c r="H84" s="303" t="s">
        <v>491</v>
      </c>
      <c r="I84" s="303" t="s">
        <v>479</v>
      </c>
      <c r="J84" s="303">
        <v>15</v>
      </c>
      <c r="K84" s="291"/>
    </row>
    <row r="85" spans="2:11" s="1" customFormat="1" ht="15" customHeight="1">
      <c r="B85" s="302"/>
      <c r="C85" s="303" t="s">
        <v>492</v>
      </c>
      <c r="D85" s="303"/>
      <c r="E85" s="303"/>
      <c r="F85" s="304" t="s">
        <v>483</v>
      </c>
      <c r="G85" s="303"/>
      <c r="H85" s="303" t="s">
        <v>493</v>
      </c>
      <c r="I85" s="303" t="s">
        <v>479</v>
      </c>
      <c r="J85" s="303">
        <v>20</v>
      </c>
      <c r="K85" s="291"/>
    </row>
    <row r="86" spans="2:11" s="1" customFormat="1" ht="15" customHeight="1">
      <c r="B86" s="302"/>
      <c r="C86" s="303" t="s">
        <v>494</v>
      </c>
      <c r="D86" s="303"/>
      <c r="E86" s="303"/>
      <c r="F86" s="304" t="s">
        <v>483</v>
      </c>
      <c r="G86" s="303"/>
      <c r="H86" s="303" t="s">
        <v>495</v>
      </c>
      <c r="I86" s="303" t="s">
        <v>479</v>
      </c>
      <c r="J86" s="303">
        <v>20</v>
      </c>
      <c r="K86" s="291"/>
    </row>
    <row r="87" spans="2:11" s="1" customFormat="1" ht="15" customHeight="1">
      <c r="B87" s="302"/>
      <c r="C87" s="277" t="s">
        <v>496</v>
      </c>
      <c r="D87" s="277"/>
      <c r="E87" s="277"/>
      <c r="F87" s="300" t="s">
        <v>483</v>
      </c>
      <c r="G87" s="301"/>
      <c r="H87" s="277" t="s">
        <v>497</v>
      </c>
      <c r="I87" s="277" t="s">
        <v>479</v>
      </c>
      <c r="J87" s="277">
        <v>50</v>
      </c>
      <c r="K87" s="291"/>
    </row>
    <row r="88" spans="2:11" s="1" customFormat="1" ht="15" customHeight="1">
      <c r="B88" s="302"/>
      <c r="C88" s="277" t="s">
        <v>498</v>
      </c>
      <c r="D88" s="277"/>
      <c r="E88" s="277"/>
      <c r="F88" s="300" t="s">
        <v>483</v>
      </c>
      <c r="G88" s="301"/>
      <c r="H88" s="277" t="s">
        <v>499</v>
      </c>
      <c r="I88" s="277" t="s">
        <v>479</v>
      </c>
      <c r="J88" s="277">
        <v>20</v>
      </c>
      <c r="K88" s="291"/>
    </row>
    <row r="89" spans="2:11" s="1" customFormat="1" ht="15" customHeight="1">
      <c r="B89" s="302"/>
      <c r="C89" s="277" t="s">
        <v>500</v>
      </c>
      <c r="D89" s="277"/>
      <c r="E89" s="277"/>
      <c r="F89" s="300" t="s">
        <v>483</v>
      </c>
      <c r="G89" s="301"/>
      <c r="H89" s="277" t="s">
        <v>501</v>
      </c>
      <c r="I89" s="277" t="s">
        <v>479</v>
      </c>
      <c r="J89" s="277">
        <v>20</v>
      </c>
      <c r="K89" s="291"/>
    </row>
    <row r="90" spans="2:11" s="1" customFormat="1" ht="15" customHeight="1">
      <c r="B90" s="302"/>
      <c r="C90" s="277" t="s">
        <v>502</v>
      </c>
      <c r="D90" s="277"/>
      <c r="E90" s="277"/>
      <c r="F90" s="300" t="s">
        <v>483</v>
      </c>
      <c r="G90" s="301"/>
      <c r="H90" s="277" t="s">
        <v>503</v>
      </c>
      <c r="I90" s="277" t="s">
        <v>479</v>
      </c>
      <c r="J90" s="277">
        <v>50</v>
      </c>
      <c r="K90" s="291"/>
    </row>
    <row r="91" spans="2:11" s="1" customFormat="1" ht="15" customHeight="1">
      <c r="B91" s="302"/>
      <c r="C91" s="277" t="s">
        <v>504</v>
      </c>
      <c r="D91" s="277"/>
      <c r="E91" s="277"/>
      <c r="F91" s="300" t="s">
        <v>483</v>
      </c>
      <c r="G91" s="301"/>
      <c r="H91" s="277" t="s">
        <v>504</v>
      </c>
      <c r="I91" s="277" t="s">
        <v>479</v>
      </c>
      <c r="J91" s="277">
        <v>50</v>
      </c>
      <c r="K91" s="291"/>
    </row>
    <row r="92" spans="2:11" s="1" customFormat="1" ht="15" customHeight="1">
      <c r="B92" s="302"/>
      <c r="C92" s="277" t="s">
        <v>505</v>
      </c>
      <c r="D92" s="277"/>
      <c r="E92" s="277"/>
      <c r="F92" s="300" t="s">
        <v>483</v>
      </c>
      <c r="G92" s="301"/>
      <c r="H92" s="277" t="s">
        <v>506</v>
      </c>
      <c r="I92" s="277" t="s">
        <v>479</v>
      </c>
      <c r="J92" s="277">
        <v>255</v>
      </c>
      <c r="K92" s="291"/>
    </row>
    <row r="93" spans="2:11" s="1" customFormat="1" ht="15" customHeight="1">
      <c r="B93" s="302"/>
      <c r="C93" s="277" t="s">
        <v>507</v>
      </c>
      <c r="D93" s="277"/>
      <c r="E93" s="277"/>
      <c r="F93" s="300" t="s">
        <v>477</v>
      </c>
      <c r="G93" s="301"/>
      <c r="H93" s="277" t="s">
        <v>508</v>
      </c>
      <c r="I93" s="277" t="s">
        <v>509</v>
      </c>
      <c r="J93" s="277"/>
      <c r="K93" s="291"/>
    </row>
    <row r="94" spans="2:11" s="1" customFormat="1" ht="15" customHeight="1">
      <c r="B94" s="302"/>
      <c r="C94" s="277" t="s">
        <v>510</v>
      </c>
      <c r="D94" s="277"/>
      <c r="E94" s="277"/>
      <c r="F94" s="300" t="s">
        <v>477</v>
      </c>
      <c r="G94" s="301"/>
      <c r="H94" s="277" t="s">
        <v>511</v>
      </c>
      <c r="I94" s="277" t="s">
        <v>512</v>
      </c>
      <c r="J94" s="277"/>
      <c r="K94" s="291"/>
    </row>
    <row r="95" spans="2:11" s="1" customFormat="1" ht="15" customHeight="1">
      <c r="B95" s="302"/>
      <c r="C95" s="277" t="s">
        <v>513</v>
      </c>
      <c r="D95" s="277"/>
      <c r="E95" s="277"/>
      <c r="F95" s="300" t="s">
        <v>477</v>
      </c>
      <c r="G95" s="301"/>
      <c r="H95" s="277" t="s">
        <v>513</v>
      </c>
      <c r="I95" s="277" t="s">
        <v>512</v>
      </c>
      <c r="J95" s="277"/>
      <c r="K95" s="291"/>
    </row>
    <row r="96" spans="2:11" s="1" customFormat="1" ht="15" customHeight="1">
      <c r="B96" s="302"/>
      <c r="C96" s="277" t="s">
        <v>41</v>
      </c>
      <c r="D96" s="277"/>
      <c r="E96" s="277"/>
      <c r="F96" s="300" t="s">
        <v>477</v>
      </c>
      <c r="G96" s="301"/>
      <c r="H96" s="277" t="s">
        <v>514</v>
      </c>
      <c r="I96" s="277" t="s">
        <v>512</v>
      </c>
      <c r="J96" s="277"/>
      <c r="K96" s="291"/>
    </row>
    <row r="97" spans="2:11" s="1" customFormat="1" ht="15" customHeight="1">
      <c r="B97" s="302"/>
      <c r="C97" s="277" t="s">
        <v>51</v>
      </c>
      <c r="D97" s="277"/>
      <c r="E97" s="277"/>
      <c r="F97" s="300" t="s">
        <v>477</v>
      </c>
      <c r="G97" s="301"/>
      <c r="H97" s="277" t="s">
        <v>515</v>
      </c>
      <c r="I97" s="277" t="s">
        <v>512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516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471</v>
      </c>
      <c r="D103" s="292"/>
      <c r="E103" s="292"/>
      <c r="F103" s="292" t="s">
        <v>472</v>
      </c>
      <c r="G103" s="293"/>
      <c r="H103" s="292" t="s">
        <v>57</v>
      </c>
      <c r="I103" s="292" t="s">
        <v>60</v>
      </c>
      <c r="J103" s="292" t="s">
        <v>473</v>
      </c>
      <c r="K103" s="291"/>
    </row>
    <row r="104" spans="2:11" s="1" customFormat="1" ht="17.25" customHeight="1">
      <c r="B104" s="289"/>
      <c r="C104" s="294" t="s">
        <v>474</v>
      </c>
      <c r="D104" s="294"/>
      <c r="E104" s="294"/>
      <c r="F104" s="295" t="s">
        <v>475</v>
      </c>
      <c r="G104" s="296"/>
      <c r="H104" s="294"/>
      <c r="I104" s="294"/>
      <c r="J104" s="294" t="s">
        <v>476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56</v>
      </c>
      <c r="D106" s="299"/>
      <c r="E106" s="299"/>
      <c r="F106" s="300" t="s">
        <v>477</v>
      </c>
      <c r="G106" s="277"/>
      <c r="H106" s="277" t="s">
        <v>517</v>
      </c>
      <c r="I106" s="277" t="s">
        <v>479</v>
      </c>
      <c r="J106" s="277">
        <v>20</v>
      </c>
      <c r="K106" s="291"/>
    </row>
    <row r="107" spans="2:11" s="1" customFormat="1" ht="15" customHeight="1">
      <c r="B107" s="289"/>
      <c r="C107" s="277" t="s">
        <v>480</v>
      </c>
      <c r="D107" s="277"/>
      <c r="E107" s="277"/>
      <c r="F107" s="300" t="s">
        <v>477</v>
      </c>
      <c r="G107" s="277"/>
      <c r="H107" s="277" t="s">
        <v>517</v>
      </c>
      <c r="I107" s="277" t="s">
        <v>479</v>
      </c>
      <c r="J107" s="277">
        <v>120</v>
      </c>
      <c r="K107" s="291"/>
    </row>
    <row r="108" spans="2:11" s="1" customFormat="1" ht="15" customHeight="1">
      <c r="B108" s="302"/>
      <c r="C108" s="277" t="s">
        <v>482</v>
      </c>
      <c r="D108" s="277"/>
      <c r="E108" s="277"/>
      <c r="F108" s="300" t="s">
        <v>483</v>
      </c>
      <c r="G108" s="277"/>
      <c r="H108" s="277" t="s">
        <v>517</v>
      </c>
      <c r="I108" s="277" t="s">
        <v>479</v>
      </c>
      <c r="J108" s="277">
        <v>50</v>
      </c>
      <c r="K108" s="291"/>
    </row>
    <row r="109" spans="2:11" s="1" customFormat="1" ht="15" customHeight="1">
      <c r="B109" s="302"/>
      <c r="C109" s="277" t="s">
        <v>485</v>
      </c>
      <c r="D109" s="277"/>
      <c r="E109" s="277"/>
      <c r="F109" s="300" t="s">
        <v>477</v>
      </c>
      <c r="G109" s="277"/>
      <c r="H109" s="277" t="s">
        <v>517</v>
      </c>
      <c r="I109" s="277" t="s">
        <v>487</v>
      </c>
      <c r="J109" s="277"/>
      <c r="K109" s="291"/>
    </row>
    <row r="110" spans="2:11" s="1" customFormat="1" ht="15" customHeight="1">
      <c r="B110" s="302"/>
      <c r="C110" s="277" t="s">
        <v>496</v>
      </c>
      <c r="D110" s="277"/>
      <c r="E110" s="277"/>
      <c r="F110" s="300" t="s">
        <v>483</v>
      </c>
      <c r="G110" s="277"/>
      <c r="H110" s="277" t="s">
        <v>517</v>
      </c>
      <c r="I110" s="277" t="s">
        <v>479</v>
      </c>
      <c r="J110" s="277">
        <v>50</v>
      </c>
      <c r="K110" s="291"/>
    </row>
    <row r="111" spans="2:11" s="1" customFormat="1" ht="15" customHeight="1">
      <c r="B111" s="302"/>
      <c r="C111" s="277" t="s">
        <v>504</v>
      </c>
      <c r="D111" s="277"/>
      <c r="E111" s="277"/>
      <c r="F111" s="300" t="s">
        <v>483</v>
      </c>
      <c r="G111" s="277"/>
      <c r="H111" s="277" t="s">
        <v>517</v>
      </c>
      <c r="I111" s="277" t="s">
        <v>479</v>
      </c>
      <c r="J111" s="277">
        <v>50</v>
      </c>
      <c r="K111" s="291"/>
    </row>
    <row r="112" spans="2:11" s="1" customFormat="1" ht="15" customHeight="1">
      <c r="B112" s="302"/>
      <c r="C112" s="277" t="s">
        <v>502</v>
      </c>
      <c r="D112" s="277"/>
      <c r="E112" s="277"/>
      <c r="F112" s="300" t="s">
        <v>483</v>
      </c>
      <c r="G112" s="277"/>
      <c r="H112" s="277" t="s">
        <v>517</v>
      </c>
      <c r="I112" s="277" t="s">
        <v>479</v>
      </c>
      <c r="J112" s="277">
        <v>50</v>
      </c>
      <c r="K112" s="291"/>
    </row>
    <row r="113" spans="2:11" s="1" customFormat="1" ht="15" customHeight="1">
      <c r="B113" s="302"/>
      <c r="C113" s="277" t="s">
        <v>56</v>
      </c>
      <c r="D113" s="277"/>
      <c r="E113" s="277"/>
      <c r="F113" s="300" t="s">
        <v>477</v>
      </c>
      <c r="G113" s="277"/>
      <c r="H113" s="277" t="s">
        <v>518</v>
      </c>
      <c r="I113" s="277" t="s">
        <v>479</v>
      </c>
      <c r="J113" s="277">
        <v>20</v>
      </c>
      <c r="K113" s="291"/>
    </row>
    <row r="114" spans="2:11" s="1" customFormat="1" ht="15" customHeight="1">
      <c r="B114" s="302"/>
      <c r="C114" s="277" t="s">
        <v>519</v>
      </c>
      <c r="D114" s="277"/>
      <c r="E114" s="277"/>
      <c r="F114" s="300" t="s">
        <v>477</v>
      </c>
      <c r="G114" s="277"/>
      <c r="H114" s="277" t="s">
        <v>520</v>
      </c>
      <c r="I114" s="277" t="s">
        <v>479</v>
      </c>
      <c r="J114" s="277">
        <v>120</v>
      </c>
      <c r="K114" s="291"/>
    </row>
    <row r="115" spans="2:11" s="1" customFormat="1" ht="15" customHeight="1">
      <c r="B115" s="302"/>
      <c r="C115" s="277" t="s">
        <v>41</v>
      </c>
      <c r="D115" s="277"/>
      <c r="E115" s="277"/>
      <c r="F115" s="300" t="s">
        <v>477</v>
      </c>
      <c r="G115" s="277"/>
      <c r="H115" s="277" t="s">
        <v>521</v>
      </c>
      <c r="I115" s="277" t="s">
        <v>512</v>
      </c>
      <c r="J115" s="277"/>
      <c r="K115" s="291"/>
    </row>
    <row r="116" spans="2:11" s="1" customFormat="1" ht="15" customHeight="1">
      <c r="B116" s="302"/>
      <c r="C116" s="277" t="s">
        <v>51</v>
      </c>
      <c r="D116" s="277"/>
      <c r="E116" s="277"/>
      <c r="F116" s="300" t="s">
        <v>477</v>
      </c>
      <c r="G116" s="277"/>
      <c r="H116" s="277" t="s">
        <v>522</v>
      </c>
      <c r="I116" s="277" t="s">
        <v>512</v>
      </c>
      <c r="J116" s="277"/>
      <c r="K116" s="291"/>
    </row>
    <row r="117" spans="2:11" s="1" customFormat="1" ht="15" customHeight="1">
      <c r="B117" s="302"/>
      <c r="C117" s="277" t="s">
        <v>60</v>
      </c>
      <c r="D117" s="277"/>
      <c r="E117" s="277"/>
      <c r="F117" s="300" t="s">
        <v>477</v>
      </c>
      <c r="G117" s="277"/>
      <c r="H117" s="277" t="s">
        <v>523</v>
      </c>
      <c r="I117" s="277" t="s">
        <v>524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525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471</v>
      </c>
      <c r="D123" s="292"/>
      <c r="E123" s="292"/>
      <c r="F123" s="292" t="s">
        <v>472</v>
      </c>
      <c r="G123" s="293"/>
      <c r="H123" s="292" t="s">
        <v>57</v>
      </c>
      <c r="I123" s="292" t="s">
        <v>60</v>
      </c>
      <c r="J123" s="292" t="s">
        <v>473</v>
      </c>
      <c r="K123" s="321"/>
    </row>
    <row r="124" spans="2:11" s="1" customFormat="1" ht="17.25" customHeight="1">
      <c r="B124" s="320"/>
      <c r="C124" s="294" t="s">
        <v>474</v>
      </c>
      <c r="D124" s="294"/>
      <c r="E124" s="294"/>
      <c r="F124" s="295" t="s">
        <v>475</v>
      </c>
      <c r="G124" s="296"/>
      <c r="H124" s="294"/>
      <c r="I124" s="294"/>
      <c r="J124" s="294" t="s">
        <v>476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480</v>
      </c>
      <c r="D126" s="299"/>
      <c r="E126" s="299"/>
      <c r="F126" s="300" t="s">
        <v>477</v>
      </c>
      <c r="G126" s="277"/>
      <c r="H126" s="277" t="s">
        <v>517</v>
      </c>
      <c r="I126" s="277" t="s">
        <v>479</v>
      </c>
      <c r="J126" s="277">
        <v>120</v>
      </c>
      <c r="K126" s="325"/>
    </row>
    <row r="127" spans="2:11" s="1" customFormat="1" ht="15" customHeight="1">
      <c r="B127" s="322"/>
      <c r="C127" s="277" t="s">
        <v>526</v>
      </c>
      <c r="D127" s="277"/>
      <c r="E127" s="277"/>
      <c r="F127" s="300" t="s">
        <v>477</v>
      </c>
      <c r="G127" s="277"/>
      <c r="H127" s="277" t="s">
        <v>527</v>
      </c>
      <c r="I127" s="277" t="s">
        <v>479</v>
      </c>
      <c r="J127" s="277" t="s">
        <v>528</v>
      </c>
      <c r="K127" s="325"/>
    </row>
    <row r="128" spans="2:11" s="1" customFormat="1" ht="15" customHeight="1">
      <c r="B128" s="322"/>
      <c r="C128" s="277" t="s">
        <v>425</v>
      </c>
      <c r="D128" s="277"/>
      <c r="E128" s="277"/>
      <c r="F128" s="300" t="s">
        <v>477</v>
      </c>
      <c r="G128" s="277"/>
      <c r="H128" s="277" t="s">
        <v>529</v>
      </c>
      <c r="I128" s="277" t="s">
        <v>479</v>
      </c>
      <c r="J128" s="277" t="s">
        <v>528</v>
      </c>
      <c r="K128" s="325"/>
    </row>
    <row r="129" spans="2:11" s="1" customFormat="1" ht="15" customHeight="1">
      <c r="B129" s="322"/>
      <c r="C129" s="277" t="s">
        <v>488</v>
      </c>
      <c r="D129" s="277"/>
      <c r="E129" s="277"/>
      <c r="F129" s="300" t="s">
        <v>483</v>
      </c>
      <c r="G129" s="277"/>
      <c r="H129" s="277" t="s">
        <v>489</v>
      </c>
      <c r="I129" s="277" t="s">
        <v>479</v>
      </c>
      <c r="J129" s="277">
        <v>15</v>
      </c>
      <c r="K129" s="325"/>
    </row>
    <row r="130" spans="2:11" s="1" customFormat="1" ht="15" customHeight="1">
      <c r="B130" s="322"/>
      <c r="C130" s="303" t="s">
        <v>490</v>
      </c>
      <c r="D130" s="303"/>
      <c r="E130" s="303"/>
      <c r="F130" s="304" t="s">
        <v>483</v>
      </c>
      <c r="G130" s="303"/>
      <c r="H130" s="303" t="s">
        <v>491</v>
      </c>
      <c r="I130" s="303" t="s">
        <v>479</v>
      </c>
      <c r="J130" s="303">
        <v>15</v>
      </c>
      <c r="K130" s="325"/>
    </row>
    <row r="131" spans="2:11" s="1" customFormat="1" ht="15" customHeight="1">
      <c r="B131" s="322"/>
      <c r="C131" s="303" t="s">
        <v>492</v>
      </c>
      <c r="D131" s="303"/>
      <c r="E131" s="303"/>
      <c r="F131" s="304" t="s">
        <v>483</v>
      </c>
      <c r="G131" s="303"/>
      <c r="H131" s="303" t="s">
        <v>493</v>
      </c>
      <c r="I131" s="303" t="s">
        <v>479</v>
      </c>
      <c r="J131" s="303">
        <v>20</v>
      </c>
      <c r="K131" s="325"/>
    </row>
    <row r="132" spans="2:11" s="1" customFormat="1" ht="15" customHeight="1">
      <c r="B132" s="322"/>
      <c r="C132" s="303" t="s">
        <v>494</v>
      </c>
      <c r="D132" s="303"/>
      <c r="E132" s="303"/>
      <c r="F132" s="304" t="s">
        <v>483</v>
      </c>
      <c r="G132" s="303"/>
      <c r="H132" s="303" t="s">
        <v>495</v>
      </c>
      <c r="I132" s="303" t="s">
        <v>479</v>
      </c>
      <c r="J132" s="303">
        <v>20</v>
      </c>
      <c r="K132" s="325"/>
    </row>
    <row r="133" spans="2:11" s="1" customFormat="1" ht="15" customHeight="1">
      <c r="B133" s="322"/>
      <c r="C133" s="277" t="s">
        <v>482</v>
      </c>
      <c r="D133" s="277"/>
      <c r="E133" s="277"/>
      <c r="F133" s="300" t="s">
        <v>483</v>
      </c>
      <c r="G133" s="277"/>
      <c r="H133" s="277" t="s">
        <v>517</v>
      </c>
      <c r="I133" s="277" t="s">
        <v>479</v>
      </c>
      <c r="J133" s="277">
        <v>50</v>
      </c>
      <c r="K133" s="325"/>
    </row>
    <row r="134" spans="2:11" s="1" customFormat="1" ht="15" customHeight="1">
      <c r="B134" s="322"/>
      <c r="C134" s="277" t="s">
        <v>496</v>
      </c>
      <c r="D134" s="277"/>
      <c r="E134" s="277"/>
      <c r="F134" s="300" t="s">
        <v>483</v>
      </c>
      <c r="G134" s="277"/>
      <c r="H134" s="277" t="s">
        <v>517</v>
      </c>
      <c r="I134" s="277" t="s">
        <v>479</v>
      </c>
      <c r="J134" s="277">
        <v>50</v>
      </c>
      <c r="K134" s="325"/>
    </row>
    <row r="135" spans="2:11" s="1" customFormat="1" ht="15" customHeight="1">
      <c r="B135" s="322"/>
      <c r="C135" s="277" t="s">
        <v>502</v>
      </c>
      <c r="D135" s="277"/>
      <c r="E135" s="277"/>
      <c r="F135" s="300" t="s">
        <v>483</v>
      </c>
      <c r="G135" s="277"/>
      <c r="H135" s="277" t="s">
        <v>517</v>
      </c>
      <c r="I135" s="277" t="s">
        <v>479</v>
      </c>
      <c r="J135" s="277">
        <v>50</v>
      </c>
      <c r="K135" s="325"/>
    </row>
    <row r="136" spans="2:11" s="1" customFormat="1" ht="15" customHeight="1">
      <c r="B136" s="322"/>
      <c r="C136" s="277" t="s">
        <v>504</v>
      </c>
      <c r="D136" s="277"/>
      <c r="E136" s="277"/>
      <c r="F136" s="300" t="s">
        <v>483</v>
      </c>
      <c r="G136" s="277"/>
      <c r="H136" s="277" t="s">
        <v>517</v>
      </c>
      <c r="I136" s="277" t="s">
        <v>479</v>
      </c>
      <c r="J136" s="277">
        <v>50</v>
      </c>
      <c r="K136" s="325"/>
    </row>
    <row r="137" spans="2:11" s="1" customFormat="1" ht="15" customHeight="1">
      <c r="B137" s="322"/>
      <c r="C137" s="277" t="s">
        <v>505</v>
      </c>
      <c r="D137" s="277"/>
      <c r="E137" s="277"/>
      <c r="F137" s="300" t="s">
        <v>483</v>
      </c>
      <c r="G137" s="277"/>
      <c r="H137" s="277" t="s">
        <v>530</v>
      </c>
      <c r="I137" s="277" t="s">
        <v>479</v>
      </c>
      <c r="J137" s="277">
        <v>255</v>
      </c>
      <c r="K137" s="325"/>
    </row>
    <row r="138" spans="2:11" s="1" customFormat="1" ht="15" customHeight="1">
      <c r="B138" s="322"/>
      <c r="C138" s="277" t="s">
        <v>507</v>
      </c>
      <c r="D138" s="277"/>
      <c r="E138" s="277"/>
      <c r="F138" s="300" t="s">
        <v>477</v>
      </c>
      <c r="G138" s="277"/>
      <c r="H138" s="277" t="s">
        <v>531</v>
      </c>
      <c r="I138" s="277" t="s">
        <v>509</v>
      </c>
      <c r="J138" s="277"/>
      <c r="K138" s="325"/>
    </row>
    <row r="139" spans="2:11" s="1" customFormat="1" ht="15" customHeight="1">
      <c r="B139" s="322"/>
      <c r="C139" s="277" t="s">
        <v>510</v>
      </c>
      <c r="D139" s="277"/>
      <c r="E139" s="277"/>
      <c r="F139" s="300" t="s">
        <v>477</v>
      </c>
      <c r="G139" s="277"/>
      <c r="H139" s="277" t="s">
        <v>532</v>
      </c>
      <c r="I139" s="277" t="s">
        <v>512</v>
      </c>
      <c r="J139" s="277"/>
      <c r="K139" s="325"/>
    </row>
    <row r="140" spans="2:11" s="1" customFormat="1" ht="15" customHeight="1">
      <c r="B140" s="322"/>
      <c r="C140" s="277" t="s">
        <v>513</v>
      </c>
      <c r="D140" s="277"/>
      <c r="E140" s="277"/>
      <c r="F140" s="300" t="s">
        <v>477</v>
      </c>
      <c r="G140" s="277"/>
      <c r="H140" s="277" t="s">
        <v>513</v>
      </c>
      <c r="I140" s="277" t="s">
        <v>512</v>
      </c>
      <c r="J140" s="277"/>
      <c r="K140" s="325"/>
    </row>
    <row r="141" spans="2:11" s="1" customFormat="1" ht="15" customHeight="1">
      <c r="B141" s="322"/>
      <c r="C141" s="277" t="s">
        <v>41</v>
      </c>
      <c r="D141" s="277"/>
      <c r="E141" s="277"/>
      <c r="F141" s="300" t="s">
        <v>477</v>
      </c>
      <c r="G141" s="277"/>
      <c r="H141" s="277" t="s">
        <v>533</v>
      </c>
      <c r="I141" s="277" t="s">
        <v>512</v>
      </c>
      <c r="J141" s="277"/>
      <c r="K141" s="325"/>
    </row>
    <row r="142" spans="2:11" s="1" customFormat="1" ht="15" customHeight="1">
      <c r="B142" s="322"/>
      <c r="C142" s="277" t="s">
        <v>534</v>
      </c>
      <c r="D142" s="277"/>
      <c r="E142" s="277"/>
      <c r="F142" s="300" t="s">
        <v>477</v>
      </c>
      <c r="G142" s="277"/>
      <c r="H142" s="277" t="s">
        <v>535</v>
      </c>
      <c r="I142" s="277" t="s">
        <v>512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536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471</v>
      </c>
      <c r="D148" s="292"/>
      <c r="E148" s="292"/>
      <c r="F148" s="292" t="s">
        <v>472</v>
      </c>
      <c r="G148" s="293"/>
      <c r="H148" s="292" t="s">
        <v>57</v>
      </c>
      <c r="I148" s="292" t="s">
        <v>60</v>
      </c>
      <c r="J148" s="292" t="s">
        <v>473</v>
      </c>
      <c r="K148" s="291"/>
    </row>
    <row r="149" spans="2:11" s="1" customFormat="1" ht="17.25" customHeight="1">
      <c r="B149" s="289"/>
      <c r="C149" s="294" t="s">
        <v>474</v>
      </c>
      <c r="D149" s="294"/>
      <c r="E149" s="294"/>
      <c r="F149" s="295" t="s">
        <v>475</v>
      </c>
      <c r="G149" s="296"/>
      <c r="H149" s="294"/>
      <c r="I149" s="294"/>
      <c r="J149" s="294" t="s">
        <v>476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480</v>
      </c>
      <c r="D151" s="277"/>
      <c r="E151" s="277"/>
      <c r="F151" s="330" t="s">
        <v>477</v>
      </c>
      <c r="G151" s="277"/>
      <c r="H151" s="329" t="s">
        <v>517</v>
      </c>
      <c r="I151" s="329" t="s">
        <v>479</v>
      </c>
      <c r="J151" s="329">
        <v>120</v>
      </c>
      <c r="K151" s="325"/>
    </row>
    <row r="152" spans="2:11" s="1" customFormat="1" ht="15" customHeight="1">
      <c r="B152" s="302"/>
      <c r="C152" s="329" t="s">
        <v>526</v>
      </c>
      <c r="D152" s="277"/>
      <c r="E152" s="277"/>
      <c r="F152" s="330" t="s">
        <v>477</v>
      </c>
      <c r="G152" s="277"/>
      <c r="H152" s="329" t="s">
        <v>537</v>
      </c>
      <c r="I152" s="329" t="s">
        <v>479</v>
      </c>
      <c r="J152" s="329" t="s">
        <v>528</v>
      </c>
      <c r="K152" s="325"/>
    </row>
    <row r="153" spans="2:11" s="1" customFormat="1" ht="15" customHeight="1">
      <c r="B153" s="302"/>
      <c r="C153" s="329" t="s">
        <v>425</v>
      </c>
      <c r="D153" s="277"/>
      <c r="E153" s="277"/>
      <c r="F153" s="330" t="s">
        <v>477</v>
      </c>
      <c r="G153" s="277"/>
      <c r="H153" s="329" t="s">
        <v>538</v>
      </c>
      <c r="I153" s="329" t="s">
        <v>479</v>
      </c>
      <c r="J153" s="329" t="s">
        <v>528</v>
      </c>
      <c r="K153" s="325"/>
    </row>
    <row r="154" spans="2:11" s="1" customFormat="1" ht="15" customHeight="1">
      <c r="B154" s="302"/>
      <c r="C154" s="329" t="s">
        <v>482</v>
      </c>
      <c r="D154" s="277"/>
      <c r="E154" s="277"/>
      <c r="F154" s="330" t="s">
        <v>483</v>
      </c>
      <c r="G154" s="277"/>
      <c r="H154" s="329" t="s">
        <v>517</v>
      </c>
      <c r="I154" s="329" t="s">
        <v>479</v>
      </c>
      <c r="J154" s="329">
        <v>50</v>
      </c>
      <c r="K154" s="325"/>
    </row>
    <row r="155" spans="2:11" s="1" customFormat="1" ht="15" customHeight="1">
      <c r="B155" s="302"/>
      <c r="C155" s="329" t="s">
        <v>485</v>
      </c>
      <c r="D155" s="277"/>
      <c r="E155" s="277"/>
      <c r="F155" s="330" t="s">
        <v>477</v>
      </c>
      <c r="G155" s="277"/>
      <c r="H155" s="329" t="s">
        <v>517</v>
      </c>
      <c r="I155" s="329" t="s">
        <v>487</v>
      </c>
      <c r="J155" s="329"/>
      <c r="K155" s="325"/>
    </row>
    <row r="156" spans="2:11" s="1" customFormat="1" ht="15" customHeight="1">
      <c r="B156" s="302"/>
      <c r="C156" s="329" t="s">
        <v>496</v>
      </c>
      <c r="D156" s="277"/>
      <c r="E156" s="277"/>
      <c r="F156" s="330" t="s">
        <v>483</v>
      </c>
      <c r="G156" s="277"/>
      <c r="H156" s="329" t="s">
        <v>517</v>
      </c>
      <c r="I156" s="329" t="s">
        <v>479</v>
      </c>
      <c r="J156" s="329">
        <v>50</v>
      </c>
      <c r="K156" s="325"/>
    </row>
    <row r="157" spans="2:11" s="1" customFormat="1" ht="15" customHeight="1">
      <c r="B157" s="302"/>
      <c r="C157" s="329" t="s">
        <v>504</v>
      </c>
      <c r="D157" s="277"/>
      <c r="E157" s="277"/>
      <c r="F157" s="330" t="s">
        <v>483</v>
      </c>
      <c r="G157" s="277"/>
      <c r="H157" s="329" t="s">
        <v>517</v>
      </c>
      <c r="I157" s="329" t="s">
        <v>479</v>
      </c>
      <c r="J157" s="329">
        <v>50</v>
      </c>
      <c r="K157" s="325"/>
    </row>
    <row r="158" spans="2:11" s="1" customFormat="1" ht="15" customHeight="1">
      <c r="B158" s="302"/>
      <c r="C158" s="329" t="s">
        <v>502</v>
      </c>
      <c r="D158" s="277"/>
      <c r="E158" s="277"/>
      <c r="F158" s="330" t="s">
        <v>483</v>
      </c>
      <c r="G158" s="277"/>
      <c r="H158" s="329" t="s">
        <v>517</v>
      </c>
      <c r="I158" s="329" t="s">
        <v>479</v>
      </c>
      <c r="J158" s="329">
        <v>50</v>
      </c>
      <c r="K158" s="325"/>
    </row>
    <row r="159" spans="2:11" s="1" customFormat="1" ht="15" customHeight="1">
      <c r="B159" s="302"/>
      <c r="C159" s="329" t="s">
        <v>85</v>
      </c>
      <c r="D159" s="277"/>
      <c r="E159" s="277"/>
      <c r="F159" s="330" t="s">
        <v>477</v>
      </c>
      <c r="G159" s="277"/>
      <c r="H159" s="329" t="s">
        <v>539</v>
      </c>
      <c r="I159" s="329" t="s">
        <v>479</v>
      </c>
      <c r="J159" s="329" t="s">
        <v>540</v>
      </c>
      <c r="K159" s="325"/>
    </row>
    <row r="160" spans="2:11" s="1" customFormat="1" ht="15" customHeight="1">
      <c r="B160" s="302"/>
      <c r="C160" s="329" t="s">
        <v>541</v>
      </c>
      <c r="D160" s="277"/>
      <c r="E160" s="277"/>
      <c r="F160" s="330" t="s">
        <v>477</v>
      </c>
      <c r="G160" s="277"/>
      <c r="H160" s="329" t="s">
        <v>542</v>
      </c>
      <c r="I160" s="329" t="s">
        <v>512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543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471</v>
      </c>
      <c r="D166" s="292"/>
      <c r="E166" s="292"/>
      <c r="F166" s="292" t="s">
        <v>472</v>
      </c>
      <c r="G166" s="334"/>
      <c r="H166" s="335" t="s">
        <v>57</v>
      </c>
      <c r="I166" s="335" t="s">
        <v>60</v>
      </c>
      <c r="J166" s="292" t="s">
        <v>473</v>
      </c>
      <c r="K166" s="269"/>
    </row>
    <row r="167" spans="2:11" s="1" customFormat="1" ht="17.25" customHeight="1">
      <c r="B167" s="270"/>
      <c r="C167" s="294" t="s">
        <v>474</v>
      </c>
      <c r="D167" s="294"/>
      <c r="E167" s="294"/>
      <c r="F167" s="295" t="s">
        <v>475</v>
      </c>
      <c r="G167" s="336"/>
      <c r="H167" s="337"/>
      <c r="I167" s="337"/>
      <c r="J167" s="294" t="s">
        <v>476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480</v>
      </c>
      <c r="D169" s="277"/>
      <c r="E169" s="277"/>
      <c r="F169" s="300" t="s">
        <v>477</v>
      </c>
      <c r="G169" s="277"/>
      <c r="H169" s="277" t="s">
        <v>517</v>
      </c>
      <c r="I169" s="277" t="s">
        <v>479</v>
      </c>
      <c r="J169" s="277">
        <v>120</v>
      </c>
      <c r="K169" s="325"/>
    </row>
    <row r="170" spans="2:11" s="1" customFormat="1" ht="15" customHeight="1">
      <c r="B170" s="302"/>
      <c r="C170" s="277" t="s">
        <v>526</v>
      </c>
      <c r="D170" s="277"/>
      <c r="E170" s="277"/>
      <c r="F170" s="300" t="s">
        <v>477</v>
      </c>
      <c r="G170" s="277"/>
      <c r="H170" s="277" t="s">
        <v>527</v>
      </c>
      <c r="I170" s="277" t="s">
        <v>479</v>
      </c>
      <c r="J170" s="277" t="s">
        <v>528</v>
      </c>
      <c r="K170" s="325"/>
    </row>
    <row r="171" spans="2:11" s="1" customFormat="1" ht="15" customHeight="1">
      <c r="B171" s="302"/>
      <c r="C171" s="277" t="s">
        <v>425</v>
      </c>
      <c r="D171" s="277"/>
      <c r="E171" s="277"/>
      <c r="F171" s="300" t="s">
        <v>477</v>
      </c>
      <c r="G171" s="277"/>
      <c r="H171" s="277" t="s">
        <v>544</v>
      </c>
      <c r="I171" s="277" t="s">
        <v>479</v>
      </c>
      <c r="J171" s="277" t="s">
        <v>528</v>
      </c>
      <c r="K171" s="325"/>
    </row>
    <row r="172" spans="2:11" s="1" customFormat="1" ht="15" customHeight="1">
      <c r="B172" s="302"/>
      <c r="C172" s="277" t="s">
        <v>482</v>
      </c>
      <c r="D172" s="277"/>
      <c r="E172" s="277"/>
      <c r="F172" s="300" t="s">
        <v>483</v>
      </c>
      <c r="G172" s="277"/>
      <c r="H172" s="277" t="s">
        <v>544</v>
      </c>
      <c r="I172" s="277" t="s">
        <v>479</v>
      </c>
      <c r="J172" s="277">
        <v>50</v>
      </c>
      <c r="K172" s="325"/>
    </row>
    <row r="173" spans="2:11" s="1" customFormat="1" ht="15" customHeight="1">
      <c r="B173" s="302"/>
      <c r="C173" s="277" t="s">
        <v>485</v>
      </c>
      <c r="D173" s="277"/>
      <c r="E173" s="277"/>
      <c r="F173" s="300" t="s">
        <v>477</v>
      </c>
      <c r="G173" s="277"/>
      <c r="H173" s="277" t="s">
        <v>544</v>
      </c>
      <c r="I173" s="277" t="s">
        <v>487</v>
      </c>
      <c r="J173" s="277"/>
      <c r="K173" s="325"/>
    </row>
    <row r="174" spans="2:11" s="1" customFormat="1" ht="15" customHeight="1">
      <c r="B174" s="302"/>
      <c r="C174" s="277" t="s">
        <v>496</v>
      </c>
      <c r="D174" s="277"/>
      <c r="E174" s="277"/>
      <c r="F174" s="300" t="s">
        <v>483</v>
      </c>
      <c r="G174" s="277"/>
      <c r="H174" s="277" t="s">
        <v>544</v>
      </c>
      <c r="I174" s="277" t="s">
        <v>479</v>
      </c>
      <c r="J174" s="277">
        <v>50</v>
      </c>
      <c r="K174" s="325"/>
    </row>
    <row r="175" spans="2:11" s="1" customFormat="1" ht="15" customHeight="1">
      <c r="B175" s="302"/>
      <c r="C175" s="277" t="s">
        <v>504</v>
      </c>
      <c r="D175" s="277"/>
      <c r="E175" s="277"/>
      <c r="F175" s="300" t="s">
        <v>483</v>
      </c>
      <c r="G175" s="277"/>
      <c r="H175" s="277" t="s">
        <v>544</v>
      </c>
      <c r="I175" s="277" t="s">
        <v>479</v>
      </c>
      <c r="J175" s="277">
        <v>50</v>
      </c>
      <c r="K175" s="325"/>
    </row>
    <row r="176" spans="2:11" s="1" customFormat="1" ht="15" customHeight="1">
      <c r="B176" s="302"/>
      <c r="C176" s="277" t="s">
        <v>502</v>
      </c>
      <c r="D176" s="277"/>
      <c r="E176" s="277"/>
      <c r="F176" s="300" t="s">
        <v>483</v>
      </c>
      <c r="G176" s="277"/>
      <c r="H176" s="277" t="s">
        <v>544</v>
      </c>
      <c r="I176" s="277" t="s">
        <v>479</v>
      </c>
      <c r="J176" s="277">
        <v>50</v>
      </c>
      <c r="K176" s="325"/>
    </row>
    <row r="177" spans="2:11" s="1" customFormat="1" ht="15" customHeight="1">
      <c r="B177" s="302"/>
      <c r="C177" s="277" t="s">
        <v>99</v>
      </c>
      <c r="D177" s="277"/>
      <c r="E177" s="277"/>
      <c r="F177" s="300" t="s">
        <v>477</v>
      </c>
      <c r="G177" s="277"/>
      <c r="H177" s="277" t="s">
        <v>545</v>
      </c>
      <c r="I177" s="277" t="s">
        <v>546</v>
      </c>
      <c r="J177" s="277"/>
      <c r="K177" s="325"/>
    </row>
    <row r="178" spans="2:11" s="1" customFormat="1" ht="15" customHeight="1">
      <c r="B178" s="302"/>
      <c r="C178" s="277" t="s">
        <v>60</v>
      </c>
      <c r="D178" s="277"/>
      <c r="E178" s="277"/>
      <c r="F178" s="300" t="s">
        <v>477</v>
      </c>
      <c r="G178" s="277"/>
      <c r="H178" s="277" t="s">
        <v>547</v>
      </c>
      <c r="I178" s="277" t="s">
        <v>548</v>
      </c>
      <c r="J178" s="277">
        <v>1</v>
      </c>
      <c r="K178" s="325"/>
    </row>
    <row r="179" spans="2:11" s="1" customFormat="1" ht="15" customHeight="1">
      <c r="B179" s="302"/>
      <c r="C179" s="277" t="s">
        <v>56</v>
      </c>
      <c r="D179" s="277"/>
      <c r="E179" s="277"/>
      <c r="F179" s="300" t="s">
        <v>477</v>
      </c>
      <c r="G179" s="277"/>
      <c r="H179" s="277" t="s">
        <v>549</v>
      </c>
      <c r="I179" s="277" t="s">
        <v>479</v>
      </c>
      <c r="J179" s="277">
        <v>20</v>
      </c>
      <c r="K179" s="325"/>
    </row>
    <row r="180" spans="2:11" s="1" customFormat="1" ht="15" customHeight="1">
      <c r="B180" s="302"/>
      <c r="C180" s="277" t="s">
        <v>57</v>
      </c>
      <c r="D180" s="277"/>
      <c r="E180" s="277"/>
      <c r="F180" s="300" t="s">
        <v>477</v>
      </c>
      <c r="G180" s="277"/>
      <c r="H180" s="277" t="s">
        <v>550</v>
      </c>
      <c r="I180" s="277" t="s">
        <v>479</v>
      </c>
      <c r="J180" s="277">
        <v>255</v>
      </c>
      <c r="K180" s="325"/>
    </row>
    <row r="181" spans="2:11" s="1" customFormat="1" ht="15" customHeight="1">
      <c r="B181" s="302"/>
      <c r="C181" s="277" t="s">
        <v>100</v>
      </c>
      <c r="D181" s="277"/>
      <c r="E181" s="277"/>
      <c r="F181" s="300" t="s">
        <v>477</v>
      </c>
      <c r="G181" s="277"/>
      <c r="H181" s="277" t="s">
        <v>441</v>
      </c>
      <c r="I181" s="277" t="s">
        <v>479</v>
      </c>
      <c r="J181" s="277">
        <v>10</v>
      </c>
      <c r="K181" s="325"/>
    </row>
    <row r="182" spans="2:11" s="1" customFormat="1" ht="15" customHeight="1">
      <c r="B182" s="302"/>
      <c r="C182" s="277" t="s">
        <v>101</v>
      </c>
      <c r="D182" s="277"/>
      <c r="E182" s="277"/>
      <c r="F182" s="300" t="s">
        <v>477</v>
      </c>
      <c r="G182" s="277"/>
      <c r="H182" s="277" t="s">
        <v>551</v>
      </c>
      <c r="I182" s="277" t="s">
        <v>512</v>
      </c>
      <c r="J182" s="277"/>
      <c r="K182" s="325"/>
    </row>
    <row r="183" spans="2:11" s="1" customFormat="1" ht="15" customHeight="1">
      <c r="B183" s="302"/>
      <c r="C183" s="277" t="s">
        <v>552</v>
      </c>
      <c r="D183" s="277"/>
      <c r="E183" s="277"/>
      <c r="F183" s="300" t="s">
        <v>477</v>
      </c>
      <c r="G183" s="277"/>
      <c r="H183" s="277" t="s">
        <v>553</v>
      </c>
      <c r="I183" s="277" t="s">
        <v>512</v>
      </c>
      <c r="J183" s="277"/>
      <c r="K183" s="325"/>
    </row>
    <row r="184" spans="2:11" s="1" customFormat="1" ht="15" customHeight="1">
      <c r="B184" s="302"/>
      <c r="C184" s="277" t="s">
        <v>541</v>
      </c>
      <c r="D184" s="277"/>
      <c r="E184" s="277"/>
      <c r="F184" s="300" t="s">
        <v>477</v>
      </c>
      <c r="G184" s="277"/>
      <c r="H184" s="277" t="s">
        <v>554</v>
      </c>
      <c r="I184" s="277" t="s">
        <v>512</v>
      </c>
      <c r="J184" s="277"/>
      <c r="K184" s="325"/>
    </row>
    <row r="185" spans="2:11" s="1" customFormat="1" ht="15" customHeight="1">
      <c r="B185" s="302"/>
      <c r="C185" s="277" t="s">
        <v>103</v>
      </c>
      <c r="D185" s="277"/>
      <c r="E185" s="277"/>
      <c r="F185" s="300" t="s">
        <v>483</v>
      </c>
      <c r="G185" s="277"/>
      <c r="H185" s="277" t="s">
        <v>555</v>
      </c>
      <c r="I185" s="277" t="s">
        <v>479</v>
      </c>
      <c r="J185" s="277">
        <v>50</v>
      </c>
      <c r="K185" s="325"/>
    </row>
    <row r="186" spans="2:11" s="1" customFormat="1" ht="15" customHeight="1">
      <c r="B186" s="302"/>
      <c r="C186" s="277" t="s">
        <v>556</v>
      </c>
      <c r="D186" s="277"/>
      <c r="E186" s="277"/>
      <c r="F186" s="300" t="s">
        <v>483</v>
      </c>
      <c r="G186" s="277"/>
      <c r="H186" s="277" t="s">
        <v>557</v>
      </c>
      <c r="I186" s="277" t="s">
        <v>558</v>
      </c>
      <c r="J186" s="277"/>
      <c r="K186" s="325"/>
    </row>
    <row r="187" spans="2:11" s="1" customFormat="1" ht="15" customHeight="1">
      <c r="B187" s="302"/>
      <c r="C187" s="277" t="s">
        <v>559</v>
      </c>
      <c r="D187" s="277"/>
      <c r="E187" s="277"/>
      <c r="F187" s="300" t="s">
        <v>483</v>
      </c>
      <c r="G187" s="277"/>
      <c r="H187" s="277" t="s">
        <v>560</v>
      </c>
      <c r="I187" s="277" t="s">
        <v>558</v>
      </c>
      <c r="J187" s="277"/>
      <c r="K187" s="325"/>
    </row>
    <row r="188" spans="2:11" s="1" customFormat="1" ht="15" customHeight="1">
      <c r="B188" s="302"/>
      <c r="C188" s="277" t="s">
        <v>561</v>
      </c>
      <c r="D188" s="277"/>
      <c r="E188" s="277"/>
      <c r="F188" s="300" t="s">
        <v>483</v>
      </c>
      <c r="G188" s="277"/>
      <c r="H188" s="277" t="s">
        <v>562</v>
      </c>
      <c r="I188" s="277" t="s">
        <v>558</v>
      </c>
      <c r="J188" s="277"/>
      <c r="K188" s="325"/>
    </row>
    <row r="189" spans="2:11" s="1" customFormat="1" ht="15" customHeight="1">
      <c r="B189" s="302"/>
      <c r="C189" s="338" t="s">
        <v>563</v>
      </c>
      <c r="D189" s="277"/>
      <c r="E189" s="277"/>
      <c r="F189" s="300" t="s">
        <v>483</v>
      </c>
      <c r="G189" s="277"/>
      <c r="H189" s="277" t="s">
        <v>564</v>
      </c>
      <c r="I189" s="277" t="s">
        <v>565</v>
      </c>
      <c r="J189" s="339" t="s">
        <v>566</v>
      </c>
      <c r="K189" s="325"/>
    </row>
    <row r="190" spans="2:11" s="1" customFormat="1" ht="15" customHeight="1">
      <c r="B190" s="302"/>
      <c r="C190" s="338" t="s">
        <v>45</v>
      </c>
      <c r="D190" s="277"/>
      <c r="E190" s="277"/>
      <c r="F190" s="300" t="s">
        <v>477</v>
      </c>
      <c r="G190" s="277"/>
      <c r="H190" s="274" t="s">
        <v>567</v>
      </c>
      <c r="I190" s="277" t="s">
        <v>568</v>
      </c>
      <c r="J190" s="277"/>
      <c r="K190" s="325"/>
    </row>
    <row r="191" spans="2:11" s="1" customFormat="1" ht="15" customHeight="1">
      <c r="B191" s="302"/>
      <c r="C191" s="338" t="s">
        <v>569</v>
      </c>
      <c r="D191" s="277"/>
      <c r="E191" s="277"/>
      <c r="F191" s="300" t="s">
        <v>477</v>
      </c>
      <c r="G191" s="277"/>
      <c r="H191" s="277" t="s">
        <v>570</v>
      </c>
      <c r="I191" s="277" t="s">
        <v>512</v>
      </c>
      <c r="J191" s="277"/>
      <c r="K191" s="325"/>
    </row>
    <row r="192" spans="2:11" s="1" customFormat="1" ht="15" customHeight="1">
      <c r="B192" s="302"/>
      <c r="C192" s="338" t="s">
        <v>571</v>
      </c>
      <c r="D192" s="277"/>
      <c r="E192" s="277"/>
      <c r="F192" s="300" t="s">
        <v>477</v>
      </c>
      <c r="G192" s="277"/>
      <c r="H192" s="277" t="s">
        <v>572</v>
      </c>
      <c r="I192" s="277" t="s">
        <v>512</v>
      </c>
      <c r="J192" s="277"/>
      <c r="K192" s="325"/>
    </row>
    <row r="193" spans="2:11" s="1" customFormat="1" ht="15" customHeight="1">
      <c r="B193" s="302"/>
      <c r="C193" s="338" t="s">
        <v>573</v>
      </c>
      <c r="D193" s="277"/>
      <c r="E193" s="277"/>
      <c r="F193" s="300" t="s">
        <v>483</v>
      </c>
      <c r="G193" s="277"/>
      <c r="H193" s="277" t="s">
        <v>574</v>
      </c>
      <c r="I193" s="277" t="s">
        <v>512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575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576</v>
      </c>
      <c r="D200" s="341"/>
      <c r="E200" s="341"/>
      <c r="F200" s="341" t="s">
        <v>577</v>
      </c>
      <c r="G200" s="342"/>
      <c r="H200" s="341" t="s">
        <v>578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568</v>
      </c>
      <c r="D202" s="277"/>
      <c r="E202" s="277"/>
      <c r="F202" s="300" t="s">
        <v>46</v>
      </c>
      <c r="G202" s="277"/>
      <c r="H202" s="277" t="s">
        <v>579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47</v>
      </c>
      <c r="G203" s="277"/>
      <c r="H203" s="277" t="s">
        <v>580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50</v>
      </c>
      <c r="G204" s="277"/>
      <c r="H204" s="277" t="s">
        <v>581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48</v>
      </c>
      <c r="G205" s="277"/>
      <c r="H205" s="277" t="s">
        <v>582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49</v>
      </c>
      <c r="G206" s="277"/>
      <c r="H206" s="277" t="s">
        <v>583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524</v>
      </c>
      <c r="D208" s="277"/>
      <c r="E208" s="277"/>
      <c r="F208" s="300" t="s">
        <v>79</v>
      </c>
      <c r="G208" s="277"/>
      <c r="H208" s="277" t="s">
        <v>584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419</v>
      </c>
      <c r="G209" s="277"/>
      <c r="H209" s="277" t="s">
        <v>420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417</v>
      </c>
      <c r="G210" s="277"/>
      <c r="H210" s="277" t="s">
        <v>585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421</v>
      </c>
      <c r="G211" s="338"/>
      <c r="H211" s="329" t="s">
        <v>422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423</v>
      </c>
      <c r="G212" s="338"/>
      <c r="H212" s="329" t="s">
        <v>586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548</v>
      </c>
      <c r="D214" s="277"/>
      <c r="E214" s="277"/>
      <c r="F214" s="300">
        <v>1</v>
      </c>
      <c r="G214" s="338"/>
      <c r="H214" s="329" t="s">
        <v>587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588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589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590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2022-10-04T06:38:15Z</dcterms:created>
  <dcterms:modified xsi:type="dcterms:W3CDTF">2022-10-04T06:38:19Z</dcterms:modified>
  <cp:category/>
  <cp:version/>
  <cp:contentType/>
  <cp:contentStatus/>
</cp:coreProperties>
</file>