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90 - Plavecký areál – vý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'090 - Plavecký areál – vý...'!$C$79:$K$190</definedName>
    <definedName name="_xlnm.Print_Area" localSheetId="1">'090 - Plavecký areál – vý...'!$C$4:$J$37,'090 - Plavecký areál – vý...'!$C$43:$J$63,'090 - Plavecký areál – vý...'!$C$69:$K$190</definedName>
    <definedName name="_xlnm.Print_Titles" localSheetId="1">'090 - Plavecký areál – vý...'!$79:$79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78"/>
  <c r="BH178"/>
  <c r="BG178"/>
  <c r="BF178"/>
  <c r="T178"/>
  <c r="R178"/>
  <c r="P178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5"/>
  <c r="BH85"/>
  <c r="BG85"/>
  <c r="BF85"/>
  <c r="T85"/>
  <c r="R85"/>
  <c r="P85"/>
  <c r="BI83"/>
  <c r="BH83"/>
  <c r="BG83"/>
  <c r="BF83"/>
  <c r="T83"/>
  <c r="R83"/>
  <c r="P83"/>
  <c r="J76"/>
  <c r="F76"/>
  <c r="F74"/>
  <c r="E72"/>
  <c r="J50"/>
  <c r="F50"/>
  <c r="F48"/>
  <c r="E46"/>
  <c r="J22"/>
  <c r="E22"/>
  <c r="J51"/>
  <c r="J21"/>
  <c r="J16"/>
  <c r="E16"/>
  <c r="F77"/>
  <c r="J15"/>
  <c r="J10"/>
  <c r="J74"/>
  <c i="1" r="L50"/>
  <c r="AM50"/>
  <c r="AM49"/>
  <c r="L49"/>
  <c r="AM47"/>
  <c r="L47"/>
  <c r="L45"/>
  <c r="L44"/>
  <c i="2" r="J177"/>
  <c r="BK156"/>
  <c r="J150"/>
  <c r="J137"/>
  <c r="J127"/>
  <c r="J108"/>
  <c r="J92"/>
  <c i="1" r="AS54"/>
  <c i="2" r="BK177"/>
  <c r="J156"/>
  <c r="BK141"/>
  <c r="BK131"/>
  <c r="J117"/>
  <c r="BK101"/>
  <c r="J185"/>
  <c r="BK170"/>
  <c r="J162"/>
  <c r="J147"/>
  <c r="BK134"/>
  <c r="BK120"/>
  <c r="J95"/>
  <c r="J188"/>
  <c r="J170"/>
  <c r="BK147"/>
  <c r="J134"/>
  <c r="J120"/>
  <c r="J97"/>
  <c r="BK83"/>
  <c r="BK188"/>
  <c r="BK164"/>
  <c r="J141"/>
  <c r="J131"/>
  <c r="BK117"/>
  <c r="BK97"/>
  <c r="J83"/>
  <c r="BK185"/>
  <c r="J164"/>
  <c r="BK137"/>
  <c r="BK127"/>
  <c r="BK108"/>
  <c r="BK95"/>
  <c r="BK85"/>
  <c r="J178"/>
  <c r="BK150"/>
  <c r="BK139"/>
  <c r="BK129"/>
  <c r="J111"/>
  <c r="J101"/>
  <c r="J85"/>
  <c r="BK178"/>
  <c r="BK162"/>
  <c r="J139"/>
  <c r="J129"/>
  <c r="BK111"/>
  <c r="BK92"/>
  <c l="1" r="P82"/>
  <c r="T82"/>
  <c r="BK100"/>
  <c r="J100"/>
  <c r="J58"/>
  <c r="P100"/>
  <c r="R100"/>
  <c r="T100"/>
  <c r="BK126"/>
  <c r="J126"/>
  <c r="J59"/>
  <c r="P126"/>
  <c r="R126"/>
  <c r="T126"/>
  <c r="BK136"/>
  <c r="J136"/>
  <c r="J61"/>
  <c r="P136"/>
  <c r="P135"/>
  <c r="R136"/>
  <c r="R135"/>
  <c r="T136"/>
  <c r="T135"/>
  <c r="BK82"/>
  <c r="J82"/>
  <c r="J57"/>
  <c r="R82"/>
  <c r="R81"/>
  <c r="R80"/>
  <c r="BK187"/>
  <c r="J187"/>
  <c r="J62"/>
  <c r="J48"/>
  <c r="F51"/>
  <c r="J77"/>
  <c r="BE83"/>
  <c r="BE92"/>
  <c r="BE95"/>
  <c r="BE108"/>
  <c r="BE111"/>
  <c r="BE120"/>
  <c r="BE129"/>
  <c r="BE137"/>
  <c r="BE139"/>
  <c r="BE150"/>
  <c r="BE162"/>
  <c r="BE164"/>
  <c r="BE170"/>
  <c r="BE178"/>
  <c r="BE185"/>
  <c r="BE188"/>
  <c r="BE85"/>
  <c r="BE97"/>
  <c r="BE101"/>
  <c r="BE117"/>
  <c r="BE127"/>
  <c r="BE131"/>
  <c r="BE134"/>
  <c r="BE141"/>
  <c r="BE147"/>
  <c r="BE156"/>
  <c r="BE177"/>
  <c r="J32"/>
  <c i="1" r="AW55"/>
  <c i="2" r="F35"/>
  <c i="1" r="BD55"/>
  <c r="BD54"/>
  <c r="W33"/>
  <c i="2" r="F34"/>
  <c i="1" r="BC55"/>
  <c r="BC54"/>
  <c r="AY54"/>
  <c i="2" r="F32"/>
  <c i="1" r="BA55"/>
  <c r="BA54"/>
  <c r="W30"/>
  <c i="2" r="F33"/>
  <c i="1" r="BB55"/>
  <c r="BB54"/>
  <c r="W31"/>
  <c i="2" l="1" r="T81"/>
  <c r="T80"/>
  <c r="P81"/>
  <c r="P80"/>
  <c i="1" r="AU55"/>
  <c i="2" r="BK81"/>
  <c r="J81"/>
  <c r="J56"/>
  <c r="BK135"/>
  <c r="J135"/>
  <c r="J60"/>
  <c i="1" r="AU54"/>
  <c r="W32"/>
  <c r="AW54"/>
  <c r="AK30"/>
  <c i="2" r="J31"/>
  <c i="1" r="AV55"/>
  <c r="AT55"/>
  <c r="AX54"/>
  <c i="2" r="F31"/>
  <c i="1" r="AZ55"/>
  <c r="AZ54"/>
  <c r="W29"/>
  <c i="2" l="1" r="BK80"/>
  <c r="J80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<sst xmlns="http://schemas.openxmlformats.org/spreadsheetml/2006/main">
  <si>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</si>
  <si>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</si>
  <si>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</si>
  <si>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</si>
  <si>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</si>
  <si>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{e6120af4-3172-433b-879f-3d17551a9714}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</si>
  <si>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</si>
  <si>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</si>
  <si>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</si>
  <si>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</si>
  <si>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</si>
  <si>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</si>
  <si>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</si>
  <si>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</si>
  <si>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</si>
  <si>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</si>
  <si>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</si>
  <si>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Plavecký areál – výměna oken ve věži tobogánu</t>
  </si>
  <si>
    <t>KSO:</t>
  </si>
  <si>
    <t/>
  </si>
  <si>
    <t>CC-CZ:</t>
  </si>
  <si>
    <t>Místo:</t>
  </si>
  <si>
    <t>p.č. 2463/41, k.ú. Děčín</t>
  </si>
  <si>
    <t>Datum:</t>
  </si>
  <si>
    <t>18. 10. 2022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</si>
  <si>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</si>
  <si>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</si>
  <si>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</si>
  <si>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</si>
  <si>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</si>
  <si>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</si>
  <si>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</si>
  <si>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</si>
  <si>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</si>
  <si>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</si>
  <si>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</si>
  <si>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</si>
  <si>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</si>
  <si>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</si>
  <si>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</si>
  <si>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</si>
  <si>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</si>
  <si>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</si>
  <si>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</si>
  <si>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</si>
  <si>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</si>
  <si>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</si>
  <si>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</si>
  <si>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</si>
  <si>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</si>
  <si>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</si>
  <si>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</si>
  <si>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</si>
  <si>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</si>
  <si>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</si>
  <si>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</si>
  <si>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</si>
  <si>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</si>
  <si>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</si>
  <si>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</si>
  <si>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</si>
  <si>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</si>
  <si>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</si>
  <si>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</si>
  <si>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</si>
  <si>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</si>
  <si>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</si>
  <si>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</si>
  <si>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</si>
  <si>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</si>
  <si>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</si>
  <si>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</si>
  <si>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</si>
  <si>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</si>
  <si>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</si>
  <si>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</si>
  <si>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</si>
  <si>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</si>
  <si>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</si>
  <si>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</si>
  <si>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</si>
  <si>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</si>
  <si>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</si>
  <si>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</si>
  <si>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</si>
  <si>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</si>
  <si>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</si>
  <si>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</si>
  <si>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</si>
  <si>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94 - Lešení</t>
  </si>
  <si>
    <t xml:space="preserve">    96 - Bourání konstrukcí</t>
  </si>
  <si>
    <t xml:space="preserve">    997 - Přesun sutě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</si>
  <si>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</si>
  <si>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</si>
  <si>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</si>
  <si>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</si>
  <si>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</si>
  <si>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</si>
  <si>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</si>
  <si>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</si>
  <si>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</si>
  <si>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</si>
  <si>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</si>
  <si>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</si>
  <si>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</si>
  <si>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</si>
  <si>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</si>
  <si>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</si>
  <si>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</si>
  <si>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</si>
  <si>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</si>
  <si>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94</t>
  </si>
  <si>
    <t>Lešení</t>
  </si>
  <si>
    <t>26</t>
  </si>
  <si>
    <t>K</t>
  </si>
  <si>
    <t>629991001</t>
  </si>
  <si>
    <t xml:space="preserve">Zakrytí střechy a pod lešením proti poškození včetně pozdějšího odkrytí </t>
  </si>
  <si>
    <t>m2</t>
  </si>
  <si>
    <t>CS ÚRS 2022 01</t>
  </si>
  <si>
    <t>4</t>
  </si>
  <si>
    <t>-1087579728</t>
  </si>
  <si>
    <t>Online PSC</t>
  </si>
  <si>
    <t>https://podminky.urs.cz/item/CS_URS_2022_01/629991001</t>
  </si>
  <si>
    <t>23</t>
  </si>
  <si>
    <t>941211111</t>
  </si>
  <si>
    <t>Montáž lešení řadového rámového lehkého pracovního s podlahami s provozním zatížením tř. 3 do 200 kg/m2 šířky tř. SW06 přes 0,6 do 0,9 m, výšky do 10 m</t>
  </si>
  <si>
    <t>-729597289</t>
  </si>
  <si>
    <t>https://podminky.urs.cz/item/CS_URS_2022_01/941211111</t>
  </si>
  <si>
    <t>VV</t>
  </si>
  <si>
    <t>(4,90+1,00)*6,50</t>
  </si>
  <si>
    <t>(5,89+1,00)*((6,50+3,00)/2)</t>
  </si>
  <si>
    <t>(6,03+1,00)*3,00</t>
  </si>
  <si>
    <t>2,50*12,00</t>
  </si>
  <si>
    <t>Součet</t>
  </si>
  <si>
    <t>24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</si>
  <si>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</si>
  <si>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</si>
  <si>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-862773792</t>
  </si>
  <si>
    <t>https://podminky.urs.cz/item/CS_URS_2022_01/941211211</t>
  </si>
  <si>
    <t>122,68*7 'Přepočtené koeficientem množství</t>
  </si>
  <si>
    <t>25</t>
  </si>
  <si>
    <t>941211811</t>
  </si>
  <si>
    <t>Demontáž lešení řadového rámového lehkého pracovního s provozním zatížením tř. 3 do 200 kg/m2 šířky tř. SW06 přes 0,6 do 0,9 m, výšky do 10 m</t>
  </si>
  <si>
    <t>-1289846741</t>
  </si>
  <si>
    <t>https://podminky.urs.cz/item/CS_URS_2022_01/941211811</t>
  </si>
  <si>
    <t>949101111</t>
  </si>
  <si>
    <t>Lešení pomocné pracovní pro objekty pozemních staveb pro zatížení do 150 kg/m2, o výšce lešeňové podlahy do 1,9 m</t>
  </si>
  <si>
    <t>537242618</t>
  </si>
  <si>
    <t>https://podminky.urs.cz/item/CS_URS_2022_01/949101111</t>
  </si>
  <si>
    <t>6*4,00*1,50</t>
  </si>
  <si>
    <t>96</t>
  </si>
  <si>
    <t>Bourání konstrukcí</t>
  </si>
  <si>
    <t>764002851</t>
  </si>
  <si>
    <t>Demontáž klempířských konstrukcí oplechování parapetů do suti</t>
  </si>
  <si>
    <t>m</t>
  </si>
  <si>
    <t>1229391501</t>
  </si>
  <si>
    <t>https://podminky.urs.cz/item/CS_URS_2022_01/764002851</t>
  </si>
  <si>
    <t>"pozice 1"1*4,90</t>
  </si>
  <si>
    <t>"pozice 2"1*5,89</t>
  </si>
  <si>
    <t>"pozice 3"1*6,03</t>
  </si>
  <si>
    <t>"pozice 4"1*1,41</t>
  </si>
  <si>
    <t>3</t>
  </si>
  <si>
    <t>766441821</t>
  </si>
  <si>
    <t>Demontáž parapetních desek dřevěných nebo plastových šířky do 300 mm, délky přes 1000 do 2000 mm</t>
  </si>
  <si>
    <t>kus</t>
  </si>
  <si>
    <t>-1649711509</t>
  </si>
  <si>
    <t>https://podminky.urs.cz/item/CS_URS_2022_01/766441821</t>
  </si>
  <si>
    <t>766441823</t>
  </si>
  <si>
    <t>Demontáž parapetních desek dřevěných nebo plastových šířky do 300 mm, délky přes 2000 mm</t>
  </si>
  <si>
    <t>1376709672</t>
  </si>
  <si>
    <t>https://podminky.urs.cz/item/CS_URS_2022_01/766441823</t>
  </si>
  <si>
    <t>5</t>
  </si>
  <si>
    <t>968072356</t>
  </si>
  <si>
    <t>Vybourání kovových rámů oken s křídly, dveřních zárubní, vrat, stěn, ostění nebo obkladů okenních rámů s křídly zdvojených, plochy do 4 m2 včetně olištování</t>
  </si>
  <si>
    <t>-1719202923</t>
  </si>
  <si>
    <t>https://podminky.urs.cz/item/CS_URS_2022_01/968072356</t>
  </si>
  <si>
    <t>"pozice 4"1,41*2,26</t>
  </si>
  <si>
    <t>6</t>
  </si>
  <si>
    <t>968072357</t>
  </si>
  <si>
    <t>Vybourání kovových rámů oken s křídly, dveřních zárubní, vrat, stěn, ostění nebo obkladů okenních rámů s křídly zdvojených, plochy přes 4 m2 včetně olištování</t>
  </si>
  <si>
    <t>1653852077</t>
  </si>
  <si>
    <t>https://podminky.urs.cz/item/CS_URS_2022_01/968072357</t>
  </si>
  <si>
    <t>"pozice 1"4,90*2,26</t>
  </si>
  <si>
    <t>"pozice 2"5,89*2,26</t>
  </si>
  <si>
    <t>"pozice 3"6,03*2,26</t>
  </si>
  <si>
    <t>997</t>
  </si>
  <si>
    <t>Přesun sutě</t>
  </si>
  <si>
    <t>7</t>
  </si>
  <si>
    <t>997013217</t>
  </si>
  <si>
    <t>Vnitrostaveništní doprava suti a vybouraných hmot vodorovně do 50 m svisle ručně pro budovy a haly výšky přes 21 do 24 m</t>
  </si>
  <si>
    <t>t</t>
  </si>
  <si>
    <t>-1121838077</t>
  </si>
  <si>
    <t>https://podminky.urs.cz/item/CS_URS_2022_01/997013217</t>
  </si>
  <si>
    <t>8</t>
  </si>
  <si>
    <t>997013501</t>
  </si>
  <si>
    <t>Odvoz suti a vybouraných hmot na skládku nebo meziskládku se složením, na vzdálenost do 1 km</t>
  </si>
  <si>
    <t>1781626262</t>
  </si>
  <si>
    <t>https://podminky.urs.cz/item/CS_URS_2022_01/997013501</t>
  </si>
  <si>
    <t>9</t>
  </si>
  <si>
    <t>997013509</t>
  </si>
  <si>
    <t>Odvoz suti a vybouraných hmot na skládku nebo meziskládku se složením, na vzdálenost Příplatek k ceně za každý další i započatý 1 km přes 1 km</t>
  </si>
  <si>
    <t>-2093287110</t>
  </si>
  <si>
    <t>https://podminky.urs.cz/item/CS_URS_2022_01/997013509</t>
  </si>
  <si>
    <t>13,881*14 'Přepočtené koeficientem množství</t>
  </si>
  <si>
    <t>10</t>
  </si>
  <si>
    <t>M</t>
  </si>
  <si>
    <t>94620250</t>
  </si>
  <si>
    <t>poplatek za uložení směsného stavebního a demoličního odpadu zatříděného kódem 17 09 04</t>
  </si>
  <si>
    <t>-1516566659</t>
  </si>
  <si>
    <t>PSV</t>
  </si>
  <si>
    <t>Práce a dodávky PSV</t>
  </si>
  <si>
    <t>767</t>
  </si>
  <si>
    <t>Konstrukce zámečnické</t>
  </si>
  <si>
    <t>11</t>
  </si>
  <si>
    <t>766694122</t>
  </si>
  <si>
    <t>Montáž ostatních truhlářských konstrukcí parapetních desek dřevěných nebo plastových šířky přes 300 mm, délky přes 1000 do 1600 mm</t>
  </si>
  <si>
    <t>16</t>
  </si>
  <si>
    <t>1860268483</t>
  </si>
  <si>
    <t>https://podminky.urs.cz/item/CS_URS_2022_01/766694122</t>
  </si>
  <si>
    <t>12</t>
  </si>
  <si>
    <t>766694125</t>
  </si>
  <si>
    <t>Montáž ostatních truhlářských konstrukcí parapetních desek dřevěných nebo plastových šířky přes 300 mm, délky přes 3600 mm</t>
  </si>
  <si>
    <t>-1281305929</t>
  </si>
  <si>
    <t>https://podminky.urs.cz/item/CS_URS_2022_01/766694125</t>
  </si>
  <si>
    <t>13</t>
  </si>
  <si>
    <t>61144406</t>
  </si>
  <si>
    <t>parapet plastový vnitřní komůrkový tl 20mm š do 600mm</t>
  </si>
  <si>
    <t>32</t>
  </si>
  <si>
    <t>-389533730</t>
  </si>
  <si>
    <t>"pozice 1"4,90</t>
  </si>
  <si>
    <t>"pozice 2"5,89</t>
  </si>
  <si>
    <t>"pozice 3"6,03</t>
  </si>
  <si>
    <t>"pozice 4"1,41</t>
  </si>
  <si>
    <t>14</t>
  </si>
  <si>
    <t>767620123</t>
  </si>
  <si>
    <t>Montáž oken zdvojených z hliníkových nebo ocelových profilů na polyuretanovou pěnu otevíravých do celostěnových panelů nebo ocelové konstrukce, plochy přes 1,5 do 2,5 m2</t>
  </si>
  <si>
    <t>1948797136</t>
  </si>
  <si>
    <t>https://podminky.urs.cz/item/CS_URS_2022_01/767620123</t>
  </si>
  <si>
    <t>767620124</t>
  </si>
  <si>
    <t>Montáž oken zdvojených z hliníkových nebo ocelových profilů na polyuretanovou pěnu otevíravých do celostěnových panelů nebo ocelové konstrukce, plochy přes 2,5 m2</t>
  </si>
  <si>
    <t>-1959768574</t>
  </si>
  <si>
    <t>https://podminky.urs.cz/item/CS_URS_2022_01/767620124</t>
  </si>
  <si>
    <t>5534101R</t>
  </si>
  <si>
    <t>okno Al pevné a sklopné trojsklo přes plochu 1m2 v 1,5-2,5m</t>
  </si>
  <si>
    <t>R-položka</t>
  </si>
  <si>
    <t>175231064</t>
  </si>
  <si>
    <t>17</t>
  </si>
  <si>
    <t>767626105</t>
  </si>
  <si>
    <t xml:space="preserve">Montáž oken okapnice </t>
  </si>
  <si>
    <t>-737541765</t>
  </si>
  <si>
    <t>https://podminky.urs.cz/item/CS_URS_2022_01/767626105</t>
  </si>
  <si>
    <t>18</t>
  </si>
  <si>
    <t>1941807R</t>
  </si>
  <si>
    <t>vnější okapnice profil AL š. do 100 mm</t>
  </si>
  <si>
    <t>-371859497</t>
  </si>
  <si>
    <t>19</t>
  </si>
  <si>
    <t>767627101</t>
  </si>
  <si>
    <t>Montáž oken vnějších a vnitřních krycích lišt oboustranně šroubováním</t>
  </si>
  <si>
    <t>-228139951</t>
  </si>
  <si>
    <t>https://podminky.urs.cz/item/CS_URS_2022_01/767627101</t>
  </si>
  <si>
    <t>"pozice 1"(4,90+2*2,26)*2</t>
  </si>
  <si>
    <t>"pozice 2"(5,89+2*2,26)*2</t>
  </si>
  <si>
    <t>"pozice 3"(6,03+2*2,26)*2</t>
  </si>
  <si>
    <t>"pozice 4"(1,41+2*2,26)*2</t>
  </si>
  <si>
    <t>20</t>
  </si>
  <si>
    <t>2831878R</t>
  </si>
  <si>
    <t>krycí lišty vnější a vnitřní</t>
  </si>
  <si>
    <t>-2091942636</t>
  </si>
  <si>
    <t>767627310</t>
  </si>
  <si>
    <t>Montáž oken - připojovací spára mezi ostěním a rámem kompletní - parotěsnou a paropropustnou páskou</t>
  </si>
  <si>
    <t>796613111</t>
  </si>
  <si>
    <t>https://podminky.urs.cz/item/CS_URS_2022_01/767627310</t>
  </si>
  <si>
    <t>"pozice 1"(4,90+2,26)*2</t>
  </si>
  <si>
    <t>"pozice 2"(5,89+2,26)*2</t>
  </si>
  <si>
    <t>"pozice 3"(6,03+2,26)*2</t>
  </si>
  <si>
    <t>"pozice 4"(1,41+2,26)*2</t>
  </si>
  <si>
    <t>22</t>
  </si>
  <si>
    <t>998767104</t>
  </si>
  <si>
    <t>Přesun hmot pro zámečnické konstrukce stanovený z hmotnosti přesunovaného materiálu vodorovná dopravní vzdálenost do 50 m v objektech výšky do 36 m</t>
  </si>
  <si>
    <t>607425309</t>
  </si>
  <si>
    <t>https://podminky.urs.cz/item/CS_URS_2022_01/998767104</t>
  </si>
  <si>
    <t>783</t>
  </si>
  <si>
    <t>Dokončovací práce - nátěry</t>
  </si>
  <si>
    <t>27</t>
  </si>
  <si>
    <t>783213121</t>
  </si>
  <si>
    <t>Preventivní napouštěcí nátěr tesařských prvků proti dřevokazným houbám, hmyzu a plísním zabudovaných do konstrukce dvojnásobný syntetický</t>
  </si>
  <si>
    <t>1886980451</t>
  </si>
  <si>
    <t>https://podminky.urs.cz/item/CS_URS_2022_01/783213121</t>
  </si>
  <si>
    <t>54,54*0,40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</si>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</sst>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29991001" TargetMode="External" /><Relationship Id="rId2" Type="http://schemas.openxmlformats.org/officeDocument/2006/relationships/hyperlink" Target="https://podminky.urs.cz/item/CS_URS_2022_01/941211111" TargetMode="External" /><Relationship Id="rId3" Type="http://schemas.openxmlformats.org/officeDocument/2006/relationships/hyperlink" Target="https://podminky.urs.cz/item/CS_URS_2022_01/941211211" TargetMode="External" /><Relationship Id="rId4" Type="http://schemas.openxmlformats.org/officeDocument/2006/relationships/hyperlink" Target="https://podminky.urs.cz/item/CS_URS_2022_01/94121181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764002851" TargetMode="External" /><Relationship Id="rId7" Type="http://schemas.openxmlformats.org/officeDocument/2006/relationships/hyperlink" Target="https://podminky.urs.cz/item/CS_URS_2022_01/766441821" TargetMode="External" /><Relationship Id="rId8" Type="http://schemas.openxmlformats.org/officeDocument/2006/relationships/hyperlink" Target="https://podminky.urs.cz/item/CS_URS_2022_01/766441823" TargetMode="External" /><Relationship Id="rId9" Type="http://schemas.openxmlformats.org/officeDocument/2006/relationships/hyperlink" Target="https://podminky.urs.cz/item/CS_URS_2022_01/968072356" TargetMode="External" /><Relationship Id="rId10" Type="http://schemas.openxmlformats.org/officeDocument/2006/relationships/hyperlink" Target="https://podminky.urs.cz/item/CS_URS_2022_01/968072357" TargetMode="External" /><Relationship Id="rId11" Type="http://schemas.openxmlformats.org/officeDocument/2006/relationships/hyperlink" Target="https://podminky.urs.cz/item/CS_URS_2022_01/997013217" TargetMode="External" /><Relationship Id="rId12" Type="http://schemas.openxmlformats.org/officeDocument/2006/relationships/hyperlink" Target="https://podminky.urs.cz/item/CS_URS_2022_01/997013501" TargetMode="External" /><Relationship Id="rId13" Type="http://schemas.openxmlformats.org/officeDocument/2006/relationships/hyperlink" Target="https://podminky.urs.cz/item/CS_URS_2022_01/997013509" TargetMode="External" /><Relationship Id="rId14" Type="http://schemas.openxmlformats.org/officeDocument/2006/relationships/hyperlink" Target="https://podminky.urs.cz/item/CS_URS_2022_01/766694122" TargetMode="External" /><Relationship Id="rId15" Type="http://schemas.openxmlformats.org/officeDocument/2006/relationships/hyperlink" Target="https://podminky.urs.cz/item/CS_URS_2022_01/766694125" TargetMode="External" /><Relationship Id="rId16" Type="http://schemas.openxmlformats.org/officeDocument/2006/relationships/hyperlink" Target="https://podminky.urs.cz/item/CS_URS_2022_01/767620123" TargetMode="External" /><Relationship Id="rId17" Type="http://schemas.openxmlformats.org/officeDocument/2006/relationships/hyperlink" Target="https://podminky.urs.cz/item/CS_URS_2022_01/767620124" TargetMode="External" /><Relationship Id="rId18" Type="http://schemas.openxmlformats.org/officeDocument/2006/relationships/hyperlink" Target="https://podminky.urs.cz/item/CS_URS_2022_01/767626105" TargetMode="External" /><Relationship Id="rId19" Type="http://schemas.openxmlformats.org/officeDocument/2006/relationships/hyperlink" Target="https://podminky.urs.cz/item/CS_URS_2022_01/767627101" TargetMode="External" /><Relationship Id="rId20" Type="http://schemas.openxmlformats.org/officeDocument/2006/relationships/hyperlink" Target="https://podminky.urs.cz/item/CS_URS_2022_01/767627310" TargetMode="External" /><Relationship Id="rId21" Type="http://schemas.openxmlformats.org/officeDocument/2006/relationships/hyperlink" Target="https://podminky.urs.cz/item/CS_URS_2022_01/998767104" TargetMode="External" /><Relationship Id="rId22" Type="http://schemas.openxmlformats.org/officeDocument/2006/relationships/hyperlink" Target="https://podminky.urs.cz/item/CS_URS_2022_01/783213121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090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Plavecký areál – výměna oken ve věži tobogánu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p.č. 2463/41, k.ú. 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'090 - Plavecký areál – vý...'!J28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'090 - Plavecký areál – vý...'!P80</f>
        <v>0</v>
      </c>
      <c r="AV55" s="119">
        <f>'090 - Plavecký areál – vý...'!J31</f>
        <v>0</v>
      </c>
      <c r="AW55" s="119">
        <f>'090 - Plavecký areál – vý...'!J32</f>
        <v>0</v>
      </c>
      <c r="AX55" s="119">
        <f>'090 - Plavecký areál – vý...'!J33</f>
        <v>0</v>
      </c>
      <c r="AY55" s="119">
        <f>'090 - Plavecký areál – vý...'!J34</f>
        <v>0</v>
      </c>
      <c r="AZ55" s="119">
        <f>'090 - Plavecký areál – vý...'!F31</f>
        <v>0</v>
      </c>
      <c r="BA55" s="119">
        <f>'090 - Plavecký areál – vý...'!F32</f>
        <v>0</v>
      </c>
      <c r="BB55" s="119">
        <f>'090 - Plavecký areál – vý...'!F33</f>
        <v>0</v>
      </c>
      <c r="BC55" s="119">
        <f>'090 - Plavecký areál – vý...'!F34</f>
        <v>0</v>
      </c>
      <c r="BD55" s="121">
        <f>'090 - Plavecký areál – vý...'!F35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Ic42NqqoammWpnz8l3XlbRNKyjAU/zmV+KR63sz+R9VwmlnTl+v9HQQk1UftNz7XI3Vdem1H6TQ5MnJ1af3XxA==" hashValue="XERDliN4sNjxG8bpZ5Z8Vbh/gTEOw3UdfzeDdMl8XViw8BlBOBz0fhQHoTYTPh662l4tEbljtK3NZXZbL8u++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90 - Plavecký areál – vý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18. 10. 2022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ROUND(J80,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ROUND((SUM(BE80:BE190)),  2)</f>
        <v>0</v>
      </c>
      <c r="G31" s="38"/>
      <c r="H31" s="38"/>
      <c r="I31" s="142">
        <v>0.20999999999999999</v>
      </c>
      <c r="J31" s="141">
        <f>ROUND(((SUM(BE80:BE190))*I31),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ROUND((SUM(BF80:BF190)),  2)</f>
        <v>0</v>
      </c>
      <c r="G32" s="38"/>
      <c r="H32" s="38"/>
      <c r="I32" s="142">
        <v>0.14999999999999999</v>
      </c>
      <c r="J32" s="141">
        <f>ROUND(((SUM(BF80:BF190))*I32),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ROUND((SUM(BG80:BG190)),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ROUND((SUM(BH80:BH190)),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ROUND((SUM(BI80:BI190)),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Plavecký areál – výměna oken ve věži tobogánu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p.č. 2463/41, k.ú. Děčín</v>
      </c>
      <c r="G48" s="40"/>
      <c r="H48" s="40"/>
      <c r="I48" s="32" t="s">
        <v>23</v>
      </c>
      <c r="J48" s="72" t="str">
        <f>IF(J10="","",J10)</f>
        <v>18. 10. 2022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Vladimír Vidai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J80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J81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J82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J100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J126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8"/>
      <c r="C60" s="159"/>
      <c r="D60" s="160" t="s">
        <v>92</v>
      </c>
      <c r="E60" s="161"/>
      <c r="F60" s="161"/>
      <c r="G60" s="161"/>
      <c r="H60" s="161"/>
      <c r="I60" s="161"/>
      <c r="J60" s="162">
        <f>J135</f>
        <v>0</v>
      </c>
      <c r="K60" s="159"/>
      <c r="L60" s="16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4"/>
      <c r="C61" s="165"/>
      <c r="D61" s="166" t="s">
        <v>93</v>
      </c>
      <c r="E61" s="167"/>
      <c r="F61" s="167"/>
      <c r="G61" s="167"/>
      <c r="H61" s="167"/>
      <c r="I61" s="167"/>
      <c r="J61" s="168">
        <f>J136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J187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95</v>
      </c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E7</f>
        <v>Plavecký areál – výměna oken ve věži tobogánu</v>
      </c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F10</f>
        <v>p.č. 2463/41, k.ú. Děčín</v>
      </c>
      <c r="G74" s="40"/>
      <c r="H74" s="40"/>
      <c r="I74" s="32" t="s">
        <v>23</v>
      </c>
      <c r="J74" s="72" t="str">
        <f>IF(J10="","",J10)</f>
        <v>18. 10. 2022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E13</f>
        <v>Statutární město Děčín</v>
      </c>
      <c r="G76" s="40"/>
      <c r="H76" s="40"/>
      <c r="I76" s="32" t="s">
        <v>32</v>
      </c>
      <c r="J76" s="36" t="str">
        <f>E19</f>
        <v>Vladimír Vidai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30</v>
      </c>
      <c r="D77" s="40"/>
      <c r="E77" s="40"/>
      <c r="F77" s="27" t="str">
        <f>IF(E16="","",E16)</f>
        <v>Vyplň údaj</v>
      </c>
      <c r="G77" s="40"/>
      <c r="H77" s="40"/>
      <c r="I77" s="32" t="s">
        <v>37</v>
      </c>
      <c r="J77" s="36" t="str">
        <f>E22</f>
        <v xml:space="preserve"> </v>
      </c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0"/>
      <c r="B79" s="171"/>
      <c r="C79" s="172" t="s">
        <v>96</v>
      </c>
      <c r="D79" s="173" t="s">
        <v>60</v>
      </c>
      <c r="E79" s="173" t="s">
        <v>56</v>
      </c>
      <c r="F79" s="173" t="s">
        <v>57</v>
      </c>
      <c r="G79" s="173" t="s">
        <v>97</v>
      </c>
      <c r="H79" s="173" t="s">
        <v>98</v>
      </c>
      <c r="I79" s="173" t="s">
        <v>99</v>
      </c>
      <c r="J79" s="173" t="s">
        <v>86</v>
      </c>
      <c r="K79" s="174" t="s">
        <v>100</v>
      </c>
      <c r="L79" s="175"/>
      <c r="M79" s="92" t="s">
        <v>19</v>
      </c>
      <c r="N79" s="93" t="s">
        <v>45</v>
      </c>
      <c r="O79" s="93" t="s">
        <v>101</v>
      </c>
      <c r="P79" s="93" t="s">
        <v>102</v>
      </c>
      <c r="Q79" s="93" t="s">
        <v>103</v>
      </c>
      <c r="R79" s="93" t="s">
        <v>104</v>
      </c>
      <c r="S79" s="93" t="s">
        <v>105</v>
      </c>
      <c r="T79" s="94" t="s">
        <v>106</v>
      </c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="2" customFormat="1" ht="22.8" customHeight="1">
      <c r="A80" s="38"/>
      <c r="B80" s="39"/>
      <c r="C80" s="99" t="s">
        <v>107</v>
      </c>
      <c r="D80" s="40"/>
      <c r="E80" s="40"/>
      <c r="F80" s="40"/>
      <c r="G80" s="40"/>
      <c r="H80" s="40"/>
      <c r="I80" s="40"/>
      <c r="J80" s="176">
        <f>BK80</f>
        <v>0</v>
      </c>
      <c r="K80" s="40"/>
      <c r="L80" s="44"/>
      <c r="M80" s="95"/>
      <c r="N80" s="177"/>
      <c r="O80" s="96"/>
      <c r="P80" s="178">
        <f>P81+P135</f>
        <v>0</v>
      </c>
      <c r="Q80" s="96"/>
      <c r="R80" s="178">
        <f>R81+R135</f>
        <v>1.2860713400000001</v>
      </c>
      <c r="S80" s="96"/>
      <c r="T80" s="179">
        <f>T81+T135</f>
        <v>13.881055099999999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74</v>
      </c>
      <c r="AU80" s="17" t="s">
        <v>87</v>
      </c>
      <c r="BK80" s="180">
        <f>BK81+BK135</f>
        <v>0</v>
      </c>
    </row>
    <row r="81" s="12" customFormat="1" ht="25.92" customHeight="1">
      <c r="A81" s="12"/>
      <c r="B81" s="181"/>
      <c r="C81" s="182"/>
      <c r="D81" s="183" t="s">
        <v>74</v>
      </c>
      <c r="E81" s="184" t="s">
        <v>108</v>
      </c>
      <c r="F81" s="184" t="s">
        <v>109</v>
      </c>
      <c r="G81" s="182"/>
      <c r="H81" s="182"/>
      <c r="I81" s="185"/>
      <c r="J81" s="186">
        <f>BK81</f>
        <v>0</v>
      </c>
      <c r="K81" s="182"/>
      <c r="L81" s="187"/>
      <c r="M81" s="188"/>
      <c r="N81" s="189"/>
      <c r="O81" s="189"/>
      <c r="P81" s="190">
        <f>P82+P100+P126</f>
        <v>0</v>
      </c>
      <c r="Q81" s="189"/>
      <c r="R81" s="190">
        <f>R82+R100+R126</f>
        <v>0.0046799999999999993</v>
      </c>
      <c r="S81" s="189"/>
      <c r="T81" s="191">
        <f>T82+T100+T126</f>
        <v>13.881055099999999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2" t="s">
        <v>80</v>
      </c>
      <c r="AT81" s="193" t="s">
        <v>74</v>
      </c>
      <c r="AU81" s="193" t="s">
        <v>75</v>
      </c>
      <c r="AY81" s="192" t="s">
        <v>110</v>
      </c>
      <c r="BK81" s="194">
        <f>BK82+BK100+BK126</f>
        <v>0</v>
      </c>
    </row>
    <row r="82" s="12" customFormat="1" ht="22.8" customHeight="1">
      <c r="A82" s="12"/>
      <c r="B82" s="181"/>
      <c r="C82" s="182"/>
      <c r="D82" s="183" t="s">
        <v>74</v>
      </c>
      <c r="E82" s="195" t="s">
        <v>111</v>
      </c>
      <c r="F82" s="195" t="s">
        <v>112</v>
      </c>
      <c r="G82" s="182"/>
      <c r="H82" s="182"/>
      <c r="I82" s="185"/>
      <c r="J82" s="196">
        <f>BK82</f>
        <v>0</v>
      </c>
      <c r="K82" s="182"/>
      <c r="L82" s="187"/>
      <c r="M82" s="188"/>
      <c r="N82" s="189"/>
      <c r="O82" s="189"/>
      <c r="P82" s="190">
        <f>SUM(P83:P99)</f>
        <v>0</v>
      </c>
      <c r="Q82" s="189"/>
      <c r="R82" s="190">
        <f>SUM(R83:R99)</f>
        <v>0.0046799999999999993</v>
      </c>
      <c r="S82" s="189"/>
      <c r="T82" s="191">
        <f>SUM(T83:T99)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2" t="s">
        <v>80</v>
      </c>
      <c r="AT82" s="193" t="s">
        <v>74</v>
      </c>
      <c r="AU82" s="193" t="s">
        <v>80</v>
      </c>
      <c r="AY82" s="192" t="s">
        <v>110</v>
      </c>
      <c r="BK82" s="194">
        <f>SUM(BK83:BK99)</f>
        <v>0</v>
      </c>
    </row>
    <row r="83" s="2" customFormat="1" ht="16.5" customHeight="1">
      <c r="A83" s="38"/>
      <c r="B83" s="39"/>
      <c r="C83" s="197" t="s">
        <v>113</v>
      </c>
      <c r="D83" s="197" t="s">
        <v>114</v>
      </c>
      <c r="E83" s="198" t="s">
        <v>115</v>
      </c>
      <c r="F83" s="199" t="s">
        <v>116</v>
      </c>
      <c r="G83" s="200" t="s">
        <v>117</v>
      </c>
      <c r="H83" s="201">
        <v>50</v>
      </c>
      <c r="I83" s="202"/>
      <c r="J83" s="203">
        <f>ROUND(I83*H83,2)</f>
        <v>0</v>
      </c>
      <c r="K83" s="199" t="s">
        <v>118</v>
      </c>
      <c r="L83" s="44"/>
      <c r="M83" s="204" t="s">
        <v>19</v>
      </c>
      <c r="N83" s="205" t="s">
        <v>46</v>
      </c>
      <c r="O83" s="84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8" t="s">
        <v>119</v>
      </c>
      <c r="AT83" s="208" t="s">
        <v>114</v>
      </c>
      <c r="AU83" s="208" t="s">
        <v>82</v>
      </c>
      <c r="AY83" s="17" t="s">
        <v>110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7" t="s">
        <v>80</v>
      </c>
      <c r="BK83" s="209">
        <f>ROUND(I83*H83,2)</f>
        <v>0</v>
      </c>
      <c r="BL83" s="17" t="s">
        <v>119</v>
      </c>
      <c r="BM83" s="208" t="s">
        <v>120</v>
      </c>
    </row>
    <row r="84" s="2" customFormat="1">
      <c r="A84" s="38"/>
      <c r="B84" s="39"/>
      <c r="C84" s="40"/>
      <c r="D84" s="210" t="s">
        <v>121</v>
      </c>
      <c r="E84" s="40"/>
      <c r="F84" s="211" t="s">
        <v>122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121</v>
      </c>
      <c r="AU84" s="17" t="s">
        <v>82</v>
      </c>
    </row>
    <row r="85" s="2" customFormat="1" ht="24.15" customHeight="1">
      <c r="A85" s="38"/>
      <c r="B85" s="39"/>
      <c r="C85" s="197" t="s">
        <v>123</v>
      </c>
      <c r="D85" s="197" t="s">
        <v>114</v>
      </c>
      <c r="E85" s="198" t="s">
        <v>124</v>
      </c>
      <c r="F85" s="199" t="s">
        <v>125</v>
      </c>
      <c r="G85" s="200" t="s">
        <v>117</v>
      </c>
      <c r="H85" s="201">
        <v>122.16800000000001</v>
      </c>
      <c r="I85" s="202"/>
      <c r="J85" s="203">
        <f>ROUND(I85*H85,2)</f>
        <v>0</v>
      </c>
      <c r="K85" s="199" t="s">
        <v>118</v>
      </c>
      <c r="L85" s="44"/>
      <c r="M85" s="204" t="s">
        <v>19</v>
      </c>
      <c r="N85" s="205" t="s">
        <v>46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119</v>
      </c>
      <c r="AT85" s="208" t="s">
        <v>114</v>
      </c>
      <c r="AU85" s="208" t="s">
        <v>82</v>
      </c>
      <c r="AY85" s="17" t="s">
        <v>110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80</v>
      </c>
      <c r="BK85" s="209">
        <f>ROUND(I85*H85,2)</f>
        <v>0</v>
      </c>
      <c r="BL85" s="17" t="s">
        <v>119</v>
      </c>
      <c r="BM85" s="208" t="s">
        <v>126</v>
      </c>
    </row>
    <row r="86" s="2" customFormat="1">
      <c r="A86" s="38"/>
      <c r="B86" s="39"/>
      <c r="C86" s="40"/>
      <c r="D86" s="210" t="s">
        <v>121</v>
      </c>
      <c r="E86" s="40"/>
      <c r="F86" s="211" t="s">
        <v>127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121</v>
      </c>
      <c r="AU86" s="17" t="s">
        <v>82</v>
      </c>
    </row>
    <row r="87" s="13" customFormat="1">
      <c r="A87" s="13"/>
      <c r="B87" s="215"/>
      <c r="C87" s="216"/>
      <c r="D87" s="217" t="s">
        <v>128</v>
      </c>
      <c r="E87" s="218" t="s">
        <v>19</v>
      </c>
      <c r="F87" s="219" t="s">
        <v>129</v>
      </c>
      <c r="G87" s="216"/>
      <c r="H87" s="220">
        <v>38.350000000000001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128</v>
      </c>
      <c r="AU87" s="226" t="s">
        <v>82</v>
      </c>
      <c r="AV87" s="13" t="s">
        <v>82</v>
      </c>
      <c r="AW87" s="13" t="s">
        <v>36</v>
      </c>
      <c r="AX87" s="13" t="s">
        <v>75</v>
      </c>
      <c r="AY87" s="226" t="s">
        <v>110</v>
      </c>
    </row>
    <row r="88" s="13" customFormat="1">
      <c r="A88" s="13"/>
      <c r="B88" s="215"/>
      <c r="C88" s="216"/>
      <c r="D88" s="217" t="s">
        <v>128</v>
      </c>
      <c r="E88" s="218" t="s">
        <v>19</v>
      </c>
      <c r="F88" s="219" t="s">
        <v>130</v>
      </c>
      <c r="G88" s="216"/>
      <c r="H88" s="220">
        <v>32.728000000000002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128</v>
      </c>
      <c r="AU88" s="226" t="s">
        <v>82</v>
      </c>
      <c r="AV88" s="13" t="s">
        <v>82</v>
      </c>
      <c r="AW88" s="13" t="s">
        <v>36</v>
      </c>
      <c r="AX88" s="13" t="s">
        <v>75</v>
      </c>
      <c r="AY88" s="226" t="s">
        <v>110</v>
      </c>
    </row>
    <row r="89" s="13" customFormat="1">
      <c r="A89" s="13"/>
      <c r="B89" s="215"/>
      <c r="C89" s="216"/>
      <c r="D89" s="217" t="s">
        <v>128</v>
      </c>
      <c r="E89" s="218" t="s">
        <v>19</v>
      </c>
      <c r="F89" s="219" t="s">
        <v>131</v>
      </c>
      <c r="G89" s="216"/>
      <c r="H89" s="220">
        <v>21.09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128</v>
      </c>
      <c r="AU89" s="226" t="s">
        <v>82</v>
      </c>
      <c r="AV89" s="13" t="s">
        <v>82</v>
      </c>
      <c r="AW89" s="13" t="s">
        <v>36</v>
      </c>
      <c r="AX89" s="13" t="s">
        <v>75</v>
      </c>
      <c r="AY89" s="226" t="s">
        <v>110</v>
      </c>
    </row>
    <row r="90" s="13" customFormat="1">
      <c r="A90" s="13"/>
      <c r="B90" s="215"/>
      <c r="C90" s="216"/>
      <c r="D90" s="217" t="s">
        <v>128</v>
      </c>
      <c r="E90" s="218" t="s">
        <v>19</v>
      </c>
      <c r="F90" s="219" t="s">
        <v>132</v>
      </c>
      <c r="G90" s="216"/>
      <c r="H90" s="220">
        <v>30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128</v>
      </c>
      <c r="AU90" s="226" t="s">
        <v>82</v>
      </c>
      <c r="AV90" s="13" t="s">
        <v>82</v>
      </c>
      <c r="AW90" s="13" t="s">
        <v>36</v>
      </c>
      <c r="AX90" s="13" t="s">
        <v>75</v>
      </c>
      <c r="AY90" s="226" t="s">
        <v>110</v>
      </c>
    </row>
    <row r="91" s="14" customFormat="1">
      <c r="A91" s="14"/>
      <c r="B91" s="227"/>
      <c r="C91" s="228"/>
      <c r="D91" s="217" t="s">
        <v>128</v>
      </c>
      <c r="E91" s="229" t="s">
        <v>19</v>
      </c>
      <c r="F91" s="230" t="s">
        <v>133</v>
      </c>
      <c r="G91" s="228"/>
      <c r="H91" s="231">
        <v>122.16800000000001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7" t="s">
        <v>128</v>
      </c>
      <c r="AU91" s="237" t="s">
        <v>82</v>
      </c>
      <c r="AV91" s="14" t="s">
        <v>119</v>
      </c>
      <c r="AW91" s="14" t="s">
        <v>36</v>
      </c>
      <c r="AX91" s="14" t="s">
        <v>80</v>
      </c>
      <c r="AY91" s="237" t="s">
        <v>110</v>
      </c>
    </row>
    <row r="92" s="2" customFormat="1" ht="24.15" customHeight="1">
      <c r="A92" s="38"/>
      <c r="B92" s="39"/>
      <c r="C92" s="197" t="s">
        <v>134</v>
      </c>
      <c r="D92" s="197" t="s">
        <v>114</v>
      </c>
      <c r="E92" s="198" t="s">
        <v>135</v>
      </c>
      <c r="F92" s="199" t="s">
        <v>136</v>
      </c>
      <c r="G92" s="200" t="s">
        <v>117</v>
      </c>
      <c r="H92" s="201">
        <v>858.75999999999999</v>
      </c>
      <c r="I92" s="202"/>
      <c r="J92" s="203">
        <f>ROUND(I92*H92,2)</f>
        <v>0</v>
      </c>
      <c r="K92" s="199" t="s">
        <v>118</v>
      </c>
      <c r="L92" s="44"/>
      <c r="M92" s="204" t="s">
        <v>19</v>
      </c>
      <c r="N92" s="205" t="s">
        <v>46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119</v>
      </c>
      <c r="AT92" s="208" t="s">
        <v>114</v>
      </c>
      <c r="AU92" s="208" t="s">
        <v>82</v>
      </c>
      <c r="AY92" s="17" t="s">
        <v>110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80</v>
      </c>
      <c r="BK92" s="209">
        <f>ROUND(I92*H92,2)</f>
        <v>0</v>
      </c>
      <c r="BL92" s="17" t="s">
        <v>119</v>
      </c>
      <c r="BM92" s="208" t="s">
        <v>137</v>
      </c>
    </row>
    <row r="93" s="2" customFormat="1">
      <c r="A93" s="38"/>
      <c r="B93" s="39"/>
      <c r="C93" s="40"/>
      <c r="D93" s="210" t="s">
        <v>121</v>
      </c>
      <c r="E93" s="40"/>
      <c r="F93" s="211" t="s">
        <v>138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121</v>
      </c>
      <c r="AU93" s="17" t="s">
        <v>82</v>
      </c>
    </row>
    <row r="94" s="13" customFormat="1">
      <c r="A94" s="13"/>
      <c r="B94" s="215"/>
      <c r="C94" s="216"/>
      <c r="D94" s="217" t="s">
        <v>128</v>
      </c>
      <c r="E94" s="216"/>
      <c r="F94" s="219" t="s">
        <v>139</v>
      </c>
      <c r="G94" s="216"/>
      <c r="H94" s="220">
        <v>858.75999999999999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6" t="s">
        <v>128</v>
      </c>
      <c r="AU94" s="226" t="s">
        <v>82</v>
      </c>
      <c r="AV94" s="13" t="s">
        <v>82</v>
      </c>
      <c r="AW94" s="13" t="s">
        <v>4</v>
      </c>
      <c r="AX94" s="13" t="s">
        <v>80</v>
      </c>
      <c r="AY94" s="226" t="s">
        <v>110</v>
      </c>
    </row>
    <row r="95" s="2" customFormat="1" ht="24.15" customHeight="1">
      <c r="A95" s="38"/>
      <c r="B95" s="39"/>
      <c r="C95" s="197" t="s">
        <v>140</v>
      </c>
      <c r="D95" s="197" t="s">
        <v>114</v>
      </c>
      <c r="E95" s="198" t="s">
        <v>141</v>
      </c>
      <c r="F95" s="199" t="s">
        <v>142</v>
      </c>
      <c r="G95" s="200" t="s">
        <v>117</v>
      </c>
      <c r="H95" s="201">
        <v>122.16800000000001</v>
      </c>
      <c r="I95" s="202"/>
      <c r="J95" s="203">
        <f>ROUND(I95*H95,2)</f>
        <v>0</v>
      </c>
      <c r="K95" s="199" t="s">
        <v>118</v>
      </c>
      <c r="L95" s="44"/>
      <c r="M95" s="204" t="s">
        <v>19</v>
      </c>
      <c r="N95" s="205" t="s">
        <v>46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119</v>
      </c>
      <c r="AT95" s="208" t="s">
        <v>114</v>
      </c>
      <c r="AU95" s="208" t="s">
        <v>82</v>
      </c>
      <c r="AY95" s="17" t="s">
        <v>110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80</v>
      </c>
      <c r="BK95" s="209">
        <f>ROUND(I95*H95,2)</f>
        <v>0</v>
      </c>
      <c r="BL95" s="17" t="s">
        <v>119</v>
      </c>
      <c r="BM95" s="208" t="s">
        <v>143</v>
      </c>
    </row>
    <row r="96" s="2" customFormat="1">
      <c r="A96" s="38"/>
      <c r="B96" s="39"/>
      <c r="C96" s="40"/>
      <c r="D96" s="210" t="s">
        <v>121</v>
      </c>
      <c r="E96" s="40"/>
      <c r="F96" s="211" t="s">
        <v>144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121</v>
      </c>
      <c r="AU96" s="17" t="s">
        <v>82</v>
      </c>
    </row>
    <row r="97" s="2" customFormat="1" ht="24.15" customHeight="1">
      <c r="A97" s="38"/>
      <c r="B97" s="39"/>
      <c r="C97" s="197" t="s">
        <v>80</v>
      </c>
      <c r="D97" s="197" t="s">
        <v>114</v>
      </c>
      <c r="E97" s="198" t="s">
        <v>145</v>
      </c>
      <c r="F97" s="199" t="s">
        <v>146</v>
      </c>
      <c r="G97" s="200" t="s">
        <v>117</v>
      </c>
      <c r="H97" s="201">
        <v>36</v>
      </c>
      <c r="I97" s="202"/>
      <c r="J97" s="203">
        <f>ROUND(I97*H97,2)</f>
        <v>0</v>
      </c>
      <c r="K97" s="199" t="s">
        <v>118</v>
      </c>
      <c r="L97" s="44"/>
      <c r="M97" s="204" t="s">
        <v>19</v>
      </c>
      <c r="N97" s="205" t="s">
        <v>46</v>
      </c>
      <c r="O97" s="84"/>
      <c r="P97" s="206">
        <f>O97*H97</f>
        <v>0</v>
      </c>
      <c r="Q97" s="206">
        <v>0.00012999999999999999</v>
      </c>
      <c r="R97" s="206">
        <f>Q97*H97</f>
        <v>0.0046799999999999993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119</v>
      </c>
      <c r="AT97" s="208" t="s">
        <v>114</v>
      </c>
      <c r="AU97" s="208" t="s">
        <v>82</v>
      </c>
      <c r="AY97" s="17" t="s">
        <v>110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80</v>
      </c>
      <c r="BK97" s="209">
        <f>ROUND(I97*H97,2)</f>
        <v>0</v>
      </c>
      <c r="BL97" s="17" t="s">
        <v>119</v>
      </c>
      <c r="BM97" s="208" t="s">
        <v>147</v>
      </c>
    </row>
    <row r="98" s="2" customFormat="1">
      <c r="A98" s="38"/>
      <c r="B98" s="39"/>
      <c r="C98" s="40"/>
      <c r="D98" s="210" t="s">
        <v>121</v>
      </c>
      <c r="E98" s="40"/>
      <c r="F98" s="211" t="s">
        <v>148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121</v>
      </c>
      <c r="AU98" s="17" t="s">
        <v>82</v>
      </c>
    </row>
    <row r="99" s="13" customFormat="1">
      <c r="A99" s="13"/>
      <c r="B99" s="215"/>
      <c r="C99" s="216"/>
      <c r="D99" s="217" t="s">
        <v>128</v>
      </c>
      <c r="E99" s="218" t="s">
        <v>19</v>
      </c>
      <c r="F99" s="219" t="s">
        <v>149</v>
      </c>
      <c r="G99" s="216"/>
      <c r="H99" s="220">
        <v>36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128</v>
      </c>
      <c r="AU99" s="226" t="s">
        <v>82</v>
      </c>
      <c r="AV99" s="13" t="s">
        <v>82</v>
      </c>
      <c r="AW99" s="13" t="s">
        <v>36</v>
      </c>
      <c r="AX99" s="13" t="s">
        <v>80</v>
      </c>
      <c r="AY99" s="226" t="s">
        <v>110</v>
      </c>
    </row>
    <row r="100" s="12" customFormat="1" ht="22.8" customHeight="1">
      <c r="A100" s="12"/>
      <c r="B100" s="181"/>
      <c r="C100" s="182"/>
      <c r="D100" s="183" t="s">
        <v>74</v>
      </c>
      <c r="E100" s="195" t="s">
        <v>150</v>
      </c>
      <c r="F100" s="195" t="s">
        <v>151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SUM(P101:P125)</f>
        <v>0</v>
      </c>
      <c r="Q100" s="189"/>
      <c r="R100" s="190">
        <f>SUM(R101:R125)</f>
        <v>0</v>
      </c>
      <c r="S100" s="189"/>
      <c r="T100" s="191">
        <f>SUM(T101:T125)</f>
        <v>13.881055099999999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2" t="s">
        <v>80</v>
      </c>
      <c r="AT100" s="193" t="s">
        <v>74</v>
      </c>
      <c r="AU100" s="193" t="s">
        <v>80</v>
      </c>
      <c r="AY100" s="192" t="s">
        <v>110</v>
      </c>
      <c r="BK100" s="194">
        <f>SUM(BK101:BK125)</f>
        <v>0</v>
      </c>
    </row>
    <row r="101" s="2" customFormat="1" ht="16.5" customHeight="1">
      <c r="A101" s="38"/>
      <c r="B101" s="39"/>
      <c r="C101" s="197" t="s">
        <v>82</v>
      </c>
      <c r="D101" s="197" t="s">
        <v>114</v>
      </c>
      <c r="E101" s="198" t="s">
        <v>152</v>
      </c>
      <c r="F101" s="199" t="s">
        <v>153</v>
      </c>
      <c r="G101" s="200" t="s">
        <v>154</v>
      </c>
      <c r="H101" s="201">
        <v>18.23</v>
      </c>
      <c r="I101" s="202"/>
      <c r="J101" s="203">
        <f>ROUND(I101*H101,2)</f>
        <v>0</v>
      </c>
      <c r="K101" s="199" t="s">
        <v>118</v>
      </c>
      <c r="L101" s="44"/>
      <c r="M101" s="204" t="s">
        <v>19</v>
      </c>
      <c r="N101" s="205" t="s">
        <v>46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0.00167</v>
      </c>
      <c r="T101" s="207">
        <f>S101*H101</f>
        <v>0.030444100000000002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119</v>
      </c>
      <c r="AT101" s="208" t="s">
        <v>114</v>
      </c>
      <c r="AU101" s="208" t="s">
        <v>82</v>
      </c>
      <c r="AY101" s="17" t="s">
        <v>110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80</v>
      </c>
      <c r="BK101" s="209">
        <f>ROUND(I101*H101,2)</f>
        <v>0</v>
      </c>
      <c r="BL101" s="17" t="s">
        <v>119</v>
      </c>
      <c r="BM101" s="208" t="s">
        <v>155</v>
      </c>
    </row>
    <row r="102" s="2" customFormat="1">
      <c r="A102" s="38"/>
      <c r="B102" s="39"/>
      <c r="C102" s="40"/>
      <c r="D102" s="210" t="s">
        <v>121</v>
      </c>
      <c r="E102" s="40"/>
      <c r="F102" s="211" t="s">
        <v>156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121</v>
      </c>
      <c r="AU102" s="17" t="s">
        <v>82</v>
      </c>
    </row>
    <row r="103" s="13" customFormat="1">
      <c r="A103" s="13"/>
      <c r="B103" s="215"/>
      <c r="C103" s="216"/>
      <c r="D103" s="217" t="s">
        <v>128</v>
      </c>
      <c r="E103" s="218" t="s">
        <v>19</v>
      </c>
      <c r="F103" s="219" t="s">
        <v>157</v>
      </c>
      <c r="G103" s="216"/>
      <c r="H103" s="220">
        <v>4.9000000000000004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6" t="s">
        <v>128</v>
      </c>
      <c r="AU103" s="226" t="s">
        <v>82</v>
      </c>
      <c r="AV103" s="13" t="s">
        <v>82</v>
      </c>
      <c r="AW103" s="13" t="s">
        <v>36</v>
      </c>
      <c r="AX103" s="13" t="s">
        <v>75</v>
      </c>
      <c r="AY103" s="226" t="s">
        <v>110</v>
      </c>
    </row>
    <row r="104" s="13" customFormat="1">
      <c r="A104" s="13"/>
      <c r="B104" s="215"/>
      <c r="C104" s="216"/>
      <c r="D104" s="217" t="s">
        <v>128</v>
      </c>
      <c r="E104" s="218" t="s">
        <v>19</v>
      </c>
      <c r="F104" s="219" t="s">
        <v>158</v>
      </c>
      <c r="G104" s="216"/>
      <c r="H104" s="220">
        <v>5.8899999999999997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128</v>
      </c>
      <c r="AU104" s="226" t="s">
        <v>82</v>
      </c>
      <c r="AV104" s="13" t="s">
        <v>82</v>
      </c>
      <c r="AW104" s="13" t="s">
        <v>36</v>
      </c>
      <c r="AX104" s="13" t="s">
        <v>75</v>
      </c>
      <c r="AY104" s="226" t="s">
        <v>110</v>
      </c>
    </row>
    <row r="105" s="13" customFormat="1">
      <c r="A105" s="13"/>
      <c r="B105" s="215"/>
      <c r="C105" s="216"/>
      <c r="D105" s="217" t="s">
        <v>128</v>
      </c>
      <c r="E105" s="218" t="s">
        <v>19</v>
      </c>
      <c r="F105" s="219" t="s">
        <v>159</v>
      </c>
      <c r="G105" s="216"/>
      <c r="H105" s="220">
        <v>6.0300000000000002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128</v>
      </c>
      <c r="AU105" s="226" t="s">
        <v>82</v>
      </c>
      <c r="AV105" s="13" t="s">
        <v>82</v>
      </c>
      <c r="AW105" s="13" t="s">
        <v>36</v>
      </c>
      <c r="AX105" s="13" t="s">
        <v>75</v>
      </c>
      <c r="AY105" s="226" t="s">
        <v>110</v>
      </c>
    </row>
    <row r="106" s="13" customFormat="1">
      <c r="A106" s="13"/>
      <c r="B106" s="215"/>
      <c r="C106" s="216"/>
      <c r="D106" s="217" t="s">
        <v>128</v>
      </c>
      <c r="E106" s="218" t="s">
        <v>19</v>
      </c>
      <c r="F106" s="219" t="s">
        <v>160</v>
      </c>
      <c r="G106" s="216"/>
      <c r="H106" s="220">
        <v>1.4099999999999999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128</v>
      </c>
      <c r="AU106" s="226" t="s">
        <v>82</v>
      </c>
      <c r="AV106" s="13" t="s">
        <v>82</v>
      </c>
      <c r="AW106" s="13" t="s">
        <v>36</v>
      </c>
      <c r="AX106" s="13" t="s">
        <v>75</v>
      </c>
      <c r="AY106" s="226" t="s">
        <v>110</v>
      </c>
    </row>
    <row r="107" s="14" customFormat="1">
      <c r="A107" s="14"/>
      <c r="B107" s="227"/>
      <c r="C107" s="228"/>
      <c r="D107" s="217" t="s">
        <v>128</v>
      </c>
      <c r="E107" s="229" t="s">
        <v>19</v>
      </c>
      <c r="F107" s="230" t="s">
        <v>133</v>
      </c>
      <c r="G107" s="228"/>
      <c r="H107" s="231">
        <v>18.23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7" t="s">
        <v>128</v>
      </c>
      <c r="AU107" s="237" t="s">
        <v>82</v>
      </c>
      <c r="AV107" s="14" t="s">
        <v>119</v>
      </c>
      <c r="AW107" s="14" t="s">
        <v>36</v>
      </c>
      <c r="AX107" s="14" t="s">
        <v>80</v>
      </c>
      <c r="AY107" s="237" t="s">
        <v>110</v>
      </c>
    </row>
    <row r="108" s="2" customFormat="1" ht="21.75" customHeight="1">
      <c r="A108" s="38"/>
      <c r="B108" s="39"/>
      <c r="C108" s="197" t="s">
        <v>161</v>
      </c>
      <c r="D108" s="197" t="s">
        <v>114</v>
      </c>
      <c r="E108" s="198" t="s">
        <v>162</v>
      </c>
      <c r="F108" s="199" t="s">
        <v>163</v>
      </c>
      <c r="G108" s="200" t="s">
        <v>164</v>
      </c>
      <c r="H108" s="201">
        <v>1.4099999999999999</v>
      </c>
      <c r="I108" s="202"/>
      <c r="J108" s="203">
        <f>ROUND(I108*H108,2)</f>
        <v>0</v>
      </c>
      <c r="K108" s="199" t="s">
        <v>118</v>
      </c>
      <c r="L108" s="44"/>
      <c r="M108" s="204" t="s">
        <v>19</v>
      </c>
      <c r="N108" s="205" t="s">
        <v>46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0.0050000000000000001</v>
      </c>
      <c r="T108" s="207">
        <f>S108*H108</f>
        <v>0.0070499999999999998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119</v>
      </c>
      <c r="AT108" s="208" t="s">
        <v>114</v>
      </c>
      <c r="AU108" s="208" t="s">
        <v>82</v>
      </c>
      <c r="AY108" s="17" t="s">
        <v>110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80</v>
      </c>
      <c r="BK108" s="209">
        <f>ROUND(I108*H108,2)</f>
        <v>0</v>
      </c>
      <c r="BL108" s="17" t="s">
        <v>119</v>
      </c>
      <c r="BM108" s="208" t="s">
        <v>165</v>
      </c>
    </row>
    <row r="109" s="2" customFormat="1">
      <c r="A109" s="38"/>
      <c r="B109" s="39"/>
      <c r="C109" s="40"/>
      <c r="D109" s="210" t="s">
        <v>121</v>
      </c>
      <c r="E109" s="40"/>
      <c r="F109" s="211" t="s">
        <v>166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121</v>
      </c>
      <c r="AU109" s="17" t="s">
        <v>82</v>
      </c>
    </row>
    <row r="110" s="13" customFormat="1">
      <c r="A110" s="13"/>
      <c r="B110" s="215"/>
      <c r="C110" s="216"/>
      <c r="D110" s="217" t="s">
        <v>128</v>
      </c>
      <c r="E110" s="218" t="s">
        <v>19</v>
      </c>
      <c r="F110" s="219" t="s">
        <v>160</v>
      </c>
      <c r="G110" s="216"/>
      <c r="H110" s="220">
        <v>1.4099999999999999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6" t="s">
        <v>128</v>
      </c>
      <c r="AU110" s="226" t="s">
        <v>82</v>
      </c>
      <c r="AV110" s="13" t="s">
        <v>82</v>
      </c>
      <c r="AW110" s="13" t="s">
        <v>36</v>
      </c>
      <c r="AX110" s="13" t="s">
        <v>80</v>
      </c>
      <c r="AY110" s="226" t="s">
        <v>110</v>
      </c>
    </row>
    <row r="111" s="2" customFormat="1" ht="16.5" customHeight="1">
      <c r="A111" s="38"/>
      <c r="B111" s="39"/>
      <c r="C111" s="197" t="s">
        <v>119</v>
      </c>
      <c r="D111" s="197" t="s">
        <v>114</v>
      </c>
      <c r="E111" s="198" t="s">
        <v>167</v>
      </c>
      <c r="F111" s="199" t="s">
        <v>168</v>
      </c>
      <c r="G111" s="200" t="s">
        <v>164</v>
      </c>
      <c r="H111" s="201">
        <v>16.82</v>
      </c>
      <c r="I111" s="202"/>
      <c r="J111" s="203">
        <f>ROUND(I111*H111,2)</f>
        <v>0</v>
      </c>
      <c r="K111" s="199" t="s">
        <v>118</v>
      </c>
      <c r="L111" s="44"/>
      <c r="M111" s="204" t="s">
        <v>19</v>
      </c>
      <c r="N111" s="205" t="s">
        <v>46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0.69999999999999996</v>
      </c>
      <c r="T111" s="207">
        <f>S111*H111</f>
        <v>11.773999999999999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119</v>
      </c>
      <c r="AT111" s="208" t="s">
        <v>114</v>
      </c>
      <c r="AU111" s="208" t="s">
        <v>82</v>
      </c>
      <c r="AY111" s="17" t="s">
        <v>110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80</v>
      </c>
      <c r="BK111" s="209">
        <f>ROUND(I111*H111,2)</f>
        <v>0</v>
      </c>
      <c r="BL111" s="17" t="s">
        <v>119</v>
      </c>
      <c r="BM111" s="208" t="s">
        <v>169</v>
      </c>
    </row>
    <row r="112" s="2" customFormat="1">
      <c r="A112" s="38"/>
      <c r="B112" s="39"/>
      <c r="C112" s="40"/>
      <c r="D112" s="210" t="s">
        <v>121</v>
      </c>
      <c r="E112" s="40"/>
      <c r="F112" s="211" t="s">
        <v>170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121</v>
      </c>
      <c r="AU112" s="17" t="s">
        <v>82</v>
      </c>
    </row>
    <row r="113" s="13" customFormat="1">
      <c r="A113" s="13"/>
      <c r="B113" s="215"/>
      <c r="C113" s="216"/>
      <c r="D113" s="217" t="s">
        <v>128</v>
      </c>
      <c r="E113" s="218" t="s">
        <v>19</v>
      </c>
      <c r="F113" s="219" t="s">
        <v>157</v>
      </c>
      <c r="G113" s="216"/>
      <c r="H113" s="220">
        <v>4.9000000000000004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128</v>
      </c>
      <c r="AU113" s="226" t="s">
        <v>82</v>
      </c>
      <c r="AV113" s="13" t="s">
        <v>82</v>
      </c>
      <c r="AW113" s="13" t="s">
        <v>36</v>
      </c>
      <c r="AX113" s="13" t="s">
        <v>75</v>
      </c>
      <c r="AY113" s="226" t="s">
        <v>110</v>
      </c>
    </row>
    <row r="114" s="13" customFormat="1">
      <c r="A114" s="13"/>
      <c r="B114" s="215"/>
      <c r="C114" s="216"/>
      <c r="D114" s="217" t="s">
        <v>128</v>
      </c>
      <c r="E114" s="218" t="s">
        <v>19</v>
      </c>
      <c r="F114" s="219" t="s">
        <v>158</v>
      </c>
      <c r="G114" s="216"/>
      <c r="H114" s="220">
        <v>5.8899999999999997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128</v>
      </c>
      <c r="AU114" s="226" t="s">
        <v>82</v>
      </c>
      <c r="AV114" s="13" t="s">
        <v>82</v>
      </c>
      <c r="AW114" s="13" t="s">
        <v>36</v>
      </c>
      <c r="AX114" s="13" t="s">
        <v>75</v>
      </c>
      <c r="AY114" s="226" t="s">
        <v>110</v>
      </c>
    </row>
    <row r="115" s="13" customFormat="1">
      <c r="A115" s="13"/>
      <c r="B115" s="215"/>
      <c r="C115" s="216"/>
      <c r="D115" s="217" t="s">
        <v>128</v>
      </c>
      <c r="E115" s="218" t="s">
        <v>19</v>
      </c>
      <c r="F115" s="219" t="s">
        <v>159</v>
      </c>
      <c r="G115" s="216"/>
      <c r="H115" s="220">
        <v>6.0300000000000002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6" t="s">
        <v>128</v>
      </c>
      <c r="AU115" s="226" t="s">
        <v>82</v>
      </c>
      <c r="AV115" s="13" t="s">
        <v>82</v>
      </c>
      <c r="AW115" s="13" t="s">
        <v>36</v>
      </c>
      <c r="AX115" s="13" t="s">
        <v>75</v>
      </c>
      <c r="AY115" s="226" t="s">
        <v>110</v>
      </c>
    </row>
    <row r="116" s="14" customFormat="1">
      <c r="A116" s="14"/>
      <c r="B116" s="227"/>
      <c r="C116" s="228"/>
      <c r="D116" s="217" t="s">
        <v>128</v>
      </c>
      <c r="E116" s="229" t="s">
        <v>19</v>
      </c>
      <c r="F116" s="230" t="s">
        <v>133</v>
      </c>
      <c r="G116" s="228"/>
      <c r="H116" s="231">
        <v>16.82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7" t="s">
        <v>128</v>
      </c>
      <c r="AU116" s="237" t="s">
        <v>82</v>
      </c>
      <c r="AV116" s="14" t="s">
        <v>119</v>
      </c>
      <c r="AW116" s="14" t="s">
        <v>36</v>
      </c>
      <c r="AX116" s="14" t="s">
        <v>80</v>
      </c>
      <c r="AY116" s="237" t="s">
        <v>110</v>
      </c>
    </row>
    <row r="117" s="2" customFormat="1" ht="24.15" customHeight="1">
      <c r="A117" s="38"/>
      <c r="B117" s="39"/>
      <c r="C117" s="197" t="s">
        <v>171</v>
      </c>
      <c r="D117" s="197" t="s">
        <v>114</v>
      </c>
      <c r="E117" s="198" t="s">
        <v>172</v>
      </c>
      <c r="F117" s="199" t="s">
        <v>173</v>
      </c>
      <c r="G117" s="200" t="s">
        <v>117</v>
      </c>
      <c r="H117" s="201">
        <v>3.1869999999999998</v>
      </c>
      <c r="I117" s="202"/>
      <c r="J117" s="203">
        <f>ROUND(I117*H117,2)</f>
        <v>0</v>
      </c>
      <c r="K117" s="199" t="s">
        <v>118</v>
      </c>
      <c r="L117" s="44"/>
      <c r="M117" s="204" t="s">
        <v>19</v>
      </c>
      <c r="N117" s="205" t="s">
        <v>46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0.052999999999999998</v>
      </c>
      <c r="T117" s="207">
        <f>S117*H117</f>
        <v>0.16891099999999998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119</v>
      </c>
      <c r="AT117" s="208" t="s">
        <v>114</v>
      </c>
      <c r="AU117" s="208" t="s">
        <v>82</v>
      </c>
      <c r="AY117" s="17" t="s">
        <v>110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80</v>
      </c>
      <c r="BK117" s="209">
        <f>ROUND(I117*H117,2)</f>
        <v>0</v>
      </c>
      <c r="BL117" s="17" t="s">
        <v>119</v>
      </c>
      <c r="BM117" s="208" t="s">
        <v>174</v>
      </c>
    </row>
    <row r="118" s="2" customFormat="1">
      <c r="A118" s="38"/>
      <c r="B118" s="39"/>
      <c r="C118" s="40"/>
      <c r="D118" s="210" t="s">
        <v>121</v>
      </c>
      <c r="E118" s="40"/>
      <c r="F118" s="211" t="s">
        <v>175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121</v>
      </c>
      <c r="AU118" s="17" t="s">
        <v>82</v>
      </c>
    </row>
    <row r="119" s="13" customFormat="1">
      <c r="A119" s="13"/>
      <c r="B119" s="215"/>
      <c r="C119" s="216"/>
      <c r="D119" s="217" t="s">
        <v>128</v>
      </c>
      <c r="E119" s="218" t="s">
        <v>19</v>
      </c>
      <c r="F119" s="219" t="s">
        <v>176</v>
      </c>
      <c r="G119" s="216"/>
      <c r="H119" s="220">
        <v>3.1869999999999998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128</v>
      </c>
      <c r="AU119" s="226" t="s">
        <v>82</v>
      </c>
      <c r="AV119" s="13" t="s">
        <v>82</v>
      </c>
      <c r="AW119" s="13" t="s">
        <v>36</v>
      </c>
      <c r="AX119" s="13" t="s">
        <v>80</v>
      </c>
      <c r="AY119" s="226" t="s">
        <v>110</v>
      </c>
    </row>
    <row r="120" s="2" customFormat="1" ht="24.15" customHeight="1">
      <c r="A120" s="38"/>
      <c r="B120" s="39"/>
      <c r="C120" s="197" t="s">
        <v>177</v>
      </c>
      <c r="D120" s="197" t="s">
        <v>114</v>
      </c>
      <c r="E120" s="198" t="s">
        <v>178</v>
      </c>
      <c r="F120" s="199" t="s">
        <v>179</v>
      </c>
      <c r="G120" s="200" t="s">
        <v>117</v>
      </c>
      <c r="H120" s="201">
        <v>38.012999999999998</v>
      </c>
      <c r="I120" s="202"/>
      <c r="J120" s="203">
        <f>ROUND(I120*H120,2)</f>
        <v>0</v>
      </c>
      <c r="K120" s="199" t="s">
        <v>118</v>
      </c>
      <c r="L120" s="44"/>
      <c r="M120" s="204" t="s">
        <v>19</v>
      </c>
      <c r="N120" s="205" t="s">
        <v>46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0.050000000000000003</v>
      </c>
      <c r="T120" s="207">
        <f>S120*H120</f>
        <v>1.90065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119</v>
      </c>
      <c r="AT120" s="208" t="s">
        <v>114</v>
      </c>
      <c r="AU120" s="208" t="s">
        <v>82</v>
      </c>
      <c r="AY120" s="17" t="s">
        <v>110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80</v>
      </c>
      <c r="BK120" s="209">
        <f>ROUND(I120*H120,2)</f>
        <v>0</v>
      </c>
      <c r="BL120" s="17" t="s">
        <v>119</v>
      </c>
      <c r="BM120" s="208" t="s">
        <v>180</v>
      </c>
    </row>
    <row r="121" s="2" customFormat="1">
      <c r="A121" s="38"/>
      <c r="B121" s="39"/>
      <c r="C121" s="40"/>
      <c r="D121" s="210" t="s">
        <v>121</v>
      </c>
      <c r="E121" s="40"/>
      <c r="F121" s="211" t="s">
        <v>181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121</v>
      </c>
      <c r="AU121" s="17" t="s">
        <v>82</v>
      </c>
    </row>
    <row r="122" s="13" customFormat="1">
      <c r="A122" s="13"/>
      <c r="B122" s="215"/>
      <c r="C122" s="216"/>
      <c r="D122" s="217" t="s">
        <v>128</v>
      </c>
      <c r="E122" s="218" t="s">
        <v>19</v>
      </c>
      <c r="F122" s="219" t="s">
        <v>182</v>
      </c>
      <c r="G122" s="216"/>
      <c r="H122" s="220">
        <v>11.074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6" t="s">
        <v>128</v>
      </c>
      <c r="AU122" s="226" t="s">
        <v>82</v>
      </c>
      <c r="AV122" s="13" t="s">
        <v>82</v>
      </c>
      <c r="AW122" s="13" t="s">
        <v>36</v>
      </c>
      <c r="AX122" s="13" t="s">
        <v>75</v>
      </c>
      <c r="AY122" s="226" t="s">
        <v>110</v>
      </c>
    </row>
    <row r="123" s="13" customFormat="1">
      <c r="A123" s="13"/>
      <c r="B123" s="215"/>
      <c r="C123" s="216"/>
      <c r="D123" s="217" t="s">
        <v>128</v>
      </c>
      <c r="E123" s="218" t="s">
        <v>19</v>
      </c>
      <c r="F123" s="219" t="s">
        <v>183</v>
      </c>
      <c r="G123" s="216"/>
      <c r="H123" s="220">
        <v>13.311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128</v>
      </c>
      <c r="AU123" s="226" t="s">
        <v>82</v>
      </c>
      <c r="AV123" s="13" t="s">
        <v>82</v>
      </c>
      <c r="AW123" s="13" t="s">
        <v>36</v>
      </c>
      <c r="AX123" s="13" t="s">
        <v>75</v>
      </c>
      <c r="AY123" s="226" t="s">
        <v>110</v>
      </c>
    </row>
    <row r="124" s="13" customFormat="1">
      <c r="A124" s="13"/>
      <c r="B124" s="215"/>
      <c r="C124" s="216"/>
      <c r="D124" s="217" t="s">
        <v>128</v>
      </c>
      <c r="E124" s="218" t="s">
        <v>19</v>
      </c>
      <c r="F124" s="219" t="s">
        <v>184</v>
      </c>
      <c r="G124" s="216"/>
      <c r="H124" s="220">
        <v>13.628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128</v>
      </c>
      <c r="AU124" s="226" t="s">
        <v>82</v>
      </c>
      <c r="AV124" s="13" t="s">
        <v>82</v>
      </c>
      <c r="AW124" s="13" t="s">
        <v>36</v>
      </c>
      <c r="AX124" s="13" t="s">
        <v>75</v>
      </c>
      <c r="AY124" s="226" t="s">
        <v>110</v>
      </c>
    </row>
    <row r="125" s="14" customFormat="1">
      <c r="A125" s="14"/>
      <c r="B125" s="227"/>
      <c r="C125" s="228"/>
      <c r="D125" s="217" t="s">
        <v>128</v>
      </c>
      <c r="E125" s="229" t="s">
        <v>19</v>
      </c>
      <c r="F125" s="230" t="s">
        <v>133</v>
      </c>
      <c r="G125" s="228"/>
      <c r="H125" s="231">
        <v>38.012999999999998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128</v>
      </c>
      <c r="AU125" s="237" t="s">
        <v>82</v>
      </c>
      <c r="AV125" s="14" t="s">
        <v>119</v>
      </c>
      <c r="AW125" s="14" t="s">
        <v>36</v>
      </c>
      <c r="AX125" s="14" t="s">
        <v>80</v>
      </c>
      <c r="AY125" s="237" t="s">
        <v>110</v>
      </c>
    </row>
    <row r="126" s="12" customFormat="1" ht="22.8" customHeight="1">
      <c r="A126" s="12"/>
      <c r="B126" s="181"/>
      <c r="C126" s="182"/>
      <c r="D126" s="183" t="s">
        <v>74</v>
      </c>
      <c r="E126" s="195" t="s">
        <v>185</v>
      </c>
      <c r="F126" s="195" t="s">
        <v>186</v>
      </c>
      <c r="G126" s="182"/>
      <c r="H126" s="182"/>
      <c r="I126" s="185"/>
      <c r="J126" s="196">
        <f>BK126</f>
        <v>0</v>
      </c>
      <c r="K126" s="182"/>
      <c r="L126" s="187"/>
      <c r="M126" s="188"/>
      <c r="N126" s="189"/>
      <c r="O126" s="189"/>
      <c r="P126" s="190">
        <f>SUM(P127:P134)</f>
        <v>0</v>
      </c>
      <c r="Q126" s="189"/>
      <c r="R126" s="190">
        <f>SUM(R127:R134)</f>
        <v>0</v>
      </c>
      <c r="S126" s="189"/>
      <c r="T126" s="191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2" t="s">
        <v>80</v>
      </c>
      <c r="AT126" s="193" t="s">
        <v>74</v>
      </c>
      <c r="AU126" s="193" t="s">
        <v>80</v>
      </c>
      <c r="AY126" s="192" t="s">
        <v>110</v>
      </c>
      <c r="BK126" s="194">
        <f>SUM(BK127:BK134)</f>
        <v>0</v>
      </c>
    </row>
    <row r="127" s="2" customFormat="1" ht="24.15" customHeight="1">
      <c r="A127" s="38"/>
      <c r="B127" s="39"/>
      <c r="C127" s="197" t="s">
        <v>187</v>
      </c>
      <c r="D127" s="197" t="s">
        <v>114</v>
      </c>
      <c r="E127" s="198" t="s">
        <v>188</v>
      </c>
      <c r="F127" s="199" t="s">
        <v>189</v>
      </c>
      <c r="G127" s="200" t="s">
        <v>190</v>
      </c>
      <c r="H127" s="201">
        <v>13.881</v>
      </c>
      <c r="I127" s="202"/>
      <c r="J127" s="203">
        <f>ROUND(I127*H127,2)</f>
        <v>0</v>
      </c>
      <c r="K127" s="199" t="s">
        <v>118</v>
      </c>
      <c r="L127" s="44"/>
      <c r="M127" s="204" t="s">
        <v>19</v>
      </c>
      <c r="N127" s="205" t="s">
        <v>46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119</v>
      </c>
      <c r="AT127" s="208" t="s">
        <v>114</v>
      </c>
      <c r="AU127" s="208" t="s">
        <v>82</v>
      </c>
      <c r="AY127" s="17" t="s">
        <v>110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80</v>
      </c>
      <c r="BK127" s="209">
        <f>ROUND(I127*H127,2)</f>
        <v>0</v>
      </c>
      <c r="BL127" s="17" t="s">
        <v>119</v>
      </c>
      <c r="BM127" s="208" t="s">
        <v>191</v>
      </c>
    </row>
    <row r="128" s="2" customFormat="1">
      <c r="A128" s="38"/>
      <c r="B128" s="39"/>
      <c r="C128" s="40"/>
      <c r="D128" s="210" t="s">
        <v>121</v>
      </c>
      <c r="E128" s="40"/>
      <c r="F128" s="211" t="s">
        <v>192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121</v>
      </c>
      <c r="AU128" s="17" t="s">
        <v>82</v>
      </c>
    </row>
    <row r="129" s="2" customFormat="1" ht="21.75" customHeight="1">
      <c r="A129" s="38"/>
      <c r="B129" s="39"/>
      <c r="C129" s="197" t="s">
        <v>193</v>
      </c>
      <c r="D129" s="197" t="s">
        <v>114</v>
      </c>
      <c r="E129" s="198" t="s">
        <v>194</v>
      </c>
      <c r="F129" s="199" t="s">
        <v>195</v>
      </c>
      <c r="G129" s="200" t="s">
        <v>190</v>
      </c>
      <c r="H129" s="201">
        <v>13.881</v>
      </c>
      <c r="I129" s="202"/>
      <c r="J129" s="203">
        <f>ROUND(I129*H129,2)</f>
        <v>0</v>
      </c>
      <c r="K129" s="199" t="s">
        <v>118</v>
      </c>
      <c r="L129" s="44"/>
      <c r="M129" s="204" t="s">
        <v>19</v>
      </c>
      <c r="N129" s="205" t="s">
        <v>46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119</v>
      </c>
      <c r="AT129" s="208" t="s">
        <v>114</v>
      </c>
      <c r="AU129" s="208" t="s">
        <v>82</v>
      </c>
      <c r="AY129" s="17" t="s">
        <v>110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80</v>
      </c>
      <c r="BK129" s="209">
        <f>ROUND(I129*H129,2)</f>
        <v>0</v>
      </c>
      <c r="BL129" s="17" t="s">
        <v>119</v>
      </c>
      <c r="BM129" s="208" t="s">
        <v>196</v>
      </c>
    </row>
    <row r="130" s="2" customFormat="1">
      <c r="A130" s="38"/>
      <c r="B130" s="39"/>
      <c r="C130" s="40"/>
      <c r="D130" s="210" t="s">
        <v>121</v>
      </c>
      <c r="E130" s="40"/>
      <c r="F130" s="211" t="s">
        <v>197</v>
      </c>
      <c r="G130" s="40"/>
      <c r="H130" s="40"/>
      <c r="I130" s="212"/>
      <c r="J130" s="40"/>
      <c r="K130" s="40"/>
      <c r="L130" s="44"/>
      <c r="M130" s="213"/>
      <c r="N130" s="21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121</v>
      </c>
      <c r="AU130" s="17" t="s">
        <v>82</v>
      </c>
    </row>
    <row r="131" s="2" customFormat="1" ht="24.15" customHeight="1">
      <c r="A131" s="38"/>
      <c r="B131" s="39"/>
      <c r="C131" s="197" t="s">
        <v>198</v>
      </c>
      <c r="D131" s="197" t="s">
        <v>114</v>
      </c>
      <c r="E131" s="198" t="s">
        <v>199</v>
      </c>
      <c r="F131" s="199" t="s">
        <v>200</v>
      </c>
      <c r="G131" s="200" t="s">
        <v>190</v>
      </c>
      <c r="H131" s="201">
        <v>194.334</v>
      </c>
      <c r="I131" s="202"/>
      <c r="J131" s="203">
        <f>ROUND(I131*H131,2)</f>
        <v>0</v>
      </c>
      <c r="K131" s="199" t="s">
        <v>118</v>
      </c>
      <c r="L131" s="44"/>
      <c r="M131" s="204" t="s">
        <v>19</v>
      </c>
      <c r="N131" s="205" t="s">
        <v>46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119</v>
      </c>
      <c r="AT131" s="208" t="s">
        <v>114</v>
      </c>
      <c r="AU131" s="208" t="s">
        <v>82</v>
      </c>
      <c r="AY131" s="17" t="s">
        <v>110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80</v>
      </c>
      <c r="BK131" s="209">
        <f>ROUND(I131*H131,2)</f>
        <v>0</v>
      </c>
      <c r="BL131" s="17" t="s">
        <v>119</v>
      </c>
      <c r="BM131" s="208" t="s">
        <v>201</v>
      </c>
    </row>
    <row r="132" s="2" customFormat="1">
      <c r="A132" s="38"/>
      <c r="B132" s="39"/>
      <c r="C132" s="40"/>
      <c r="D132" s="210" t="s">
        <v>121</v>
      </c>
      <c r="E132" s="40"/>
      <c r="F132" s="211" t="s">
        <v>202</v>
      </c>
      <c r="G132" s="40"/>
      <c r="H132" s="40"/>
      <c r="I132" s="212"/>
      <c r="J132" s="40"/>
      <c r="K132" s="40"/>
      <c r="L132" s="44"/>
      <c r="M132" s="213"/>
      <c r="N132" s="21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121</v>
      </c>
      <c r="AU132" s="17" t="s">
        <v>82</v>
      </c>
    </row>
    <row r="133" s="13" customFormat="1">
      <c r="A133" s="13"/>
      <c r="B133" s="215"/>
      <c r="C133" s="216"/>
      <c r="D133" s="217" t="s">
        <v>128</v>
      </c>
      <c r="E133" s="216"/>
      <c r="F133" s="219" t="s">
        <v>203</v>
      </c>
      <c r="G133" s="216"/>
      <c r="H133" s="220">
        <v>194.334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6" t="s">
        <v>128</v>
      </c>
      <c r="AU133" s="226" t="s">
        <v>82</v>
      </c>
      <c r="AV133" s="13" t="s">
        <v>82</v>
      </c>
      <c r="AW133" s="13" t="s">
        <v>4</v>
      </c>
      <c r="AX133" s="13" t="s">
        <v>80</v>
      </c>
      <c r="AY133" s="226" t="s">
        <v>110</v>
      </c>
    </row>
    <row r="134" s="2" customFormat="1" ht="16.5" customHeight="1">
      <c r="A134" s="38"/>
      <c r="B134" s="39"/>
      <c r="C134" s="238" t="s">
        <v>204</v>
      </c>
      <c r="D134" s="238" t="s">
        <v>205</v>
      </c>
      <c r="E134" s="239" t="s">
        <v>206</v>
      </c>
      <c r="F134" s="240" t="s">
        <v>207</v>
      </c>
      <c r="G134" s="241" t="s">
        <v>190</v>
      </c>
      <c r="H134" s="242">
        <v>13.881</v>
      </c>
      <c r="I134" s="243"/>
      <c r="J134" s="244">
        <f>ROUND(I134*H134,2)</f>
        <v>0</v>
      </c>
      <c r="K134" s="240" t="s">
        <v>118</v>
      </c>
      <c r="L134" s="245"/>
      <c r="M134" s="246" t="s">
        <v>19</v>
      </c>
      <c r="N134" s="247" t="s">
        <v>46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193</v>
      </c>
      <c r="AT134" s="208" t="s">
        <v>205</v>
      </c>
      <c r="AU134" s="208" t="s">
        <v>82</v>
      </c>
      <c r="AY134" s="17" t="s">
        <v>110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80</v>
      </c>
      <c r="BK134" s="209">
        <f>ROUND(I134*H134,2)</f>
        <v>0</v>
      </c>
      <c r="BL134" s="17" t="s">
        <v>119</v>
      </c>
      <c r="BM134" s="208" t="s">
        <v>208</v>
      </c>
    </row>
    <row r="135" s="12" customFormat="1" ht="25.92" customHeight="1">
      <c r="A135" s="12"/>
      <c r="B135" s="181"/>
      <c r="C135" s="182"/>
      <c r="D135" s="183" t="s">
        <v>74</v>
      </c>
      <c r="E135" s="184" t="s">
        <v>209</v>
      </c>
      <c r="F135" s="184" t="s">
        <v>210</v>
      </c>
      <c r="G135" s="182"/>
      <c r="H135" s="182"/>
      <c r="I135" s="185"/>
      <c r="J135" s="186">
        <f>BK135</f>
        <v>0</v>
      </c>
      <c r="K135" s="182"/>
      <c r="L135" s="187"/>
      <c r="M135" s="188"/>
      <c r="N135" s="189"/>
      <c r="O135" s="189"/>
      <c r="P135" s="190">
        <f>P136+P187</f>
        <v>0</v>
      </c>
      <c r="Q135" s="189"/>
      <c r="R135" s="190">
        <f>R136+R187</f>
        <v>1.2813913400000001</v>
      </c>
      <c r="S135" s="189"/>
      <c r="T135" s="191">
        <f>T136+T187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2" t="s">
        <v>82</v>
      </c>
      <c r="AT135" s="193" t="s">
        <v>74</v>
      </c>
      <c r="AU135" s="193" t="s">
        <v>75</v>
      </c>
      <c r="AY135" s="192" t="s">
        <v>110</v>
      </c>
      <c r="BK135" s="194">
        <f>BK136+BK187</f>
        <v>0</v>
      </c>
    </row>
    <row r="136" s="12" customFormat="1" ht="22.8" customHeight="1">
      <c r="A136" s="12"/>
      <c r="B136" s="181"/>
      <c r="C136" s="182"/>
      <c r="D136" s="183" t="s">
        <v>74</v>
      </c>
      <c r="E136" s="195" t="s">
        <v>211</v>
      </c>
      <c r="F136" s="195" t="s">
        <v>212</v>
      </c>
      <c r="G136" s="182"/>
      <c r="H136" s="182"/>
      <c r="I136" s="185"/>
      <c r="J136" s="196">
        <f>BK136</f>
        <v>0</v>
      </c>
      <c r="K136" s="182"/>
      <c r="L136" s="187"/>
      <c r="M136" s="188"/>
      <c r="N136" s="189"/>
      <c r="O136" s="189"/>
      <c r="P136" s="190">
        <f>SUM(P137:P186)</f>
        <v>0</v>
      </c>
      <c r="Q136" s="189"/>
      <c r="R136" s="190">
        <f>SUM(R137:R186)</f>
        <v>1.2765918200000002</v>
      </c>
      <c r="S136" s="189"/>
      <c r="T136" s="191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2" t="s">
        <v>82</v>
      </c>
      <c r="AT136" s="193" t="s">
        <v>74</v>
      </c>
      <c r="AU136" s="193" t="s">
        <v>80</v>
      </c>
      <c r="AY136" s="192" t="s">
        <v>110</v>
      </c>
      <c r="BK136" s="194">
        <f>SUM(BK137:BK186)</f>
        <v>0</v>
      </c>
    </row>
    <row r="137" s="2" customFormat="1" ht="24.15" customHeight="1">
      <c r="A137" s="38"/>
      <c r="B137" s="39"/>
      <c r="C137" s="197" t="s">
        <v>213</v>
      </c>
      <c r="D137" s="197" t="s">
        <v>114</v>
      </c>
      <c r="E137" s="198" t="s">
        <v>214</v>
      </c>
      <c r="F137" s="199" t="s">
        <v>215</v>
      </c>
      <c r="G137" s="200" t="s">
        <v>164</v>
      </c>
      <c r="H137" s="201">
        <v>1</v>
      </c>
      <c r="I137" s="202"/>
      <c r="J137" s="203">
        <f>ROUND(I137*H137,2)</f>
        <v>0</v>
      </c>
      <c r="K137" s="199" t="s">
        <v>118</v>
      </c>
      <c r="L137" s="44"/>
      <c r="M137" s="204" t="s">
        <v>19</v>
      </c>
      <c r="N137" s="205" t="s">
        <v>46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216</v>
      </c>
      <c r="AT137" s="208" t="s">
        <v>114</v>
      </c>
      <c r="AU137" s="208" t="s">
        <v>82</v>
      </c>
      <c r="AY137" s="17" t="s">
        <v>110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80</v>
      </c>
      <c r="BK137" s="209">
        <f>ROUND(I137*H137,2)</f>
        <v>0</v>
      </c>
      <c r="BL137" s="17" t="s">
        <v>216</v>
      </c>
      <c r="BM137" s="208" t="s">
        <v>217</v>
      </c>
    </row>
    <row r="138" s="2" customFormat="1">
      <c r="A138" s="38"/>
      <c r="B138" s="39"/>
      <c r="C138" s="40"/>
      <c r="D138" s="210" t="s">
        <v>121</v>
      </c>
      <c r="E138" s="40"/>
      <c r="F138" s="211" t="s">
        <v>218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121</v>
      </c>
      <c r="AU138" s="17" t="s">
        <v>82</v>
      </c>
    </row>
    <row r="139" s="2" customFormat="1" ht="24.15" customHeight="1">
      <c r="A139" s="38"/>
      <c r="B139" s="39"/>
      <c r="C139" s="197" t="s">
        <v>219</v>
      </c>
      <c r="D139" s="197" t="s">
        <v>114</v>
      </c>
      <c r="E139" s="198" t="s">
        <v>220</v>
      </c>
      <c r="F139" s="199" t="s">
        <v>221</v>
      </c>
      <c r="G139" s="200" t="s">
        <v>164</v>
      </c>
      <c r="H139" s="201">
        <v>3</v>
      </c>
      <c r="I139" s="202"/>
      <c r="J139" s="203">
        <f>ROUND(I139*H139,2)</f>
        <v>0</v>
      </c>
      <c r="K139" s="199" t="s">
        <v>118</v>
      </c>
      <c r="L139" s="44"/>
      <c r="M139" s="204" t="s">
        <v>19</v>
      </c>
      <c r="N139" s="205" t="s">
        <v>46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216</v>
      </c>
      <c r="AT139" s="208" t="s">
        <v>114</v>
      </c>
      <c r="AU139" s="208" t="s">
        <v>82</v>
      </c>
      <c r="AY139" s="17" t="s">
        <v>110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80</v>
      </c>
      <c r="BK139" s="209">
        <f>ROUND(I139*H139,2)</f>
        <v>0</v>
      </c>
      <c r="BL139" s="17" t="s">
        <v>216</v>
      </c>
      <c r="BM139" s="208" t="s">
        <v>222</v>
      </c>
    </row>
    <row r="140" s="2" customFormat="1">
      <c r="A140" s="38"/>
      <c r="B140" s="39"/>
      <c r="C140" s="40"/>
      <c r="D140" s="210" t="s">
        <v>121</v>
      </c>
      <c r="E140" s="40"/>
      <c r="F140" s="211" t="s">
        <v>223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121</v>
      </c>
      <c r="AU140" s="17" t="s">
        <v>82</v>
      </c>
    </row>
    <row r="141" s="2" customFormat="1" ht="16.5" customHeight="1">
      <c r="A141" s="38"/>
      <c r="B141" s="39"/>
      <c r="C141" s="238" t="s">
        <v>224</v>
      </c>
      <c r="D141" s="238" t="s">
        <v>205</v>
      </c>
      <c r="E141" s="239" t="s">
        <v>225</v>
      </c>
      <c r="F141" s="240" t="s">
        <v>226</v>
      </c>
      <c r="G141" s="241" t="s">
        <v>154</v>
      </c>
      <c r="H141" s="242">
        <v>18.23</v>
      </c>
      <c r="I141" s="243"/>
      <c r="J141" s="244">
        <f>ROUND(I141*H141,2)</f>
        <v>0</v>
      </c>
      <c r="K141" s="240" t="s">
        <v>118</v>
      </c>
      <c r="L141" s="245"/>
      <c r="M141" s="246" t="s">
        <v>19</v>
      </c>
      <c r="N141" s="247" t="s">
        <v>46</v>
      </c>
      <c r="O141" s="84"/>
      <c r="P141" s="206">
        <f>O141*H141</f>
        <v>0</v>
      </c>
      <c r="Q141" s="206">
        <v>0.0035999999999999999</v>
      </c>
      <c r="R141" s="206">
        <f>Q141*H141</f>
        <v>0.065628000000000006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227</v>
      </c>
      <c r="AT141" s="208" t="s">
        <v>205</v>
      </c>
      <c r="AU141" s="208" t="s">
        <v>82</v>
      </c>
      <c r="AY141" s="17" t="s">
        <v>110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80</v>
      </c>
      <c r="BK141" s="209">
        <f>ROUND(I141*H141,2)</f>
        <v>0</v>
      </c>
      <c r="BL141" s="17" t="s">
        <v>216</v>
      </c>
      <c r="BM141" s="208" t="s">
        <v>228</v>
      </c>
    </row>
    <row r="142" s="13" customFormat="1">
      <c r="A142" s="13"/>
      <c r="B142" s="215"/>
      <c r="C142" s="216"/>
      <c r="D142" s="217" t="s">
        <v>128</v>
      </c>
      <c r="E142" s="218" t="s">
        <v>19</v>
      </c>
      <c r="F142" s="219" t="s">
        <v>229</v>
      </c>
      <c r="G142" s="216"/>
      <c r="H142" s="220">
        <v>4.9000000000000004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6" t="s">
        <v>128</v>
      </c>
      <c r="AU142" s="226" t="s">
        <v>82</v>
      </c>
      <c r="AV142" s="13" t="s">
        <v>82</v>
      </c>
      <c r="AW142" s="13" t="s">
        <v>36</v>
      </c>
      <c r="AX142" s="13" t="s">
        <v>75</v>
      </c>
      <c r="AY142" s="226" t="s">
        <v>110</v>
      </c>
    </row>
    <row r="143" s="13" customFormat="1">
      <c r="A143" s="13"/>
      <c r="B143" s="215"/>
      <c r="C143" s="216"/>
      <c r="D143" s="217" t="s">
        <v>128</v>
      </c>
      <c r="E143" s="218" t="s">
        <v>19</v>
      </c>
      <c r="F143" s="219" t="s">
        <v>230</v>
      </c>
      <c r="G143" s="216"/>
      <c r="H143" s="220">
        <v>5.8899999999999997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128</v>
      </c>
      <c r="AU143" s="226" t="s">
        <v>82</v>
      </c>
      <c r="AV143" s="13" t="s">
        <v>82</v>
      </c>
      <c r="AW143" s="13" t="s">
        <v>36</v>
      </c>
      <c r="AX143" s="13" t="s">
        <v>75</v>
      </c>
      <c r="AY143" s="226" t="s">
        <v>110</v>
      </c>
    </row>
    <row r="144" s="13" customFormat="1">
      <c r="A144" s="13"/>
      <c r="B144" s="215"/>
      <c r="C144" s="216"/>
      <c r="D144" s="217" t="s">
        <v>128</v>
      </c>
      <c r="E144" s="218" t="s">
        <v>19</v>
      </c>
      <c r="F144" s="219" t="s">
        <v>231</v>
      </c>
      <c r="G144" s="216"/>
      <c r="H144" s="220">
        <v>6.0300000000000002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6" t="s">
        <v>128</v>
      </c>
      <c r="AU144" s="226" t="s">
        <v>82</v>
      </c>
      <c r="AV144" s="13" t="s">
        <v>82</v>
      </c>
      <c r="AW144" s="13" t="s">
        <v>36</v>
      </c>
      <c r="AX144" s="13" t="s">
        <v>75</v>
      </c>
      <c r="AY144" s="226" t="s">
        <v>110</v>
      </c>
    </row>
    <row r="145" s="13" customFormat="1">
      <c r="A145" s="13"/>
      <c r="B145" s="215"/>
      <c r="C145" s="216"/>
      <c r="D145" s="217" t="s">
        <v>128</v>
      </c>
      <c r="E145" s="218" t="s">
        <v>19</v>
      </c>
      <c r="F145" s="219" t="s">
        <v>232</v>
      </c>
      <c r="G145" s="216"/>
      <c r="H145" s="220">
        <v>1.4099999999999999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6" t="s">
        <v>128</v>
      </c>
      <c r="AU145" s="226" t="s">
        <v>82</v>
      </c>
      <c r="AV145" s="13" t="s">
        <v>82</v>
      </c>
      <c r="AW145" s="13" t="s">
        <v>36</v>
      </c>
      <c r="AX145" s="13" t="s">
        <v>75</v>
      </c>
      <c r="AY145" s="226" t="s">
        <v>110</v>
      </c>
    </row>
    <row r="146" s="14" customFormat="1">
      <c r="A146" s="14"/>
      <c r="B146" s="227"/>
      <c r="C146" s="228"/>
      <c r="D146" s="217" t="s">
        <v>128</v>
      </c>
      <c r="E146" s="229" t="s">
        <v>19</v>
      </c>
      <c r="F146" s="230" t="s">
        <v>133</v>
      </c>
      <c r="G146" s="228"/>
      <c r="H146" s="231">
        <v>18.23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7" t="s">
        <v>128</v>
      </c>
      <c r="AU146" s="237" t="s">
        <v>82</v>
      </c>
      <c r="AV146" s="14" t="s">
        <v>119</v>
      </c>
      <c r="AW146" s="14" t="s">
        <v>36</v>
      </c>
      <c r="AX146" s="14" t="s">
        <v>80</v>
      </c>
      <c r="AY146" s="237" t="s">
        <v>110</v>
      </c>
    </row>
    <row r="147" s="2" customFormat="1" ht="24.15" customHeight="1">
      <c r="A147" s="38"/>
      <c r="B147" s="39"/>
      <c r="C147" s="197" t="s">
        <v>233</v>
      </c>
      <c r="D147" s="197" t="s">
        <v>114</v>
      </c>
      <c r="E147" s="198" t="s">
        <v>234</v>
      </c>
      <c r="F147" s="199" t="s">
        <v>235</v>
      </c>
      <c r="G147" s="200" t="s">
        <v>117</v>
      </c>
      <c r="H147" s="201">
        <v>3.1869999999999998</v>
      </c>
      <c r="I147" s="202"/>
      <c r="J147" s="203">
        <f>ROUND(I147*H147,2)</f>
        <v>0</v>
      </c>
      <c r="K147" s="199" t="s">
        <v>118</v>
      </c>
      <c r="L147" s="44"/>
      <c r="M147" s="204" t="s">
        <v>19</v>
      </c>
      <c r="N147" s="205" t="s">
        <v>46</v>
      </c>
      <c r="O147" s="84"/>
      <c r="P147" s="206">
        <f>O147*H147</f>
        <v>0</v>
      </c>
      <c r="Q147" s="206">
        <v>0.00033</v>
      </c>
      <c r="R147" s="206">
        <f>Q147*H147</f>
        <v>0.00105171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216</v>
      </c>
      <c r="AT147" s="208" t="s">
        <v>114</v>
      </c>
      <c r="AU147" s="208" t="s">
        <v>82</v>
      </c>
      <c r="AY147" s="17" t="s">
        <v>110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80</v>
      </c>
      <c r="BK147" s="209">
        <f>ROUND(I147*H147,2)</f>
        <v>0</v>
      </c>
      <c r="BL147" s="17" t="s">
        <v>216</v>
      </c>
      <c r="BM147" s="208" t="s">
        <v>236</v>
      </c>
    </row>
    <row r="148" s="2" customFormat="1">
      <c r="A148" s="38"/>
      <c r="B148" s="39"/>
      <c r="C148" s="40"/>
      <c r="D148" s="210" t="s">
        <v>121</v>
      </c>
      <c r="E148" s="40"/>
      <c r="F148" s="211" t="s">
        <v>237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121</v>
      </c>
      <c r="AU148" s="17" t="s">
        <v>82</v>
      </c>
    </row>
    <row r="149" s="13" customFormat="1">
      <c r="A149" s="13"/>
      <c r="B149" s="215"/>
      <c r="C149" s="216"/>
      <c r="D149" s="217" t="s">
        <v>128</v>
      </c>
      <c r="E149" s="218" t="s">
        <v>19</v>
      </c>
      <c r="F149" s="219" t="s">
        <v>176</v>
      </c>
      <c r="G149" s="216"/>
      <c r="H149" s="220">
        <v>3.1869999999999998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128</v>
      </c>
      <c r="AU149" s="226" t="s">
        <v>82</v>
      </c>
      <c r="AV149" s="13" t="s">
        <v>82</v>
      </c>
      <c r="AW149" s="13" t="s">
        <v>36</v>
      </c>
      <c r="AX149" s="13" t="s">
        <v>80</v>
      </c>
      <c r="AY149" s="226" t="s">
        <v>110</v>
      </c>
    </row>
    <row r="150" s="2" customFormat="1" ht="24.15" customHeight="1">
      <c r="A150" s="38"/>
      <c r="B150" s="39"/>
      <c r="C150" s="197" t="s">
        <v>8</v>
      </c>
      <c r="D150" s="197" t="s">
        <v>114</v>
      </c>
      <c r="E150" s="198" t="s">
        <v>238</v>
      </c>
      <c r="F150" s="199" t="s">
        <v>239</v>
      </c>
      <c r="G150" s="200" t="s">
        <v>117</v>
      </c>
      <c r="H150" s="201">
        <v>38.012999999999998</v>
      </c>
      <c r="I150" s="202"/>
      <c r="J150" s="203">
        <f>ROUND(I150*H150,2)</f>
        <v>0</v>
      </c>
      <c r="K150" s="199" t="s">
        <v>118</v>
      </c>
      <c r="L150" s="44"/>
      <c r="M150" s="204" t="s">
        <v>19</v>
      </c>
      <c r="N150" s="205" t="s">
        <v>46</v>
      </c>
      <c r="O150" s="84"/>
      <c r="P150" s="206">
        <f>O150*H150</f>
        <v>0</v>
      </c>
      <c r="Q150" s="206">
        <v>0.00027</v>
      </c>
      <c r="R150" s="206">
        <f>Q150*H150</f>
        <v>0.01026351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216</v>
      </c>
      <c r="AT150" s="208" t="s">
        <v>114</v>
      </c>
      <c r="AU150" s="208" t="s">
        <v>82</v>
      </c>
      <c r="AY150" s="17" t="s">
        <v>110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80</v>
      </c>
      <c r="BK150" s="209">
        <f>ROUND(I150*H150,2)</f>
        <v>0</v>
      </c>
      <c r="BL150" s="17" t="s">
        <v>216</v>
      </c>
      <c r="BM150" s="208" t="s">
        <v>240</v>
      </c>
    </row>
    <row r="151" s="2" customFormat="1">
      <c r="A151" s="38"/>
      <c r="B151" s="39"/>
      <c r="C151" s="40"/>
      <c r="D151" s="210" t="s">
        <v>121</v>
      </c>
      <c r="E151" s="40"/>
      <c r="F151" s="211" t="s">
        <v>241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121</v>
      </c>
      <c r="AU151" s="17" t="s">
        <v>82</v>
      </c>
    </row>
    <row r="152" s="13" customFormat="1">
      <c r="A152" s="13"/>
      <c r="B152" s="215"/>
      <c r="C152" s="216"/>
      <c r="D152" s="217" t="s">
        <v>128</v>
      </c>
      <c r="E152" s="218" t="s">
        <v>19</v>
      </c>
      <c r="F152" s="219" t="s">
        <v>182</v>
      </c>
      <c r="G152" s="216"/>
      <c r="H152" s="220">
        <v>11.074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128</v>
      </c>
      <c r="AU152" s="226" t="s">
        <v>82</v>
      </c>
      <c r="AV152" s="13" t="s">
        <v>82</v>
      </c>
      <c r="AW152" s="13" t="s">
        <v>36</v>
      </c>
      <c r="AX152" s="13" t="s">
        <v>75</v>
      </c>
      <c r="AY152" s="226" t="s">
        <v>110</v>
      </c>
    </row>
    <row r="153" s="13" customFormat="1">
      <c r="A153" s="13"/>
      <c r="B153" s="215"/>
      <c r="C153" s="216"/>
      <c r="D153" s="217" t="s">
        <v>128</v>
      </c>
      <c r="E153" s="218" t="s">
        <v>19</v>
      </c>
      <c r="F153" s="219" t="s">
        <v>183</v>
      </c>
      <c r="G153" s="216"/>
      <c r="H153" s="220">
        <v>13.311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6" t="s">
        <v>128</v>
      </c>
      <c r="AU153" s="226" t="s">
        <v>82</v>
      </c>
      <c r="AV153" s="13" t="s">
        <v>82</v>
      </c>
      <c r="AW153" s="13" t="s">
        <v>36</v>
      </c>
      <c r="AX153" s="13" t="s">
        <v>75</v>
      </c>
      <c r="AY153" s="226" t="s">
        <v>110</v>
      </c>
    </row>
    <row r="154" s="13" customFormat="1">
      <c r="A154" s="13"/>
      <c r="B154" s="215"/>
      <c r="C154" s="216"/>
      <c r="D154" s="217" t="s">
        <v>128</v>
      </c>
      <c r="E154" s="218" t="s">
        <v>19</v>
      </c>
      <c r="F154" s="219" t="s">
        <v>184</v>
      </c>
      <c r="G154" s="216"/>
      <c r="H154" s="220">
        <v>13.628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128</v>
      </c>
      <c r="AU154" s="226" t="s">
        <v>82</v>
      </c>
      <c r="AV154" s="13" t="s">
        <v>82</v>
      </c>
      <c r="AW154" s="13" t="s">
        <v>36</v>
      </c>
      <c r="AX154" s="13" t="s">
        <v>75</v>
      </c>
      <c r="AY154" s="226" t="s">
        <v>110</v>
      </c>
    </row>
    <row r="155" s="14" customFormat="1">
      <c r="A155" s="14"/>
      <c r="B155" s="227"/>
      <c r="C155" s="228"/>
      <c r="D155" s="217" t="s">
        <v>128</v>
      </c>
      <c r="E155" s="229" t="s">
        <v>19</v>
      </c>
      <c r="F155" s="230" t="s">
        <v>133</v>
      </c>
      <c r="G155" s="228"/>
      <c r="H155" s="231">
        <v>38.012999999999998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7" t="s">
        <v>128</v>
      </c>
      <c r="AU155" s="237" t="s">
        <v>82</v>
      </c>
      <c r="AV155" s="14" t="s">
        <v>119</v>
      </c>
      <c r="AW155" s="14" t="s">
        <v>36</v>
      </c>
      <c r="AX155" s="14" t="s">
        <v>80</v>
      </c>
      <c r="AY155" s="237" t="s">
        <v>110</v>
      </c>
    </row>
    <row r="156" s="2" customFormat="1" ht="16.5" customHeight="1">
      <c r="A156" s="38"/>
      <c r="B156" s="39"/>
      <c r="C156" s="238" t="s">
        <v>216</v>
      </c>
      <c r="D156" s="238" t="s">
        <v>205</v>
      </c>
      <c r="E156" s="239" t="s">
        <v>242</v>
      </c>
      <c r="F156" s="240" t="s">
        <v>243</v>
      </c>
      <c r="G156" s="241" t="s">
        <v>117</v>
      </c>
      <c r="H156" s="242">
        <v>41.200000000000003</v>
      </c>
      <c r="I156" s="243"/>
      <c r="J156" s="244">
        <f>ROUND(I156*H156,2)</f>
        <v>0</v>
      </c>
      <c r="K156" s="240" t="s">
        <v>244</v>
      </c>
      <c r="L156" s="245"/>
      <c r="M156" s="246" t="s">
        <v>19</v>
      </c>
      <c r="N156" s="247" t="s">
        <v>46</v>
      </c>
      <c r="O156" s="84"/>
      <c r="P156" s="206">
        <f>O156*H156</f>
        <v>0</v>
      </c>
      <c r="Q156" s="206">
        <v>0.02741</v>
      </c>
      <c r="R156" s="206">
        <f>Q156*H156</f>
        <v>1.1292920000000002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227</v>
      </c>
      <c r="AT156" s="208" t="s">
        <v>205</v>
      </c>
      <c r="AU156" s="208" t="s">
        <v>82</v>
      </c>
      <c r="AY156" s="17" t="s">
        <v>110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80</v>
      </c>
      <c r="BK156" s="209">
        <f>ROUND(I156*H156,2)</f>
        <v>0</v>
      </c>
      <c r="BL156" s="17" t="s">
        <v>216</v>
      </c>
      <c r="BM156" s="208" t="s">
        <v>245</v>
      </c>
    </row>
    <row r="157" s="13" customFormat="1">
      <c r="A157" s="13"/>
      <c r="B157" s="215"/>
      <c r="C157" s="216"/>
      <c r="D157" s="217" t="s">
        <v>128</v>
      </c>
      <c r="E157" s="218" t="s">
        <v>19</v>
      </c>
      <c r="F157" s="219" t="s">
        <v>182</v>
      </c>
      <c r="G157" s="216"/>
      <c r="H157" s="220">
        <v>11.074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6" t="s">
        <v>128</v>
      </c>
      <c r="AU157" s="226" t="s">
        <v>82</v>
      </c>
      <c r="AV157" s="13" t="s">
        <v>82</v>
      </c>
      <c r="AW157" s="13" t="s">
        <v>36</v>
      </c>
      <c r="AX157" s="13" t="s">
        <v>75</v>
      </c>
      <c r="AY157" s="226" t="s">
        <v>110</v>
      </c>
    </row>
    <row r="158" s="13" customFormat="1">
      <c r="A158" s="13"/>
      <c r="B158" s="215"/>
      <c r="C158" s="216"/>
      <c r="D158" s="217" t="s">
        <v>128</v>
      </c>
      <c r="E158" s="218" t="s">
        <v>19</v>
      </c>
      <c r="F158" s="219" t="s">
        <v>183</v>
      </c>
      <c r="G158" s="216"/>
      <c r="H158" s="220">
        <v>13.311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6" t="s">
        <v>128</v>
      </c>
      <c r="AU158" s="226" t="s">
        <v>82</v>
      </c>
      <c r="AV158" s="13" t="s">
        <v>82</v>
      </c>
      <c r="AW158" s="13" t="s">
        <v>36</v>
      </c>
      <c r="AX158" s="13" t="s">
        <v>75</v>
      </c>
      <c r="AY158" s="226" t="s">
        <v>110</v>
      </c>
    </row>
    <row r="159" s="13" customFormat="1">
      <c r="A159" s="13"/>
      <c r="B159" s="215"/>
      <c r="C159" s="216"/>
      <c r="D159" s="217" t="s">
        <v>128</v>
      </c>
      <c r="E159" s="218" t="s">
        <v>19</v>
      </c>
      <c r="F159" s="219" t="s">
        <v>184</v>
      </c>
      <c r="G159" s="216"/>
      <c r="H159" s="220">
        <v>13.628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6" t="s">
        <v>128</v>
      </c>
      <c r="AU159" s="226" t="s">
        <v>82</v>
      </c>
      <c r="AV159" s="13" t="s">
        <v>82</v>
      </c>
      <c r="AW159" s="13" t="s">
        <v>36</v>
      </c>
      <c r="AX159" s="13" t="s">
        <v>75</v>
      </c>
      <c r="AY159" s="226" t="s">
        <v>110</v>
      </c>
    </row>
    <row r="160" s="13" customFormat="1">
      <c r="A160" s="13"/>
      <c r="B160" s="215"/>
      <c r="C160" s="216"/>
      <c r="D160" s="217" t="s">
        <v>128</v>
      </c>
      <c r="E160" s="218" t="s">
        <v>19</v>
      </c>
      <c r="F160" s="219" t="s">
        <v>176</v>
      </c>
      <c r="G160" s="216"/>
      <c r="H160" s="220">
        <v>3.1869999999999998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6" t="s">
        <v>128</v>
      </c>
      <c r="AU160" s="226" t="s">
        <v>82</v>
      </c>
      <c r="AV160" s="13" t="s">
        <v>82</v>
      </c>
      <c r="AW160" s="13" t="s">
        <v>36</v>
      </c>
      <c r="AX160" s="13" t="s">
        <v>75</v>
      </c>
      <c r="AY160" s="226" t="s">
        <v>110</v>
      </c>
    </row>
    <row r="161" s="14" customFormat="1">
      <c r="A161" s="14"/>
      <c r="B161" s="227"/>
      <c r="C161" s="228"/>
      <c r="D161" s="217" t="s">
        <v>128</v>
      </c>
      <c r="E161" s="229" t="s">
        <v>19</v>
      </c>
      <c r="F161" s="230" t="s">
        <v>133</v>
      </c>
      <c r="G161" s="228"/>
      <c r="H161" s="231">
        <v>41.199999999999996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7" t="s">
        <v>128</v>
      </c>
      <c r="AU161" s="237" t="s">
        <v>82</v>
      </c>
      <c r="AV161" s="14" t="s">
        <v>119</v>
      </c>
      <c r="AW161" s="14" t="s">
        <v>36</v>
      </c>
      <c r="AX161" s="14" t="s">
        <v>80</v>
      </c>
      <c r="AY161" s="237" t="s">
        <v>110</v>
      </c>
    </row>
    <row r="162" s="2" customFormat="1" ht="16.5" customHeight="1">
      <c r="A162" s="38"/>
      <c r="B162" s="39"/>
      <c r="C162" s="197" t="s">
        <v>246</v>
      </c>
      <c r="D162" s="197" t="s">
        <v>114</v>
      </c>
      <c r="E162" s="198" t="s">
        <v>247</v>
      </c>
      <c r="F162" s="199" t="s">
        <v>248</v>
      </c>
      <c r="G162" s="200" t="s">
        <v>164</v>
      </c>
      <c r="H162" s="201">
        <v>18.23</v>
      </c>
      <c r="I162" s="202"/>
      <c r="J162" s="203">
        <f>ROUND(I162*H162,2)</f>
        <v>0</v>
      </c>
      <c r="K162" s="199" t="s">
        <v>118</v>
      </c>
      <c r="L162" s="44"/>
      <c r="M162" s="204" t="s">
        <v>19</v>
      </c>
      <c r="N162" s="205" t="s">
        <v>46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216</v>
      </c>
      <c r="AT162" s="208" t="s">
        <v>114</v>
      </c>
      <c r="AU162" s="208" t="s">
        <v>82</v>
      </c>
      <c r="AY162" s="17" t="s">
        <v>110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80</v>
      </c>
      <c r="BK162" s="209">
        <f>ROUND(I162*H162,2)</f>
        <v>0</v>
      </c>
      <c r="BL162" s="17" t="s">
        <v>216</v>
      </c>
      <c r="BM162" s="208" t="s">
        <v>249</v>
      </c>
    </row>
    <row r="163" s="2" customFormat="1">
      <c r="A163" s="38"/>
      <c r="B163" s="39"/>
      <c r="C163" s="40"/>
      <c r="D163" s="210" t="s">
        <v>121</v>
      </c>
      <c r="E163" s="40"/>
      <c r="F163" s="211" t="s">
        <v>250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121</v>
      </c>
      <c r="AU163" s="17" t="s">
        <v>82</v>
      </c>
    </row>
    <row r="164" s="2" customFormat="1" ht="16.5" customHeight="1">
      <c r="A164" s="38"/>
      <c r="B164" s="39"/>
      <c r="C164" s="238" t="s">
        <v>251</v>
      </c>
      <c r="D164" s="238" t="s">
        <v>205</v>
      </c>
      <c r="E164" s="239" t="s">
        <v>252</v>
      </c>
      <c r="F164" s="240" t="s">
        <v>253</v>
      </c>
      <c r="G164" s="241" t="s">
        <v>154</v>
      </c>
      <c r="H164" s="242">
        <v>18.23</v>
      </c>
      <c r="I164" s="243"/>
      <c r="J164" s="244">
        <f>ROUND(I164*H164,2)</f>
        <v>0</v>
      </c>
      <c r="K164" s="240" t="s">
        <v>244</v>
      </c>
      <c r="L164" s="245"/>
      <c r="M164" s="246" t="s">
        <v>19</v>
      </c>
      <c r="N164" s="247" t="s">
        <v>46</v>
      </c>
      <c r="O164" s="84"/>
      <c r="P164" s="206">
        <f>O164*H164</f>
        <v>0</v>
      </c>
      <c r="Q164" s="206">
        <v>0.001</v>
      </c>
      <c r="R164" s="206">
        <f>Q164*H164</f>
        <v>0.01823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227</v>
      </c>
      <c r="AT164" s="208" t="s">
        <v>205</v>
      </c>
      <c r="AU164" s="208" t="s">
        <v>82</v>
      </c>
      <c r="AY164" s="17" t="s">
        <v>110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7" t="s">
        <v>80</v>
      </c>
      <c r="BK164" s="209">
        <f>ROUND(I164*H164,2)</f>
        <v>0</v>
      </c>
      <c r="BL164" s="17" t="s">
        <v>216</v>
      </c>
      <c r="BM164" s="208" t="s">
        <v>254</v>
      </c>
    </row>
    <row r="165" s="13" customFormat="1">
      <c r="A165" s="13"/>
      <c r="B165" s="215"/>
      <c r="C165" s="216"/>
      <c r="D165" s="217" t="s">
        <v>128</v>
      </c>
      <c r="E165" s="218" t="s">
        <v>19</v>
      </c>
      <c r="F165" s="219" t="s">
        <v>229</v>
      </c>
      <c r="G165" s="216"/>
      <c r="H165" s="220">
        <v>4.9000000000000004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6" t="s">
        <v>128</v>
      </c>
      <c r="AU165" s="226" t="s">
        <v>82</v>
      </c>
      <c r="AV165" s="13" t="s">
        <v>82</v>
      </c>
      <c r="AW165" s="13" t="s">
        <v>36</v>
      </c>
      <c r="AX165" s="13" t="s">
        <v>75</v>
      </c>
      <c r="AY165" s="226" t="s">
        <v>110</v>
      </c>
    </row>
    <row r="166" s="13" customFormat="1">
      <c r="A166" s="13"/>
      <c r="B166" s="215"/>
      <c r="C166" s="216"/>
      <c r="D166" s="217" t="s">
        <v>128</v>
      </c>
      <c r="E166" s="218" t="s">
        <v>19</v>
      </c>
      <c r="F166" s="219" t="s">
        <v>230</v>
      </c>
      <c r="G166" s="216"/>
      <c r="H166" s="220">
        <v>5.8899999999999997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6" t="s">
        <v>128</v>
      </c>
      <c r="AU166" s="226" t="s">
        <v>82</v>
      </c>
      <c r="AV166" s="13" t="s">
        <v>82</v>
      </c>
      <c r="AW166" s="13" t="s">
        <v>36</v>
      </c>
      <c r="AX166" s="13" t="s">
        <v>75</v>
      </c>
      <c r="AY166" s="226" t="s">
        <v>110</v>
      </c>
    </row>
    <row r="167" s="13" customFormat="1">
      <c r="A167" s="13"/>
      <c r="B167" s="215"/>
      <c r="C167" s="216"/>
      <c r="D167" s="217" t="s">
        <v>128</v>
      </c>
      <c r="E167" s="218" t="s">
        <v>19</v>
      </c>
      <c r="F167" s="219" t="s">
        <v>231</v>
      </c>
      <c r="G167" s="216"/>
      <c r="H167" s="220">
        <v>6.0300000000000002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6" t="s">
        <v>128</v>
      </c>
      <c r="AU167" s="226" t="s">
        <v>82</v>
      </c>
      <c r="AV167" s="13" t="s">
        <v>82</v>
      </c>
      <c r="AW167" s="13" t="s">
        <v>36</v>
      </c>
      <c r="AX167" s="13" t="s">
        <v>75</v>
      </c>
      <c r="AY167" s="226" t="s">
        <v>110</v>
      </c>
    </row>
    <row r="168" s="13" customFormat="1">
      <c r="A168" s="13"/>
      <c r="B168" s="215"/>
      <c r="C168" s="216"/>
      <c r="D168" s="217" t="s">
        <v>128</v>
      </c>
      <c r="E168" s="218" t="s">
        <v>19</v>
      </c>
      <c r="F168" s="219" t="s">
        <v>232</v>
      </c>
      <c r="G168" s="216"/>
      <c r="H168" s="220">
        <v>1.4099999999999999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6" t="s">
        <v>128</v>
      </c>
      <c r="AU168" s="226" t="s">
        <v>82</v>
      </c>
      <c r="AV168" s="13" t="s">
        <v>82</v>
      </c>
      <c r="AW168" s="13" t="s">
        <v>36</v>
      </c>
      <c r="AX168" s="13" t="s">
        <v>75</v>
      </c>
      <c r="AY168" s="226" t="s">
        <v>110</v>
      </c>
    </row>
    <row r="169" s="14" customFormat="1">
      <c r="A169" s="14"/>
      <c r="B169" s="227"/>
      <c r="C169" s="228"/>
      <c r="D169" s="217" t="s">
        <v>128</v>
      </c>
      <c r="E169" s="229" t="s">
        <v>19</v>
      </c>
      <c r="F169" s="230" t="s">
        <v>133</v>
      </c>
      <c r="G169" s="228"/>
      <c r="H169" s="231">
        <v>18.23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7" t="s">
        <v>128</v>
      </c>
      <c r="AU169" s="237" t="s">
        <v>82</v>
      </c>
      <c r="AV169" s="14" t="s">
        <v>119</v>
      </c>
      <c r="AW169" s="14" t="s">
        <v>36</v>
      </c>
      <c r="AX169" s="14" t="s">
        <v>80</v>
      </c>
      <c r="AY169" s="237" t="s">
        <v>110</v>
      </c>
    </row>
    <row r="170" s="2" customFormat="1" ht="16.5" customHeight="1">
      <c r="A170" s="38"/>
      <c r="B170" s="39"/>
      <c r="C170" s="197" t="s">
        <v>255</v>
      </c>
      <c r="D170" s="197" t="s">
        <v>114</v>
      </c>
      <c r="E170" s="198" t="s">
        <v>256</v>
      </c>
      <c r="F170" s="199" t="s">
        <v>257</v>
      </c>
      <c r="G170" s="200" t="s">
        <v>154</v>
      </c>
      <c r="H170" s="201">
        <v>72.620000000000005</v>
      </c>
      <c r="I170" s="202"/>
      <c r="J170" s="203">
        <f>ROUND(I170*H170,2)</f>
        <v>0</v>
      </c>
      <c r="K170" s="199" t="s">
        <v>118</v>
      </c>
      <c r="L170" s="44"/>
      <c r="M170" s="204" t="s">
        <v>19</v>
      </c>
      <c r="N170" s="205" t="s">
        <v>46</v>
      </c>
      <c r="O170" s="84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216</v>
      </c>
      <c r="AT170" s="208" t="s">
        <v>114</v>
      </c>
      <c r="AU170" s="208" t="s">
        <v>82</v>
      </c>
      <c r="AY170" s="17" t="s">
        <v>110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7" t="s">
        <v>80</v>
      </c>
      <c r="BK170" s="209">
        <f>ROUND(I170*H170,2)</f>
        <v>0</v>
      </c>
      <c r="BL170" s="17" t="s">
        <v>216</v>
      </c>
      <c r="BM170" s="208" t="s">
        <v>258</v>
      </c>
    </row>
    <row r="171" s="2" customFormat="1">
      <c r="A171" s="38"/>
      <c r="B171" s="39"/>
      <c r="C171" s="40"/>
      <c r="D171" s="210" t="s">
        <v>121</v>
      </c>
      <c r="E171" s="40"/>
      <c r="F171" s="211" t="s">
        <v>259</v>
      </c>
      <c r="G171" s="40"/>
      <c r="H171" s="40"/>
      <c r="I171" s="212"/>
      <c r="J171" s="40"/>
      <c r="K171" s="40"/>
      <c r="L171" s="44"/>
      <c r="M171" s="213"/>
      <c r="N171" s="214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121</v>
      </c>
      <c r="AU171" s="17" t="s">
        <v>82</v>
      </c>
    </row>
    <row r="172" s="13" customFormat="1">
      <c r="A172" s="13"/>
      <c r="B172" s="215"/>
      <c r="C172" s="216"/>
      <c r="D172" s="217" t="s">
        <v>128</v>
      </c>
      <c r="E172" s="218" t="s">
        <v>19</v>
      </c>
      <c r="F172" s="219" t="s">
        <v>260</v>
      </c>
      <c r="G172" s="216"/>
      <c r="H172" s="220">
        <v>18.84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6" t="s">
        <v>128</v>
      </c>
      <c r="AU172" s="226" t="s">
        <v>82</v>
      </c>
      <c r="AV172" s="13" t="s">
        <v>82</v>
      </c>
      <c r="AW172" s="13" t="s">
        <v>36</v>
      </c>
      <c r="AX172" s="13" t="s">
        <v>75</v>
      </c>
      <c r="AY172" s="226" t="s">
        <v>110</v>
      </c>
    </row>
    <row r="173" s="13" customFormat="1">
      <c r="A173" s="13"/>
      <c r="B173" s="215"/>
      <c r="C173" s="216"/>
      <c r="D173" s="217" t="s">
        <v>128</v>
      </c>
      <c r="E173" s="218" t="s">
        <v>19</v>
      </c>
      <c r="F173" s="219" t="s">
        <v>261</v>
      </c>
      <c r="G173" s="216"/>
      <c r="H173" s="220">
        <v>20.82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6" t="s">
        <v>128</v>
      </c>
      <c r="AU173" s="226" t="s">
        <v>82</v>
      </c>
      <c r="AV173" s="13" t="s">
        <v>82</v>
      </c>
      <c r="AW173" s="13" t="s">
        <v>36</v>
      </c>
      <c r="AX173" s="13" t="s">
        <v>75</v>
      </c>
      <c r="AY173" s="226" t="s">
        <v>110</v>
      </c>
    </row>
    <row r="174" s="13" customFormat="1">
      <c r="A174" s="13"/>
      <c r="B174" s="215"/>
      <c r="C174" s="216"/>
      <c r="D174" s="217" t="s">
        <v>128</v>
      </c>
      <c r="E174" s="218" t="s">
        <v>19</v>
      </c>
      <c r="F174" s="219" t="s">
        <v>262</v>
      </c>
      <c r="G174" s="216"/>
      <c r="H174" s="220">
        <v>21.100000000000001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128</v>
      </c>
      <c r="AU174" s="226" t="s">
        <v>82</v>
      </c>
      <c r="AV174" s="13" t="s">
        <v>82</v>
      </c>
      <c r="AW174" s="13" t="s">
        <v>36</v>
      </c>
      <c r="AX174" s="13" t="s">
        <v>75</v>
      </c>
      <c r="AY174" s="226" t="s">
        <v>110</v>
      </c>
    </row>
    <row r="175" s="13" customFormat="1">
      <c r="A175" s="13"/>
      <c r="B175" s="215"/>
      <c r="C175" s="216"/>
      <c r="D175" s="217" t="s">
        <v>128</v>
      </c>
      <c r="E175" s="218" t="s">
        <v>19</v>
      </c>
      <c r="F175" s="219" t="s">
        <v>263</v>
      </c>
      <c r="G175" s="216"/>
      <c r="H175" s="220">
        <v>11.859999999999999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6" t="s">
        <v>128</v>
      </c>
      <c r="AU175" s="226" t="s">
        <v>82</v>
      </c>
      <c r="AV175" s="13" t="s">
        <v>82</v>
      </c>
      <c r="AW175" s="13" t="s">
        <v>36</v>
      </c>
      <c r="AX175" s="13" t="s">
        <v>75</v>
      </c>
      <c r="AY175" s="226" t="s">
        <v>110</v>
      </c>
    </row>
    <row r="176" s="14" customFormat="1">
      <c r="A176" s="14"/>
      <c r="B176" s="227"/>
      <c r="C176" s="228"/>
      <c r="D176" s="217" t="s">
        <v>128</v>
      </c>
      <c r="E176" s="229" t="s">
        <v>19</v>
      </c>
      <c r="F176" s="230" t="s">
        <v>133</v>
      </c>
      <c r="G176" s="228"/>
      <c r="H176" s="231">
        <v>72.620000000000005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7" t="s">
        <v>128</v>
      </c>
      <c r="AU176" s="237" t="s">
        <v>82</v>
      </c>
      <c r="AV176" s="14" t="s">
        <v>119</v>
      </c>
      <c r="AW176" s="14" t="s">
        <v>36</v>
      </c>
      <c r="AX176" s="14" t="s">
        <v>80</v>
      </c>
      <c r="AY176" s="237" t="s">
        <v>110</v>
      </c>
    </row>
    <row r="177" s="2" customFormat="1" ht="16.5" customHeight="1">
      <c r="A177" s="38"/>
      <c r="B177" s="39"/>
      <c r="C177" s="238" t="s">
        <v>264</v>
      </c>
      <c r="D177" s="238" t="s">
        <v>205</v>
      </c>
      <c r="E177" s="239" t="s">
        <v>265</v>
      </c>
      <c r="F177" s="240" t="s">
        <v>266</v>
      </c>
      <c r="G177" s="241" t="s">
        <v>154</v>
      </c>
      <c r="H177" s="242">
        <v>72.620000000000005</v>
      </c>
      <c r="I177" s="243"/>
      <c r="J177" s="244">
        <f>ROUND(I177*H177,2)</f>
        <v>0</v>
      </c>
      <c r="K177" s="240" t="s">
        <v>244</v>
      </c>
      <c r="L177" s="245"/>
      <c r="M177" s="246" t="s">
        <v>19</v>
      </c>
      <c r="N177" s="247" t="s">
        <v>46</v>
      </c>
      <c r="O177" s="84"/>
      <c r="P177" s="206">
        <f>O177*H177</f>
        <v>0</v>
      </c>
      <c r="Q177" s="206">
        <v>0.00050000000000000001</v>
      </c>
      <c r="R177" s="206">
        <f>Q177*H177</f>
        <v>0.036310000000000002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227</v>
      </c>
      <c r="AT177" s="208" t="s">
        <v>205</v>
      </c>
      <c r="AU177" s="208" t="s">
        <v>82</v>
      </c>
      <c r="AY177" s="17" t="s">
        <v>110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80</v>
      </c>
      <c r="BK177" s="209">
        <f>ROUND(I177*H177,2)</f>
        <v>0</v>
      </c>
      <c r="BL177" s="17" t="s">
        <v>216</v>
      </c>
      <c r="BM177" s="208" t="s">
        <v>267</v>
      </c>
    </row>
    <row r="178" s="2" customFormat="1" ht="21.75" customHeight="1">
      <c r="A178" s="38"/>
      <c r="B178" s="39"/>
      <c r="C178" s="197" t="s">
        <v>7</v>
      </c>
      <c r="D178" s="197" t="s">
        <v>114</v>
      </c>
      <c r="E178" s="198" t="s">
        <v>268</v>
      </c>
      <c r="F178" s="199" t="s">
        <v>269</v>
      </c>
      <c r="G178" s="200" t="s">
        <v>154</v>
      </c>
      <c r="H178" s="201">
        <v>54.539999999999999</v>
      </c>
      <c r="I178" s="202"/>
      <c r="J178" s="203">
        <f>ROUND(I178*H178,2)</f>
        <v>0</v>
      </c>
      <c r="K178" s="199" t="s">
        <v>118</v>
      </c>
      <c r="L178" s="44"/>
      <c r="M178" s="204" t="s">
        <v>19</v>
      </c>
      <c r="N178" s="205" t="s">
        <v>46</v>
      </c>
      <c r="O178" s="84"/>
      <c r="P178" s="206">
        <f>O178*H178</f>
        <v>0</v>
      </c>
      <c r="Q178" s="206">
        <v>0.00029</v>
      </c>
      <c r="R178" s="206">
        <f>Q178*H178</f>
        <v>0.0158166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216</v>
      </c>
      <c r="AT178" s="208" t="s">
        <v>114</v>
      </c>
      <c r="AU178" s="208" t="s">
        <v>82</v>
      </c>
      <c r="AY178" s="17" t="s">
        <v>110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80</v>
      </c>
      <c r="BK178" s="209">
        <f>ROUND(I178*H178,2)</f>
        <v>0</v>
      </c>
      <c r="BL178" s="17" t="s">
        <v>216</v>
      </c>
      <c r="BM178" s="208" t="s">
        <v>270</v>
      </c>
    </row>
    <row r="179" s="2" customFormat="1">
      <c r="A179" s="38"/>
      <c r="B179" s="39"/>
      <c r="C179" s="40"/>
      <c r="D179" s="210" t="s">
        <v>121</v>
      </c>
      <c r="E179" s="40"/>
      <c r="F179" s="211" t="s">
        <v>271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121</v>
      </c>
      <c r="AU179" s="17" t="s">
        <v>82</v>
      </c>
    </row>
    <row r="180" s="13" customFormat="1">
      <c r="A180" s="13"/>
      <c r="B180" s="215"/>
      <c r="C180" s="216"/>
      <c r="D180" s="217" t="s">
        <v>128</v>
      </c>
      <c r="E180" s="218" t="s">
        <v>19</v>
      </c>
      <c r="F180" s="219" t="s">
        <v>272</v>
      </c>
      <c r="G180" s="216"/>
      <c r="H180" s="220">
        <v>14.32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6" t="s">
        <v>128</v>
      </c>
      <c r="AU180" s="226" t="s">
        <v>82</v>
      </c>
      <c r="AV180" s="13" t="s">
        <v>82</v>
      </c>
      <c r="AW180" s="13" t="s">
        <v>36</v>
      </c>
      <c r="AX180" s="13" t="s">
        <v>75</v>
      </c>
      <c r="AY180" s="226" t="s">
        <v>110</v>
      </c>
    </row>
    <row r="181" s="13" customFormat="1">
      <c r="A181" s="13"/>
      <c r="B181" s="215"/>
      <c r="C181" s="216"/>
      <c r="D181" s="217" t="s">
        <v>128</v>
      </c>
      <c r="E181" s="218" t="s">
        <v>19</v>
      </c>
      <c r="F181" s="219" t="s">
        <v>273</v>
      </c>
      <c r="G181" s="216"/>
      <c r="H181" s="220">
        <v>16.300000000000001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6" t="s">
        <v>128</v>
      </c>
      <c r="AU181" s="226" t="s">
        <v>82</v>
      </c>
      <c r="AV181" s="13" t="s">
        <v>82</v>
      </c>
      <c r="AW181" s="13" t="s">
        <v>36</v>
      </c>
      <c r="AX181" s="13" t="s">
        <v>75</v>
      </c>
      <c r="AY181" s="226" t="s">
        <v>110</v>
      </c>
    </row>
    <row r="182" s="13" customFormat="1">
      <c r="A182" s="13"/>
      <c r="B182" s="215"/>
      <c r="C182" s="216"/>
      <c r="D182" s="217" t="s">
        <v>128</v>
      </c>
      <c r="E182" s="218" t="s">
        <v>19</v>
      </c>
      <c r="F182" s="219" t="s">
        <v>274</v>
      </c>
      <c r="G182" s="216"/>
      <c r="H182" s="220">
        <v>16.579999999999998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6" t="s">
        <v>128</v>
      </c>
      <c r="AU182" s="226" t="s">
        <v>82</v>
      </c>
      <c r="AV182" s="13" t="s">
        <v>82</v>
      </c>
      <c r="AW182" s="13" t="s">
        <v>36</v>
      </c>
      <c r="AX182" s="13" t="s">
        <v>75</v>
      </c>
      <c r="AY182" s="226" t="s">
        <v>110</v>
      </c>
    </row>
    <row r="183" s="13" customFormat="1">
      <c r="A183" s="13"/>
      <c r="B183" s="215"/>
      <c r="C183" s="216"/>
      <c r="D183" s="217" t="s">
        <v>128</v>
      </c>
      <c r="E183" s="218" t="s">
        <v>19</v>
      </c>
      <c r="F183" s="219" t="s">
        <v>275</v>
      </c>
      <c r="G183" s="216"/>
      <c r="H183" s="220">
        <v>7.3399999999999999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6" t="s">
        <v>128</v>
      </c>
      <c r="AU183" s="226" t="s">
        <v>82</v>
      </c>
      <c r="AV183" s="13" t="s">
        <v>82</v>
      </c>
      <c r="AW183" s="13" t="s">
        <v>36</v>
      </c>
      <c r="AX183" s="13" t="s">
        <v>75</v>
      </c>
      <c r="AY183" s="226" t="s">
        <v>110</v>
      </c>
    </row>
    <row r="184" s="14" customFormat="1">
      <c r="A184" s="14"/>
      <c r="B184" s="227"/>
      <c r="C184" s="228"/>
      <c r="D184" s="217" t="s">
        <v>128</v>
      </c>
      <c r="E184" s="229" t="s">
        <v>19</v>
      </c>
      <c r="F184" s="230" t="s">
        <v>133</v>
      </c>
      <c r="G184" s="228"/>
      <c r="H184" s="231">
        <v>54.540000000000006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7" t="s">
        <v>128</v>
      </c>
      <c r="AU184" s="237" t="s">
        <v>82</v>
      </c>
      <c r="AV184" s="14" t="s">
        <v>119</v>
      </c>
      <c r="AW184" s="14" t="s">
        <v>36</v>
      </c>
      <c r="AX184" s="14" t="s">
        <v>80</v>
      </c>
      <c r="AY184" s="237" t="s">
        <v>110</v>
      </c>
    </row>
    <row r="185" s="2" customFormat="1" ht="24.15" customHeight="1">
      <c r="A185" s="38"/>
      <c r="B185" s="39"/>
      <c r="C185" s="197" t="s">
        <v>276</v>
      </c>
      <c r="D185" s="197" t="s">
        <v>114</v>
      </c>
      <c r="E185" s="198" t="s">
        <v>277</v>
      </c>
      <c r="F185" s="199" t="s">
        <v>278</v>
      </c>
      <c r="G185" s="200" t="s">
        <v>190</v>
      </c>
      <c r="H185" s="201">
        <v>1.2769999999999999</v>
      </c>
      <c r="I185" s="202"/>
      <c r="J185" s="203">
        <f>ROUND(I185*H185,2)</f>
        <v>0</v>
      </c>
      <c r="K185" s="199" t="s">
        <v>118</v>
      </c>
      <c r="L185" s="44"/>
      <c r="M185" s="204" t="s">
        <v>19</v>
      </c>
      <c r="N185" s="205" t="s">
        <v>46</v>
      </c>
      <c r="O185" s="84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216</v>
      </c>
      <c r="AT185" s="208" t="s">
        <v>114</v>
      </c>
      <c r="AU185" s="208" t="s">
        <v>82</v>
      </c>
      <c r="AY185" s="17" t="s">
        <v>110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80</v>
      </c>
      <c r="BK185" s="209">
        <f>ROUND(I185*H185,2)</f>
        <v>0</v>
      </c>
      <c r="BL185" s="17" t="s">
        <v>216</v>
      </c>
      <c r="BM185" s="208" t="s">
        <v>279</v>
      </c>
    </row>
    <row r="186" s="2" customFormat="1">
      <c r="A186" s="38"/>
      <c r="B186" s="39"/>
      <c r="C186" s="40"/>
      <c r="D186" s="210" t="s">
        <v>121</v>
      </c>
      <c r="E186" s="40"/>
      <c r="F186" s="211" t="s">
        <v>280</v>
      </c>
      <c r="G186" s="40"/>
      <c r="H186" s="40"/>
      <c r="I186" s="212"/>
      <c r="J186" s="40"/>
      <c r="K186" s="40"/>
      <c r="L186" s="44"/>
      <c r="M186" s="213"/>
      <c r="N186" s="21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121</v>
      </c>
      <c r="AU186" s="17" t="s">
        <v>82</v>
      </c>
    </row>
    <row r="187" s="12" customFormat="1" ht="22.8" customHeight="1">
      <c r="A187" s="12"/>
      <c r="B187" s="181"/>
      <c r="C187" s="182"/>
      <c r="D187" s="183" t="s">
        <v>74</v>
      </c>
      <c r="E187" s="195" t="s">
        <v>281</v>
      </c>
      <c r="F187" s="195" t="s">
        <v>282</v>
      </c>
      <c r="G187" s="182"/>
      <c r="H187" s="182"/>
      <c r="I187" s="185"/>
      <c r="J187" s="196">
        <f>BK187</f>
        <v>0</v>
      </c>
      <c r="K187" s="182"/>
      <c r="L187" s="187"/>
      <c r="M187" s="188"/>
      <c r="N187" s="189"/>
      <c r="O187" s="189"/>
      <c r="P187" s="190">
        <f>SUM(P188:P190)</f>
        <v>0</v>
      </c>
      <c r="Q187" s="189"/>
      <c r="R187" s="190">
        <f>SUM(R188:R190)</f>
        <v>0.0047995199999999998</v>
      </c>
      <c r="S187" s="189"/>
      <c r="T187" s="191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2" t="s">
        <v>82</v>
      </c>
      <c r="AT187" s="193" t="s">
        <v>74</v>
      </c>
      <c r="AU187" s="193" t="s">
        <v>80</v>
      </c>
      <c r="AY187" s="192" t="s">
        <v>110</v>
      </c>
      <c r="BK187" s="194">
        <f>SUM(BK188:BK190)</f>
        <v>0</v>
      </c>
    </row>
    <row r="188" s="2" customFormat="1" ht="24.15" customHeight="1">
      <c r="A188" s="38"/>
      <c r="B188" s="39"/>
      <c r="C188" s="197" t="s">
        <v>283</v>
      </c>
      <c r="D188" s="197" t="s">
        <v>114</v>
      </c>
      <c r="E188" s="198" t="s">
        <v>284</v>
      </c>
      <c r="F188" s="199" t="s">
        <v>285</v>
      </c>
      <c r="G188" s="200" t="s">
        <v>117</v>
      </c>
      <c r="H188" s="201">
        <v>21.815999999999999</v>
      </c>
      <c r="I188" s="202"/>
      <c r="J188" s="203">
        <f>ROUND(I188*H188,2)</f>
        <v>0</v>
      </c>
      <c r="K188" s="199" t="s">
        <v>118</v>
      </c>
      <c r="L188" s="44"/>
      <c r="M188" s="204" t="s">
        <v>19</v>
      </c>
      <c r="N188" s="205" t="s">
        <v>46</v>
      </c>
      <c r="O188" s="84"/>
      <c r="P188" s="206">
        <f>O188*H188</f>
        <v>0</v>
      </c>
      <c r="Q188" s="206">
        <v>0.00022000000000000001</v>
      </c>
      <c r="R188" s="206">
        <f>Q188*H188</f>
        <v>0.0047995199999999998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216</v>
      </c>
      <c r="AT188" s="208" t="s">
        <v>114</v>
      </c>
      <c r="AU188" s="208" t="s">
        <v>82</v>
      </c>
      <c r="AY188" s="17" t="s">
        <v>110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7" t="s">
        <v>80</v>
      </c>
      <c r="BK188" s="209">
        <f>ROUND(I188*H188,2)</f>
        <v>0</v>
      </c>
      <c r="BL188" s="17" t="s">
        <v>216</v>
      </c>
      <c r="BM188" s="208" t="s">
        <v>286</v>
      </c>
    </row>
    <row r="189" s="2" customFormat="1">
      <c r="A189" s="38"/>
      <c r="B189" s="39"/>
      <c r="C189" s="40"/>
      <c r="D189" s="210" t="s">
        <v>121</v>
      </c>
      <c r="E189" s="40"/>
      <c r="F189" s="211" t="s">
        <v>287</v>
      </c>
      <c r="G189" s="40"/>
      <c r="H189" s="40"/>
      <c r="I189" s="212"/>
      <c r="J189" s="40"/>
      <c r="K189" s="40"/>
      <c r="L189" s="44"/>
      <c r="M189" s="213"/>
      <c r="N189" s="214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121</v>
      </c>
      <c r="AU189" s="17" t="s">
        <v>82</v>
      </c>
    </row>
    <row r="190" s="13" customFormat="1">
      <c r="A190" s="13"/>
      <c r="B190" s="215"/>
      <c r="C190" s="216"/>
      <c r="D190" s="217" t="s">
        <v>128</v>
      </c>
      <c r="E190" s="218" t="s">
        <v>19</v>
      </c>
      <c r="F190" s="219" t="s">
        <v>288</v>
      </c>
      <c r="G190" s="216"/>
      <c r="H190" s="220">
        <v>21.815999999999999</v>
      </c>
      <c r="I190" s="221"/>
      <c r="J190" s="216"/>
      <c r="K190" s="216"/>
      <c r="L190" s="222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6" t="s">
        <v>128</v>
      </c>
      <c r="AU190" s="226" t="s">
        <v>82</v>
      </c>
      <c r="AV190" s="13" t="s">
        <v>82</v>
      </c>
      <c r="AW190" s="13" t="s">
        <v>36</v>
      </c>
      <c r="AX190" s="13" t="s">
        <v>80</v>
      </c>
      <c r="AY190" s="226" t="s">
        <v>110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WPBHfZrV07C2eU7QLso9LPzSAw8q+CFiCtlNNoyhqcoGzXLBq1PzqVxZPupNnKGKNa5WBy3B6fY1/yKJw0bqZg==" hashValue="FwcSAVxTlTUIv7Tae6oo+j4zfzi7HAA1u1Y6++hZMd7Z3MiRu+ISiattM4R/YMDXm0eGs7bL46r2JkB/QLvfkw==" algorithmName="SHA-512" password="CC35"/>
  <autoFilter ref="C79:K190"/>
  <mergeCells count="6">
    <mergeCell ref="E7:H7"/>
    <mergeCell ref="E16:H16"/>
    <mergeCell ref="E25:H25"/>
    <mergeCell ref="E46:H46"/>
    <mergeCell ref="E72:H72"/>
    <mergeCell ref="L2:V2"/>
  </mergeCells>
  <hyperlinks>
    <hyperlink ref="F84" r:id="rId1" display="https://podminky.urs.cz/item/CS_URS_2022_01/629991001"/>
    <hyperlink ref="F86" r:id="rId2" display="https://podminky.urs.cz/item/CS_URS_2022_01/941211111"/>
    <hyperlink ref="F93" r:id="rId3" display="https://podminky.urs.cz/item/CS_URS_2022_01/941211211"/>
    <hyperlink ref="F96" r:id="rId4" display="https://podminky.urs.cz/item/CS_URS_2022_01/941211811"/>
    <hyperlink ref="F98" r:id="rId5" display="https://podminky.urs.cz/item/CS_URS_2022_01/949101111"/>
    <hyperlink ref="F102" r:id="rId6" display="https://podminky.urs.cz/item/CS_URS_2022_01/764002851"/>
    <hyperlink ref="F109" r:id="rId7" display="https://podminky.urs.cz/item/CS_URS_2022_01/766441821"/>
    <hyperlink ref="F112" r:id="rId8" display="https://podminky.urs.cz/item/CS_URS_2022_01/766441823"/>
    <hyperlink ref="F118" r:id="rId9" display="https://podminky.urs.cz/item/CS_URS_2022_01/968072356"/>
    <hyperlink ref="F121" r:id="rId10" display="https://podminky.urs.cz/item/CS_URS_2022_01/968072357"/>
    <hyperlink ref="F128" r:id="rId11" display="https://podminky.urs.cz/item/CS_URS_2022_01/997013217"/>
    <hyperlink ref="F130" r:id="rId12" display="https://podminky.urs.cz/item/CS_URS_2022_01/997013501"/>
    <hyperlink ref="F132" r:id="rId13" display="https://podminky.urs.cz/item/CS_URS_2022_01/997013509"/>
    <hyperlink ref="F138" r:id="rId14" display="https://podminky.urs.cz/item/CS_URS_2022_01/766694122"/>
    <hyperlink ref="F140" r:id="rId15" display="https://podminky.urs.cz/item/CS_URS_2022_01/766694125"/>
    <hyperlink ref="F148" r:id="rId16" display="https://podminky.urs.cz/item/CS_URS_2022_01/767620123"/>
    <hyperlink ref="F151" r:id="rId17" display="https://podminky.urs.cz/item/CS_URS_2022_01/767620124"/>
    <hyperlink ref="F163" r:id="rId18" display="https://podminky.urs.cz/item/CS_URS_2022_01/767626105"/>
    <hyperlink ref="F171" r:id="rId19" display="https://podminky.urs.cz/item/CS_URS_2022_01/767627101"/>
    <hyperlink ref="F179" r:id="rId20" display="https://podminky.urs.cz/item/CS_URS_2022_01/767627310"/>
    <hyperlink ref="F186" r:id="rId21" display="https://podminky.urs.cz/item/CS_URS_2022_01/998767104"/>
    <hyperlink ref="F189" r:id="rId22" display="https://podminky.urs.cz/item/CS_URS_2022_01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289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290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291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292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293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294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295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296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297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298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299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79</v>
      </c>
      <c r="F18" s="262" t="s">
        <v>300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301</v>
      </c>
      <c r="F19" s="262" t="s">
        <v>302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303</v>
      </c>
      <c r="F20" s="262" t="s">
        <v>304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305</v>
      </c>
      <c r="F21" s="262" t="s">
        <v>306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307</v>
      </c>
      <c r="F22" s="262" t="s">
        <v>308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309</v>
      </c>
      <c r="F23" s="262" t="s">
        <v>310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311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312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313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314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315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316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317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318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319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96</v>
      </c>
      <c r="F36" s="262"/>
      <c r="G36" s="262" t="s">
        <v>320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321</v>
      </c>
      <c r="F37" s="262"/>
      <c r="G37" s="262" t="s">
        <v>322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56</v>
      </c>
      <c r="F38" s="262"/>
      <c r="G38" s="262" t="s">
        <v>323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57</v>
      </c>
      <c r="F39" s="262"/>
      <c r="G39" s="262" t="s">
        <v>324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97</v>
      </c>
      <c r="F40" s="262"/>
      <c r="G40" s="262" t="s">
        <v>325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98</v>
      </c>
      <c r="F41" s="262"/>
      <c r="G41" s="262" t="s">
        <v>326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327</v>
      </c>
      <c r="F42" s="262"/>
      <c r="G42" s="262" t="s">
        <v>328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329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330</v>
      </c>
      <c r="F44" s="262"/>
      <c r="G44" s="262" t="s">
        <v>331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100</v>
      </c>
      <c r="F45" s="262"/>
      <c r="G45" s="262" t="s">
        <v>332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333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334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335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336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337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338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339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340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341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342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343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344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345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346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347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348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349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350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351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352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353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354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355</v>
      </c>
      <c r="D76" s="280"/>
      <c r="E76" s="280"/>
      <c r="F76" s="280" t="s">
        <v>356</v>
      </c>
      <c r="G76" s="281"/>
      <c r="H76" s="280" t="s">
        <v>57</v>
      </c>
      <c r="I76" s="280" t="s">
        <v>60</v>
      </c>
      <c r="J76" s="280" t="s">
        <v>357</v>
      </c>
      <c r="K76" s="279"/>
    </row>
    <row r="77" s="1" customFormat="1" ht="17.25" customHeight="1">
      <c r="B77" s="277"/>
      <c r="C77" s="282" t="s">
        <v>358</v>
      </c>
      <c r="D77" s="282"/>
      <c r="E77" s="282"/>
      <c r="F77" s="283" t="s">
        <v>359</v>
      </c>
      <c r="G77" s="284"/>
      <c r="H77" s="282"/>
      <c r="I77" s="282"/>
      <c r="J77" s="282" t="s">
        <v>360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56</v>
      </c>
      <c r="D79" s="287"/>
      <c r="E79" s="287"/>
      <c r="F79" s="288" t="s">
        <v>361</v>
      </c>
      <c r="G79" s="289"/>
      <c r="H79" s="265" t="s">
        <v>362</v>
      </c>
      <c r="I79" s="265" t="s">
        <v>363</v>
      </c>
      <c r="J79" s="265">
        <v>20</v>
      </c>
      <c r="K79" s="279"/>
    </row>
    <row r="80" s="1" customFormat="1" ht="15" customHeight="1">
      <c r="B80" s="277"/>
      <c r="C80" s="265" t="s">
        <v>364</v>
      </c>
      <c r="D80" s="265"/>
      <c r="E80" s="265"/>
      <c r="F80" s="288" t="s">
        <v>361</v>
      </c>
      <c r="G80" s="289"/>
      <c r="H80" s="265" t="s">
        <v>365</v>
      </c>
      <c r="I80" s="265" t="s">
        <v>363</v>
      </c>
      <c r="J80" s="265">
        <v>120</v>
      </c>
      <c r="K80" s="279"/>
    </row>
    <row r="81" s="1" customFormat="1" ht="15" customHeight="1">
      <c r="B81" s="290"/>
      <c r="C81" s="265" t="s">
        <v>366</v>
      </c>
      <c r="D81" s="265"/>
      <c r="E81" s="265"/>
      <c r="F81" s="288" t="s">
        <v>367</v>
      </c>
      <c r="G81" s="289"/>
      <c r="H81" s="265" t="s">
        <v>368</v>
      </c>
      <c r="I81" s="265" t="s">
        <v>363</v>
      </c>
      <c r="J81" s="265">
        <v>50</v>
      </c>
      <c r="K81" s="279"/>
    </row>
    <row r="82" s="1" customFormat="1" ht="15" customHeight="1">
      <c r="B82" s="290"/>
      <c r="C82" s="265" t="s">
        <v>369</v>
      </c>
      <c r="D82" s="265"/>
      <c r="E82" s="265"/>
      <c r="F82" s="288" t="s">
        <v>361</v>
      </c>
      <c r="G82" s="289"/>
      <c r="H82" s="265" t="s">
        <v>370</v>
      </c>
      <c r="I82" s="265" t="s">
        <v>371</v>
      </c>
      <c r="J82" s="265"/>
      <c r="K82" s="279"/>
    </row>
    <row r="83" s="1" customFormat="1" ht="15" customHeight="1">
      <c r="B83" s="290"/>
      <c r="C83" s="291" t="s">
        <v>372</v>
      </c>
      <c r="D83" s="291"/>
      <c r="E83" s="291"/>
      <c r="F83" s="292" t="s">
        <v>367</v>
      </c>
      <c r="G83" s="291"/>
      <c r="H83" s="291" t="s">
        <v>373</v>
      </c>
      <c r="I83" s="291" t="s">
        <v>363</v>
      </c>
      <c r="J83" s="291">
        <v>15</v>
      </c>
      <c r="K83" s="279"/>
    </row>
    <row r="84" s="1" customFormat="1" ht="15" customHeight="1">
      <c r="B84" s="290"/>
      <c r="C84" s="291" t="s">
        <v>374</v>
      </c>
      <c r="D84" s="291"/>
      <c r="E84" s="291"/>
      <c r="F84" s="292" t="s">
        <v>367</v>
      </c>
      <c r="G84" s="291"/>
      <c r="H84" s="291" t="s">
        <v>375</v>
      </c>
      <c r="I84" s="291" t="s">
        <v>363</v>
      </c>
      <c r="J84" s="291">
        <v>15</v>
      </c>
      <c r="K84" s="279"/>
    </row>
    <row r="85" s="1" customFormat="1" ht="15" customHeight="1">
      <c r="B85" s="290"/>
      <c r="C85" s="291" t="s">
        <v>376</v>
      </c>
      <c r="D85" s="291"/>
      <c r="E85" s="291"/>
      <c r="F85" s="292" t="s">
        <v>367</v>
      </c>
      <c r="G85" s="291"/>
      <c r="H85" s="291" t="s">
        <v>377</v>
      </c>
      <c r="I85" s="291" t="s">
        <v>363</v>
      </c>
      <c r="J85" s="291">
        <v>20</v>
      </c>
      <c r="K85" s="279"/>
    </row>
    <row r="86" s="1" customFormat="1" ht="15" customHeight="1">
      <c r="B86" s="290"/>
      <c r="C86" s="291" t="s">
        <v>378</v>
      </c>
      <c r="D86" s="291"/>
      <c r="E86" s="291"/>
      <c r="F86" s="292" t="s">
        <v>367</v>
      </c>
      <c r="G86" s="291"/>
      <c r="H86" s="291" t="s">
        <v>379</v>
      </c>
      <c r="I86" s="291" t="s">
        <v>363</v>
      </c>
      <c r="J86" s="291">
        <v>20</v>
      </c>
      <c r="K86" s="279"/>
    </row>
    <row r="87" s="1" customFormat="1" ht="15" customHeight="1">
      <c r="B87" s="290"/>
      <c r="C87" s="265" t="s">
        <v>380</v>
      </c>
      <c r="D87" s="265"/>
      <c r="E87" s="265"/>
      <c r="F87" s="288" t="s">
        <v>367</v>
      </c>
      <c r="G87" s="289"/>
      <c r="H87" s="265" t="s">
        <v>381</v>
      </c>
      <c r="I87" s="265" t="s">
        <v>363</v>
      </c>
      <c r="J87" s="265">
        <v>50</v>
      </c>
      <c r="K87" s="279"/>
    </row>
    <row r="88" s="1" customFormat="1" ht="15" customHeight="1">
      <c r="B88" s="290"/>
      <c r="C88" s="265" t="s">
        <v>382</v>
      </c>
      <c r="D88" s="265"/>
      <c r="E88" s="265"/>
      <c r="F88" s="288" t="s">
        <v>367</v>
      </c>
      <c r="G88" s="289"/>
      <c r="H88" s="265" t="s">
        <v>383</v>
      </c>
      <c r="I88" s="265" t="s">
        <v>363</v>
      </c>
      <c r="J88" s="265">
        <v>20</v>
      </c>
      <c r="K88" s="279"/>
    </row>
    <row r="89" s="1" customFormat="1" ht="15" customHeight="1">
      <c r="B89" s="290"/>
      <c r="C89" s="265" t="s">
        <v>384</v>
      </c>
      <c r="D89" s="265"/>
      <c r="E89" s="265"/>
      <c r="F89" s="288" t="s">
        <v>367</v>
      </c>
      <c r="G89" s="289"/>
      <c r="H89" s="265" t="s">
        <v>385</v>
      </c>
      <c r="I89" s="265" t="s">
        <v>363</v>
      </c>
      <c r="J89" s="265">
        <v>20</v>
      </c>
      <c r="K89" s="279"/>
    </row>
    <row r="90" s="1" customFormat="1" ht="15" customHeight="1">
      <c r="B90" s="290"/>
      <c r="C90" s="265" t="s">
        <v>386</v>
      </c>
      <c r="D90" s="265"/>
      <c r="E90" s="265"/>
      <c r="F90" s="288" t="s">
        <v>367</v>
      </c>
      <c r="G90" s="289"/>
      <c r="H90" s="265" t="s">
        <v>387</v>
      </c>
      <c r="I90" s="265" t="s">
        <v>363</v>
      </c>
      <c r="J90" s="265">
        <v>50</v>
      </c>
      <c r="K90" s="279"/>
    </row>
    <row r="91" s="1" customFormat="1" ht="15" customHeight="1">
      <c r="B91" s="290"/>
      <c r="C91" s="265" t="s">
        <v>388</v>
      </c>
      <c r="D91" s="265"/>
      <c r="E91" s="265"/>
      <c r="F91" s="288" t="s">
        <v>367</v>
      </c>
      <c r="G91" s="289"/>
      <c r="H91" s="265" t="s">
        <v>388</v>
      </c>
      <c r="I91" s="265" t="s">
        <v>363</v>
      </c>
      <c r="J91" s="265">
        <v>50</v>
      </c>
      <c r="K91" s="279"/>
    </row>
    <row r="92" s="1" customFormat="1" ht="15" customHeight="1">
      <c r="B92" s="290"/>
      <c r="C92" s="265" t="s">
        <v>389</v>
      </c>
      <c r="D92" s="265"/>
      <c r="E92" s="265"/>
      <c r="F92" s="288" t="s">
        <v>367</v>
      </c>
      <c r="G92" s="289"/>
      <c r="H92" s="265" t="s">
        <v>390</v>
      </c>
      <c r="I92" s="265" t="s">
        <v>363</v>
      </c>
      <c r="J92" s="265">
        <v>255</v>
      </c>
      <c r="K92" s="279"/>
    </row>
    <row r="93" s="1" customFormat="1" ht="15" customHeight="1">
      <c r="B93" s="290"/>
      <c r="C93" s="265" t="s">
        <v>391</v>
      </c>
      <c r="D93" s="265"/>
      <c r="E93" s="265"/>
      <c r="F93" s="288" t="s">
        <v>361</v>
      </c>
      <c r="G93" s="289"/>
      <c r="H93" s="265" t="s">
        <v>392</v>
      </c>
      <c r="I93" s="265" t="s">
        <v>393</v>
      </c>
      <c r="J93" s="265"/>
      <c r="K93" s="279"/>
    </row>
    <row r="94" s="1" customFormat="1" ht="15" customHeight="1">
      <c r="B94" s="290"/>
      <c r="C94" s="265" t="s">
        <v>394</v>
      </c>
      <c r="D94" s="265"/>
      <c r="E94" s="265"/>
      <c r="F94" s="288" t="s">
        <v>361</v>
      </c>
      <c r="G94" s="289"/>
      <c r="H94" s="265" t="s">
        <v>395</v>
      </c>
      <c r="I94" s="265" t="s">
        <v>396</v>
      </c>
      <c r="J94" s="265"/>
      <c r="K94" s="279"/>
    </row>
    <row r="95" s="1" customFormat="1" ht="15" customHeight="1">
      <c r="B95" s="290"/>
      <c r="C95" s="265" t="s">
        <v>397</v>
      </c>
      <c r="D95" s="265"/>
      <c r="E95" s="265"/>
      <c r="F95" s="288" t="s">
        <v>361</v>
      </c>
      <c r="G95" s="289"/>
      <c r="H95" s="265" t="s">
        <v>397</v>
      </c>
      <c r="I95" s="265" t="s">
        <v>396</v>
      </c>
      <c r="J95" s="265"/>
      <c r="K95" s="279"/>
    </row>
    <row r="96" s="1" customFormat="1" ht="15" customHeight="1">
      <c r="B96" s="290"/>
      <c r="C96" s="265" t="s">
        <v>41</v>
      </c>
      <c r="D96" s="265"/>
      <c r="E96" s="265"/>
      <c r="F96" s="288" t="s">
        <v>361</v>
      </c>
      <c r="G96" s="289"/>
      <c r="H96" s="265" t="s">
        <v>398</v>
      </c>
      <c r="I96" s="265" t="s">
        <v>396</v>
      </c>
      <c r="J96" s="265"/>
      <c r="K96" s="279"/>
    </row>
    <row r="97" s="1" customFormat="1" ht="15" customHeight="1">
      <c r="B97" s="290"/>
      <c r="C97" s="265" t="s">
        <v>51</v>
      </c>
      <c r="D97" s="265"/>
      <c r="E97" s="265"/>
      <c r="F97" s="288" t="s">
        <v>361</v>
      </c>
      <c r="G97" s="289"/>
      <c r="H97" s="265" t="s">
        <v>399</v>
      </c>
      <c r="I97" s="265" t="s">
        <v>396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400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355</v>
      </c>
      <c r="D103" s="280"/>
      <c r="E103" s="280"/>
      <c r="F103" s="280" t="s">
        <v>356</v>
      </c>
      <c r="G103" s="281"/>
      <c r="H103" s="280" t="s">
        <v>57</v>
      </c>
      <c r="I103" s="280" t="s">
        <v>60</v>
      </c>
      <c r="J103" s="280" t="s">
        <v>357</v>
      </c>
      <c r="K103" s="279"/>
    </row>
    <row r="104" s="1" customFormat="1" ht="17.25" customHeight="1">
      <c r="B104" s="277"/>
      <c r="C104" s="282" t="s">
        <v>358</v>
      </c>
      <c r="D104" s="282"/>
      <c r="E104" s="282"/>
      <c r="F104" s="283" t="s">
        <v>359</v>
      </c>
      <c r="G104" s="284"/>
      <c r="H104" s="282"/>
      <c r="I104" s="282"/>
      <c r="J104" s="282" t="s">
        <v>360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56</v>
      </c>
      <c r="D106" s="287"/>
      <c r="E106" s="287"/>
      <c r="F106" s="288" t="s">
        <v>361</v>
      </c>
      <c r="G106" s="265"/>
      <c r="H106" s="265" t="s">
        <v>401</v>
      </c>
      <c r="I106" s="265" t="s">
        <v>363</v>
      </c>
      <c r="J106" s="265">
        <v>20</v>
      </c>
      <c r="K106" s="279"/>
    </row>
    <row r="107" s="1" customFormat="1" ht="15" customHeight="1">
      <c r="B107" s="277"/>
      <c r="C107" s="265" t="s">
        <v>364</v>
      </c>
      <c r="D107" s="265"/>
      <c r="E107" s="265"/>
      <c r="F107" s="288" t="s">
        <v>361</v>
      </c>
      <c r="G107" s="265"/>
      <c r="H107" s="265" t="s">
        <v>401</v>
      </c>
      <c r="I107" s="265" t="s">
        <v>363</v>
      </c>
      <c r="J107" s="265">
        <v>120</v>
      </c>
      <c r="K107" s="279"/>
    </row>
    <row r="108" s="1" customFormat="1" ht="15" customHeight="1">
      <c r="B108" s="290"/>
      <c r="C108" s="265" t="s">
        <v>366</v>
      </c>
      <c r="D108" s="265"/>
      <c r="E108" s="265"/>
      <c r="F108" s="288" t="s">
        <v>367</v>
      </c>
      <c r="G108" s="265"/>
      <c r="H108" s="265" t="s">
        <v>401</v>
      </c>
      <c r="I108" s="265" t="s">
        <v>363</v>
      </c>
      <c r="J108" s="265">
        <v>50</v>
      </c>
      <c r="K108" s="279"/>
    </row>
    <row r="109" s="1" customFormat="1" ht="15" customHeight="1">
      <c r="B109" s="290"/>
      <c r="C109" s="265" t="s">
        <v>369</v>
      </c>
      <c r="D109" s="265"/>
      <c r="E109" s="265"/>
      <c r="F109" s="288" t="s">
        <v>361</v>
      </c>
      <c r="G109" s="265"/>
      <c r="H109" s="265" t="s">
        <v>401</v>
      </c>
      <c r="I109" s="265" t="s">
        <v>371</v>
      </c>
      <c r="J109" s="265"/>
      <c r="K109" s="279"/>
    </row>
    <row r="110" s="1" customFormat="1" ht="15" customHeight="1">
      <c r="B110" s="290"/>
      <c r="C110" s="265" t="s">
        <v>380</v>
      </c>
      <c r="D110" s="265"/>
      <c r="E110" s="265"/>
      <c r="F110" s="288" t="s">
        <v>367</v>
      </c>
      <c r="G110" s="265"/>
      <c r="H110" s="265" t="s">
        <v>401</v>
      </c>
      <c r="I110" s="265" t="s">
        <v>363</v>
      </c>
      <c r="J110" s="265">
        <v>50</v>
      </c>
      <c r="K110" s="279"/>
    </row>
    <row r="111" s="1" customFormat="1" ht="15" customHeight="1">
      <c r="B111" s="290"/>
      <c r="C111" s="265" t="s">
        <v>388</v>
      </c>
      <c r="D111" s="265"/>
      <c r="E111" s="265"/>
      <c r="F111" s="288" t="s">
        <v>367</v>
      </c>
      <c r="G111" s="265"/>
      <c r="H111" s="265" t="s">
        <v>401</v>
      </c>
      <c r="I111" s="265" t="s">
        <v>363</v>
      </c>
      <c r="J111" s="265">
        <v>50</v>
      </c>
      <c r="K111" s="279"/>
    </row>
    <row r="112" s="1" customFormat="1" ht="15" customHeight="1">
      <c r="B112" s="290"/>
      <c r="C112" s="265" t="s">
        <v>386</v>
      </c>
      <c r="D112" s="265"/>
      <c r="E112" s="265"/>
      <c r="F112" s="288" t="s">
        <v>367</v>
      </c>
      <c r="G112" s="265"/>
      <c r="H112" s="265" t="s">
        <v>401</v>
      </c>
      <c r="I112" s="265" t="s">
        <v>363</v>
      </c>
      <c r="J112" s="265">
        <v>50</v>
      </c>
      <c r="K112" s="279"/>
    </row>
    <row r="113" s="1" customFormat="1" ht="15" customHeight="1">
      <c r="B113" s="290"/>
      <c r="C113" s="265" t="s">
        <v>56</v>
      </c>
      <c r="D113" s="265"/>
      <c r="E113" s="265"/>
      <c r="F113" s="288" t="s">
        <v>361</v>
      </c>
      <c r="G113" s="265"/>
      <c r="H113" s="265" t="s">
        <v>402</v>
      </c>
      <c r="I113" s="265" t="s">
        <v>363</v>
      </c>
      <c r="J113" s="265">
        <v>20</v>
      </c>
      <c r="K113" s="279"/>
    </row>
    <row r="114" s="1" customFormat="1" ht="15" customHeight="1">
      <c r="B114" s="290"/>
      <c r="C114" s="265" t="s">
        <v>403</v>
      </c>
      <c r="D114" s="265"/>
      <c r="E114" s="265"/>
      <c r="F114" s="288" t="s">
        <v>361</v>
      </c>
      <c r="G114" s="265"/>
      <c r="H114" s="265" t="s">
        <v>404</v>
      </c>
      <c r="I114" s="265" t="s">
        <v>363</v>
      </c>
      <c r="J114" s="265">
        <v>120</v>
      </c>
      <c r="K114" s="279"/>
    </row>
    <row r="115" s="1" customFormat="1" ht="15" customHeight="1">
      <c r="B115" s="290"/>
      <c r="C115" s="265" t="s">
        <v>41</v>
      </c>
      <c r="D115" s="265"/>
      <c r="E115" s="265"/>
      <c r="F115" s="288" t="s">
        <v>361</v>
      </c>
      <c r="G115" s="265"/>
      <c r="H115" s="265" t="s">
        <v>405</v>
      </c>
      <c r="I115" s="265" t="s">
        <v>396</v>
      </c>
      <c r="J115" s="265"/>
      <c r="K115" s="279"/>
    </row>
    <row r="116" s="1" customFormat="1" ht="15" customHeight="1">
      <c r="B116" s="290"/>
      <c r="C116" s="265" t="s">
        <v>51</v>
      </c>
      <c r="D116" s="265"/>
      <c r="E116" s="265"/>
      <c r="F116" s="288" t="s">
        <v>361</v>
      </c>
      <c r="G116" s="265"/>
      <c r="H116" s="265" t="s">
        <v>406</v>
      </c>
      <c r="I116" s="265" t="s">
        <v>396</v>
      </c>
      <c r="J116" s="265"/>
      <c r="K116" s="279"/>
    </row>
    <row r="117" s="1" customFormat="1" ht="15" customHeight="1">
      <c r="B117" s="290"/>
      <c r="C117" s="265" t="s">
        <v>60</v>
      </c>
      <c r="D117" s="265"/>
      <c r="E117" s="265"/>
      <c r="F117" s="288" t="s">
        <v>361</v>
      </c>
      <c r="G117" s="265"/>
      <c r="H117" s="265" t="s">
        <v>407</v>
      </c>
      <c r="I117" s="265" t="s">
        <v>408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409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355</v>
      </c>
      <c r="D123" s="280"/>
      <c r="E123" s="280"/>
      <c r="F123" s="280" t="s">
        <v>356</v>
      </c>
      <c r="G123" s="281"/>
      <c r="H123" s="280" t="s">
        <v>57</v>
      </c>
      <c r="I123" s="280" t="s">
        <v>60</v>
      </c>
      <c r="J123" s="280" t="s">
        <v>357</v>
      </c>
      <c r="K123" s="309"/>
    </row>
    <row r="124" s="1" customFormat="1" ht="17.25" customHeight="1">
      <c r="B124" s="308"/>
      <c r="C124" s="282" t="s">
        <v>358</v>
      </c>
      <c r="D124" s="282"/>
      <c r="E124" s="282"/>
      <c r="F124" s="283" t="s">
        <v>359</v>
      </c>
      <c r="G124" s="284"/>
      <c r="H124" s="282"/>
      <c r="I124" s="282"/>
      <c r="J124" s="282" t="s">
        <v>360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364</v>
      </c>
      <c r="D126" s="287"/>
      <c r="E126" s="287"/>
      <c r="F126" s="288" t="s">
        <v>361</v>
      </c>
      <c r="G126" s="265"/>
      <c r="H126" s="265" t="s">
        <v>401</v>
      </c>
      <c r="I126" s="265" t="s">
        <v>363</v>
      </c>
      <c r="J126" s="265">
        <v>120</v>
      </c>
      <c r="K126" s="313"/>
    </row>
    <row r="127" s="1" customFormat="1" ht="15" customHeight="1">
      <c r="B127" s="310"/>
      <c r="C127" s="265" t="s">
        <v>410</v>
      </c>
      <c r="D127" s="265"/>
      <c r="E127" s="265"/>
      <c r="F127" s="288" t="s">
        <v>361</v>
      </c>
      <c r="G127" s="265"/>
      <c r="H127" s="265" t="s">
        <v>411</v>
      </c>
      <c r="I127" s="265" t="s">
        <v>363</v>
      </c>
      <c r="J127" s="265" t="s">
        <v>412</v>
      </c>
      <c r="K127" s="313"/>
    </row>
    <row r="128" s="1" customFormat="1" ht="15" customHeight="1">
      <c r="B128" s="310"/>
      <c r="C128" s="265" t="s">
        <v>309</v>
      </c>
      <c r="D128" s="265"/>
      <c r="E128" s="265"/>
      <c r="F128" s="288" t="s">
        <v>361</v>
      </c>
      <c r="G128" s="265"/>
      <c r="H128" s="265" t="s">
        <v>413</v>
      </c>
      <c r="I128" s="265" t="s">
        <v>363</v>
      </c>
      <c r="J128" s="265" t="s">
        <v>412</v>
      </c>
      <c r="K128" s="313"/>
    </row>
    <row r="129" s="1" customFormat="1" ht="15" customHeight="1">
      <c r="B129" s="310"/>
      <c r="C129" s="265" t="s">
        <v>372</v>
      </c>
      <c r="D129" s="265"/>
      <c r="E129" s="265"/>
      <c r="F129" s="288" t="s">
        <v>367</v>
      </c>
      <c r="G129" s="265"/>
      <c r="H129" s="265" t="s">
        <v>373</v>
      </c>
      <c r="I129" s="265" t="s">
        <v>363</v>
      </c>
      <c r="J129" s="265">
        <v>15</v>
      </c>
      <c r="K129" s="313"/>
    </row>
    <row r="130" s="1" customFormat="1" ht="15" customHeight="1">
      <c r="B130" s="310"/>
      <c r="C130" s="291" t="s">
        <v>374</v>
      </c>
      <c r="D130" s="291"/>
      <c r="E130" s="291"/>
      <c r="F130" s="292" t="s">
        <v>367</v>
      </c>
      <c r="G130" s="291"/>
      <c r="H130" s="291" t="s">
        <v>375</v>
      </c>
      <c r="I130" s="291" t="s">
        <v>363</v>
      </c>
      <c r="J130" s="291">
        <v>15</v>
      </c>
      <c r="K130" s="313"/>
    </row>
    <row r="131" s="1" customFormat="1" ht="15" customHeight="1">
      <c r="B131" s="310"/>
      <c r="C131" s="291" t="s">
        <v>376</v>
      </c>
      <c r="D131" s="291"/>
      <c r="E131" s="291"/>
      <c r="F131" s="292" t="s">
        <v>367</v>
      </c>
      <c r="G131" s="291"/>
      <c r="H131" s="291" t="s">
        <v>377</v>
      </c>
      <c r="I131" s="291" t="s">
        <v>363</v>
      </c>
      <c r="J131" s="291">
        <v>20</v>
      </c>
      <c r="K131" s="313"/>
    </row>
    <row r="132" s="1" customFormat="1" ht="15" customHeight="1">
      <c r="B132" s="310"/>
      <c r="C132" s="291" t="s">
        <v>378</v>
      </c>
      <c r="D132" s="291"/>
      <c r="E132" s="291"/>
      <c r="F132" s="292" t="s">
        <v>367</v>
      </c>
      <c r="G132" s="291"/>
      <c r="H132" s="291" t="s">
        <v>379</v>
      </c>
      <c r="I132" s="291" t="s">
        <v>363</v>
      </c>
      <c r="J132" s="291">
        <v>20</v>
      </c>
      <c r="K132" s="313"/>
    </row>
    <row r="133" s="1" customFormat="1" ht="15" customHeight="1">
      <c r="B133" s="310"/>
      <c r="C133" s="265" t="s">
        <v>366</v>
      </c>
      <c r="D133" s="265"/>
      <c r="E133" s="265"/>
      <c r="F133" s="288" t="s">
        <v>367</v>
      </c>
      <c r="G133" s="265"/>
      <c r="H133" s="265" t="s">
        <v>401</v>
      </c>
      <c r="I133" s="265" t="s">
        <v>363</v>
      </c>
      <c r="J133" s="265">
        <v>50</v>
      </c>
      <c r="K133" s="313"/>
    </row>
    <row r="134" s="1" customFormat="1" ht="15" customHeight="1">
      <c r="B134" s="310"/>
      <c r="C134" s="265" t="s">
        <v>380</v>
      </c>
      <c r="D134" s="265"/>
      <c r="E134" s="265"/>
      <c r="F134" s="288" t="s">
        <v>367</v>
      </c>
      <c r="G134" s="265"/>
      <c r="H134" s="265" t="s">
        <v>401</v>
      </c>
      <c r="I134" s="265" t="s">
        <v>363</v>
      </c>
      <c r="J134" s="265">
        <v>50</v>
      </c>
      <c r="K134" s="313"/>
    </row>
    <row r="135" s="1" customFormat="1" ht="15" customHeight="1">
      <c r="B135" s="310"/>
      <c r="C135" s="265" t="s">
        <v>386</v>
      </c>
      <c r="D135" s="265"/>
      <c r="E135" s="265"/>
      <c r="F135" s="288" t="s">
        <v>367</v>
      </c>
      <c r="G135" s="265"/>
      <c r="H135" s="265" t="s">
        <v>401</v>
      </c>
      <c r="I135" s="265" t="s">
        <v>363</v>
      </c>
      <c r="J135" s="265">
        <v>50</v>
      </c>
      <c r="K135" s="313"/>
    </row>
    <row r="136" s="1" customFormat="1" ht="15" customHeight="1">
      <c r="B136" s="310"/>
      <c r="C136" s="265" t="s">
        <v>388</v>
      </c>
      <c r="D136" s="265"/>
      <c r="E136" s="265"/>
      <c r="F136" s="288" t="s">
        <v>367</v>
      </c>
      <c r="G136" s="265"/>
      <c r="H136" s="265" t="s">
        <v>401</v>
      </c>
      <c r="I136" s="265" t="s">
        <v>363</v>
      </c>
      <c r="J136" s="265">
        <v>50</v>
      </c>
      <c r="K136" s="313"/>
    </row>
    <row r="137" s="1" customFormat="1" ht="15" customHeight="1">
      <c r="B137" s="310"/>
      <c r="C137" s="265" t="s">
        <v>389</v>
      </c>
      <c r="D137" s="265"/>
      <c r="E137" s="265"/>
      <c r="F137" s="288" t="s">
        <v>367</v>
      </c>
      <c r="G137" s="265"/>
      <c r="H137" s="265" t="s">
        <v>414</v>
      </c>
      <c r="I137" s="265" t="s">
        <v>363</v>
      </c>
      <c r="J137" s="265">
        <v>255</v>
      </c>
      <c r="K137" s="313"/>
    </row>
    <row r="138" s="1" customFormat="1" ht="15" customHeight="1">
      <c r="B138" s="310"/>
      <c r="C138" s="265" t="s">
        <v>391</v>
      </c>
      <c r="D138" s="265"/>
      <c r="E138" s="265"/>
      <c r="F138" s="288" t="s">
        <v>361</v>
      </c>
      <c r="G138" s="265"/>
      <c r="H138" s="265" t="s">
        <v>415</v>
      </c>
      <c r="I138" s="265" t="s">
        <v>393</v>
      </c>
      <c r="J138" s="265"/>
      <c r="K138" s="313"/>
    </row>
    <row r="139" s="1" customFormat="1" ht="15" customHeight="1">
      <c r="B139" s="310"/>
      <c r="C139" s="265" t="s">
        <v>394</v>
      </c>
      <c r="D139" s="265"/>
      <c r="E139" s="265"/>
      <c r="F139" s="288" t="s">
        <v>361</v>
      </c>
      <c r="G139" s="265"/>
      <c r="H139" s="265" t="s">
        <v>416</v>
      </c>
      <c r="I139" s="265" t="s">
        <v>396</v>
      </c>
      <c r="J139" s="265"/>
      <c r="K139" s="313"/>
    </row>
    <row r="140" s="1" customFormat="1" ht="15" customHeight="1">
      <c r="B140" s="310"/>
      <c r="C140" s="265" t="s">
        <v>397</v>
      </c>
      <c r="D140" s="265"/>
      <c r="E140" s="265"/>
      <c r="F140" s="288" t="s">
        <v>361</v>
      </c>
      <c r="G140" s="265"/>
      <c r="H140" s="265" t="s">
        <v>397</v>
      </c>
      <c r="I140" s="265" t="s">
        <v>396</v>
      </c>
      <c r="J140" s="265"/>
      <c r="K140" s="313"/>
    </row>
    <row r="141" s="1" customFormat="1" ht="15" customHeight="1">
      <c r="B141" s="310"/>
      <c r="C141" s="265" t="s">
        <v>41</v>
      </c>
      <c r="D141" s="265"/>
      <c r="E141" s="265"/>
      <c r="F141" s="288" t="s">
        <v>361</v>
      </c>
      <c r="G141" s="265"/>
      <c r="H141" s="265" t="s">
        <v>417</v>
      </c>
      <c r="I141" s="265" t="s">
        <v>396</v>
      </c>
      <c r="J141" s="265"/>
      <c r="K141" s="313"/>
    </row>
    <row r="142" s="1" customFormat="1" ht="15" customHeight="1">
      <c r="B142" s="310"/>
      <c r="C142" s="265" t="s">
        <v>418</v>
      </c>
      <c r="D142" s="265"/>
      <c r="E142" s="265"/>
      <c r="F142" s="288" t="s">
        <v>361</v>
      </c>
      <c r="G142" s="265"/>
      <c r="H142" s="265" t="s">
        <v>419</v>
      </c>
      <c r="I142" s="265" t="s">
        <v>396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420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355</v>
      </c>
      <c r="D148" s="280"/>
      <c r="E148" s="280"/>
      <c r="F148" s="280" t="s">
        <v>356</v>
      </c>
      <c r="G148" s="281"/>
      <c r="H148" s="280" t="s">
        <v>57</v>
      </c>
      <c r="I148" s="280" t="s">
        <v>60</v>
      </c>
      <c r="J148" s="280" t="s">
        <v>357</v>
      </c>
      <c r="K148" s="279"/>
    </row>
    <row r="149" s="1" customFormat="1" ht="17.25" customHeight="1">
      <c r="B149" s="277"/>
      <c r="C149" s="282" t="s">
        <v>358</v>
      </c>
      <c r="D149" s="282"/>
      <c r="E149" s="282"/>
      <c r="F149" s="283" t="s">
        <v>359</v>
      </c>
      <c r="G149" s="284"/>
      <c r="H149" s="282"/>
      <c r="I149" s="282"/>
      <c r="J149" s="282" t="s">
        <v>360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364</v>
      </c>
      <c r="D151" s="265"/>
      <c r="E151" s="265"/>
      <c r="F151" s="318" t="s">
        <v>361</v>
      </c>
      <c r="G151" s="265"/>
      <c r="H151" s="317" t="s">
        <v>401</v>
      </c>
      <c r="I151" s="317" t="s">
        <v>363</v>
      </c>
      <c r="J151" s="317">
        <v>120</v>
      </c>
      <c r="K151" s="313"/>
    </row>
    <row r="152" s="1" customFormat="1" ht="15" customHeight="1">
      <c r="B152" s="290"/>
      <c r="C152" s="317" t="s">
        <v>410</v>
      </c>
      <c r="D152" s="265"/>
      <c r="E152" s="265"/>
      <c r="F152" s="318" t="s">
        <v>361</v>
      </c>
      <c r="G152" s="265"/>
      <c r="H152" s="317" t="s">
        <v>421</v>
      </c>
      <c r="I152" s="317" t="s">
        <v>363</v>
      </c>
      <c r="J152" s="317" t="s">
        <v>412</v>
      </c>
      <c r="K152" s="313"/>
    </row>
    <row r="153" s="1" customFormat="1" ht="15" customHeight="1">
      <c r="B153" s="290"/>
      <c r="C153" s="317" t="s">
        <v>309</v>
      </c>
      <c r="D153" s="265"/>
      <c r="E153" s="265"/>
      <c r="F153" s="318" t="s">
        <v>361</v>
      </c>
      <c r="G153" s="265"/>
      <c r="H153" s="317" t="s">
        <v>422</v>
      </c>
      <c r="I153" s="317" t="s">
        <v>363</v>
      </c>
      <c r="J153" s="317" t="s">
        <v>412</v>
      </c>
      <c r="K153" s="313"/>
    </row>
    <row r="154" s="1" customFormat="1" ht="15" customHeight="1">
      <c r="B154" s="290"/>
      <c r="C154" s="317" t="s">
        <v>366</v>
      </c>
      <c r="D154" s="265"/>
      <c r="E154" s="265"/>
      <c r="F154" s="318" t="s">
        <v>367</v>
      </c>
      <c r="G154" s="265"/>
      <c r="H154" s="317" t="s">
        <v>401</v>
      </c>
      <c r="I154" s="317" t="s">
        <v>363</v>
      </c>
      <c r="J154" s="317">
        <v>50</v>
      </c>
      <c r="K154" s="313"/>
    </row>
    <row r="155" s="1" customFormat="1" ht="15" customHeight="1">
      <c r="B155" s="290"/>
      <c r="C155" s="317" t="s">
        <v>369</v>
      </c>
      <c r="D155" s="265"/>
      <c r="E155" s="265"/>
      <c r="F155" s="318" t="s">
        <v>361</v>
      </c>
      <c r="G155" s="265"/>
      <c r="H155" s="317" t="s">
        <v>401</v>
      </c>
      <c r="I155" s="317" t="s">
        <v>371</v>
      </c>
      <c r="J155" s="317"/>
      <c r="K155" s="313"/>
    </row>
    <row r="156" s="1" customFormat="1" ht="15" customHeight="1">
      <c r="B156" s="290"/>
      <c r="C156" s="317" t="s">
        <v>380</v>
      </c>
      <c r="D156" s="265"/>
      <c r="E156" s="265"/>
      <c r="F156" s="318" t="s">
        <v>367</v>
      </c>
      <c r="G156" s="265"/>
      <c r="H156" s="317" t="s">
        <v>401</v>
      </c>
      <c r="I156" s="317" t="s">
        <v>363</v>
      </c>
      <c r="J156" s="317">
        <v>50</v>
      </c>
      <c r="K156" s="313"/>
    </row>
    <row r="157" s="1" customFormat="1" ht="15" customHeight="1">
      <c r="B157" s="290"/>
      <c r="C157" s="317" t="s">
        <v>388</v>
      </c>
      <c r="D157" s="265"/>
      <c r="E157" s="265"/>
      <c r="F157" s="318" t="s">
        <v>367</v>
      </c>
      <c r="G157" s="265"/>
      <c r="H157" s="317" t="s">
        <v>401</v>
      </c>
      <c r="I157" s="317" t="s">
        <v>363</v>
      </c>
      <c r="J157" s="317">
        <v>50</v>
      </c>
      <c r="K157" s="313"/>
    </row>
    <row r="158" s="1" customFormat="1" ht="15" customHeight="1">
      <c r="B158" s="290"/>
      <c r="C158" s="317" t="s">
        <v>386</v>
      </c>
      <c r="D158" s="265"/>
      <c r="E158" s="265"/>
      <c r="F158" s="318" t="s">
        <v>367</v>
      </c>
      <c r="G158" s="265"/>
      <c r="H158" s="317" t="s">
        <v>401</v>
      </c>
      <c r="I158" s="317" t="s">
        <v>363</v>
      </c>
      <c r="J158" s="317">
        <v>50</v>
      </c>
      <c r="K158" s="313"/>
    </row>
    <row r="159" s="1" customFormat="1" ht="15" customHeight="1">
      <c r="B159" s="290"/>
      <c r="C159" s="317" t="s">
        <v>85</v>
      </c>
      <c r="D159" s="265"/>
      <c r="E159" s="265"/>
      <c r="F159" s="318" t="s">
        <v>361</v>
      </c>
      <c r="G159" s="265"/>
      <c r="H159" s="317" t="s">
        <v>423</v>
      </c>
      <c r="I159" s="317" t="s">
        <v>363</v>
      </c>
      <c r="J159" s="317" t="s">
        <v>424</v>
      </c>
      <c r="K159" s="313"/>
    </row>
    <row r="160" s="1" customFormat="1" ht="15" customHeight="1">
      <c r="B160" s="290"/>
      <c r="C160" s="317" t="s">
        <v>425</v>
      </c>
      <c r="D160" s="265"/>
      <c r="E160" s="265"/>
      <c r="F160" s="318" t="s">
        <v>361</v>
      </c>
      <c r="G160" s="265"/>
      <c r="H160" s="317" t="s">
        <v>426</v>
      </c>
      <c r="I160" s="317" t="s">
        <v>396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427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355</v>
      </c>
      <c r="D166" s="280"/>
      <c r="E166" s="280"/>
      <c r="F166" s="280" t="s">
        <v>356</v>
      </c>
      <c r="G166" s="322"/>
      <c r="H166" s="323" t="s">
        <v>57</v>
      </c>
      <c r="I166" s="323" t="s">
        <v>60</v>
      </c>
      <c r="J166" s="280" t="s">
        <v>357</v>
      </c>
      <c r="K166" s="257"/>
    </row>
    <row r="167" s="1" customFormat="1" ht="17.25" customHeight="1">
      <c r="B167" s="258"/>
      <c r="C167" s="282" t="s">
        <v>358</v>
      </c>
      <c r="D167" s="282"/>
      <c r="E167" s="282"/>
      <c r="F167" s="283" t="s">
        <v>359</v>
      </c>
      <c r="G167" s="324"/>
      <c r="H167" s="325"/>
      <c r="I167" s="325"/>
      <c r="J167" s="282" t="s">
        <v>360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364</v>
      </c>
      <c r="D169" s="265"/>
      <c r="E169" s="265"/>
      <c r="F169" s="288" t="s">
        <v>361</v>
      </c>
      <c r="G169" s="265"/>
      <c r="H169" s="265" t="s">
        <v>401</v>
      </c>
      <c r="I169" s="265" t="s">
        <v>363</v>
      </c>
      <c r="J169" s="265">
        <v>120</v>
      </c>
      <c r="K169" s="313"/>
    </row>
    <row r="170" s="1" customFormat="1" ht="15" customHeight="1">
      <c r="B170" s="290"/>
      <c r="C170" s="265" t="s">
        <v>410</v>
      </c>
      <c r="D170" s="265"/>
      <c r="E170" s="265"/>
      <c r="F170" s="288" t="s">
        <v>361</v>
      </c>
      <c r="G170" s="265"/>
      <c r="H170" s="265" t="s">
        <v>411</v>
      </c>
      <c r="I170" s="265" t="s">
        <v>363</v>
      </c>
      <c r="J170" s="265" t="s">
        <v>412</v>
      </c>
      <c r="K170" s="313"/>
    </row>
    <row r="171" s="1" customFormat="1" ht="15" customHeight="1">
      <c r="B171" s="290"/>
      <c r="C171" s="265" t="s">
        <v>309</v>
      </c>
      <c r="D171" s="265"/>
      <c r="E171" s="265"/>
      <c r="F171" s="288" t="s">
        <v>361</v>
      </c>
      <c r="G171" s="265"/>
      <c r="H171" s="265" t="s">
        <v>428</v>
      </c>
      <c r="I171" s="265" t="s">
        <v>363</v>
      </c>
      <c r="J171" s="265" t="s">
        <v>412</v>
      </c>
      <c r="K171" s="313"/>
    </row>
    <row r="172" s="1" customFormat="1" ht="15" customHeight="1">
      <c r="B172" s="290"/>
      <c r="C172" s="265" t="s">
        <v>366</v>
      </c>
      <c r="D172" s="265"/>
      <c r="E172" s="265"/>
      <c r="F172" s="288" t="s">
        <v>367</v>
      </c>
      <c r="G172" s="265"/>
      <c r="H172" s="265" t="s">
        <v>428</v>
      </c>
      <c r="I172" s="265" t="s">
        <v>363</v>
      </c>
      <c r="J172" s="265">
        <v>50</v>
      </c>
      <c r="K172" s="313"/>
    </row>
    <row r="173" s="1" customFormat="1" ht="15" customHeight="1">
      <c r="B173" s="290"/>
      <c r="C173" s="265" t="s">
        <v>369</v>
      </c>
      <c r="D173" s="265"/>
      <c r="E173" s="265"/>
      <c r="F173" s="288" t="s">
        <v>361</v>
      </c>
      <c r="G173" s="265"/>
      <c r="H173" s="265" t="s">
        <v>428</v>
      </c>
      <c r="I173" s="265" t="s">
        <v>371</v>
      </c>
      <c r="J173" s="265"/>
      <c r="K173" s="313"/>
    </row>
    <row r="174" s="1" customFormat="1" ht="15" customHeight="1">
      <c r="B174" s="290"/>
      <c r="C174" s="265" t="s">
        <v>380</v>
      </c>
      <c r="D174" s="265"/>
      <c r="E174" s="265"/>
      <c r="F174" s="288" t="s">
        <v>367</v>
      </c>
      <c r="G174" s="265"/>
      <c r="H174" s="265" t="s">
        <v>428</v>
      </c>
      <c r="I174" s="265" t="s">
        <v>363</v>
      </c>
      <c r="J174" s="265">
        <v>50</v>
      </c>
      <c r="K174" s="313"/>
    </row>
    <row r="175" s="1" customFormat="1" ht="15" customHeight="1">
      <c r="B175" s="290"/>
      <c r="C175" s="265" t="s">
        <v>388</v>
      </c>
      <c r="D175" s="265"/>
      <c r="E175" s="265"/>
      <c r="F175" s="288" t="s">
        <v>367</v>
      </c>
      <c r="G175" s="265"/>
      <c r="H175" s="265" t="s">
        <v>428</v>
      </c>
      <c r="I175" s="265" t="s">
        <v>363</v>
      </c>
      <c r="J175" s="265">
        <v>50</v>
      </c>
      <c r="K175" s="313"/>
    </row>
    <row r="176" s="1" customFormat="1" ht="15" customHeight="1">
      <c r="B176" s="290"/>
      <c r="C176" s="265" t="s">
        <v>386</v>
      </c>
      <c r="D176" s="265"/>
      <c r="E176" s="265"/>
      <c r="F176" s="288" t="s">
        <v>367</v>
      </c>
      <c r="G176" s="265"/>
      <c r="H176" s="265" t="s">
        <v>428</v>
      </c>
      <c r="I176" s="265" t="s">
        <v>363</v>
      </c>
      <c r="J176" s="265">
        <v>50</v>
      </c>
      <c r="K176" s="313"/>
    </row>
    <row r="177" s="1" customFormat="1" ht="15" customHeight="1">
      <c r="B177" s="290"/>
      <c r="C177" s="265" t="s">
        <v>96</v>
      </c>
      <c r="D177" s="265"/>
      <c r="E177" s="265"/>
      <c r="F177" s="288" t="s">
        <v>361</v>
      </c>
      <c r="G177" s="265"/>
      <c r="H177" s="265" t="s">
        <v>429</v>
      </c>
      <c r="I177" s="265" t="s">
        <v>430</v>
      </c>
      <c r="J177" s="265"/>
      <c r="K177" s="313"/>
    </row>
    <row r="178" s="1" customFormat="1" ht="15" customHeight="1">
      <c r="B178" s="290"/>
      <c r="C178" s="265" t="s">
        <v>60</v>
      </c>
      <c r="D178" s="265"/>
      <c r="E178" s="265"/>
      <c r="F178" s="288" t="s">
        <v>361</v>
      </c>
      <c r="G178" s="265"/>
      <c r="H178" s="265" t="s">
        <v>431</v>
      </c>
      <c r="I178" s="265" t="s">
        <v>432</v>
      </c>
      <c r="J178" s="265">
        <v>1</v>
      </c>
      <c r="K178" s="313"/>
    </row>
    <row r="179" s="1" customFormat="1" ht="15" customHeight="1">
      <c r="B179" s="290"/>
      <c r="C179" s="265" t="s">
        <v>56</v>
      </c>
      <c r="D179" s="265"/>
      <c r="E179" s="265"/>
      <c r="F179" s="288" t="s">
        <v>361</v>
      </c>
      <c r="G179" s="265"/>
      <c r="H179" s="265" t="s">
        <v>433</v>
      </c>
      <c r="I179" s="265" t="s">
        <v>363</v>
      </c>
      <c r="J179" s="265">
        <v>20</v>
      </c>
      <c r="K179" s="313"/>
    </row>
    <row r="180" s="1" customFormat="1" ht="15" customHeight="1">
      <c r="B180" s="290"/>
      <c r="C180" s="265" t="s">
        <v>57</v>
      </c>
      <c r="D180" s="265"/>
      <c r="E180" s="265"/>
      <c r="F180" s="288" t="s">
        <v>361</v>
      </c>
      <c r="G180" s="265"/>
      <c r="H180" s="265" t="s">
        <v>434</v>
      </c>
      <c r="I180" s="265" t="s">
        <v>363</v>
      </c>
      <c r="J180" s="265">
        <v>255</v>
      </c>
      <c r="K180" s="313"/>
    </row>
    <row r="181" s="1" customFormat="1" ht="15" customHeight="1">
      <c r="B181" s="290"/>
      <c r="C181" s="265" t="s">
        <v>97</v>
      </c>
      <c r="D181" s="265"/>
      <c r="E181" s="265"/>
      <c r="F181" s="288" t="s">
        <v>361</v>
      </c>
      <c r="G181" s="265"/>
      <c r="H181" s="265" t="s">
        <v>325</v>
      </c>
      <c r="I181" s="265" t="s">
        <v>363</v>
      </c>
      <c r="J181" s="265">
        <v>10</v>
      </c>
      <c r="K181" s="313"/>
    </row>
    <row r="182" s="1" customFormat="1" ht="15" customHeight="1">
      <c r="B182" s="290"/>
      <c r="C182" s="265" t="s">
        <v>98</v>
      </c>
      <c r="D182" s="265"/>
      <c r="E182" s="265"/>
      <c r="F182" s="288" t="s">
        <v>361</v>
      </c>
      <c r="G182" s="265"/>
      <c r="H182" s="265" t="s">
        <v>435</v>
      </c>
      <c r="I182" s="265" t="s">
        <v>396</v>
      </c>
      <c r="J182" s="265"/>
      <c r="K182" s="313"/>
    </row>
    <row r="183" s="1" customFormat="1" ht="15" customHeight="1">
      <c r="B183" s="290"/>
      <c r="C183" s="265" t="s">
        <v>436</v>
      </c>
      <c r="D183" s="265"/>
      <c r="E183" s="265"/>
      <c r="F183" s="288" t="s">
        <v>361</v>
      </c>
      <c r="G183" s="265"/>
      <c r="H183" s="265" t="s">
        <v>437</v>
      </c>
      <c r="I183" s="265" t="s">
        <v>396</v>
      </c>
      <c r="J183" s="265"/>
      <c r="K183" s="313"/>
    </row>
    <row r="184" s="1" customFormat="1" ht="15" customHeight="1">
      <c r="B184" s="290"/>
      <c r="C184" s="265" t="s">
        <v>425</v>
      </c>
      <c r="D184" s="265"/>
      <c r="E184" s="265"/>
      <c r="F184" s="288" t="s">
        <v>361</v>
      </c>
      <c r="G184" s="265"/>
      <c r="H184" s="265" t="s">
        <v>438</v>
      </c>
      <c r="I184" s="265" t="s">
        <v>396</v>
      </c>
      <c r="J184" s="265"/>
      <c r="K184" s="313"/>
    </row>
    <row r="185" s="1" customFormat="1" ht="15" customHeight="1">
      <c r="B185" s="290"/>
      <c r="C185" s="265" t="s">
        <v>100</v>
      </c>
      <c r="D185" s="265"/>
      <c r="E185" s="265"/>
      <c r="F185" s="288" t="s">
        <v>367</v>
      </c>
      <c r="G185" s="265"/>
      <c r="H185" s="265" t="s">
        <v>439</v>
      </c>
      <c r="I185" s="265" t="s">
        <v>363</v>
      </c>
      <c r="J185" s="265">
        <v>50</v>
      </c>
      <c r="K185" s="313"/>
    </row>
    <row r="186" s="1" customFormat="1" ht="15" customHeight="1">
      <c r="B186" s="290"/>
      <c r="C186" s="265" t="s">
        <v>440</v>
      </c>
      <c r="D186" s="265"/>
      <c r="E186" s="265"/>
      <c r="F186" s="288" t="s">
        <v>367</v>
      </c>
      <c r="G186" s="265"/>
      <c r="H186" s="265" t="s">
        <v>441</v>
      </c>
      <c r="I186" s="265" t="s">
        <v>442</v>
      </c>
      <c r="J186" s="265"/>
      <c r="K186" s="313"/>
    </row>
    <row r="187" s="1" customFormat="1" ht="15" customHeight="1">
      <c r="B187" s="290"/>
      <c r="C187" s="265" t="s">
        <v>443</v>
      </c>
      <c r="D187" s="265"/>
      <c r="E187" s="265"/>
      <c r="F187" s="288" t="s">
        <v>367</v>
      </c>
      <c r="G187" s="265"/>
      <c r="H187" s="265" t="s">
        <v>444</v>
      </c>
      <c r="I187" s="265" t="s">
        <v>442</v>
      </c>
      <c r="J187" s="265"/>
      <c r="K187" s="313"/>
    </row>
    <row r="188" s="1" customFormat="1" ht="15" customHeight="1">
      <c r="B188" s="290"/>
      <c r="C188" s="265" t="s">
        <v>445</v>
      </c>
      <c r="D188" s="265"/>
      <c r="E188" s="265"/>
      <c r="F188" s="288" t="s">
        <v>367</v>
      </c>
      <c r="G188" s="265"/>
      <c r="H188" s="265" t="s">
        <v>446</v>
      </c>
      <c r="I188" s="265" t="s">
        <v>442</v>
      </c>
      <c r="J188" s="265"/>
      <c r="K188" s="313"/>
    </row>
    <row r="189" s="1" customFormat="1" ht="15" customHeight="1">
      <c r="B189" s="290"/>
      <c r="C189" s="326" t="s">
        <v>447</v>
      </c>
      <c r="D189" s="265"/>
      <c r="E189" s="265"/>
      <c r="F189" s="288" t="s">
        <v>367</v>
      </c>
      <c r="G189" s="265"/>
      <c r="H189" s="265" t="s">
        <v>448</v>
      </c>
      <c r="I189" s="265" t="s">
        <v>449</v>
      </c>
      <c r="J189" s="327" t="s">
        <v>450</v>
      </c>
      <c r="K189" s="313"/>
    </row>
    <row r="190" s="1" customFormat="1" ht="15" customHeight="1">
      <c r="B190" s="290"/>
      <c r="C190" s="326" t="s">
        <v>45</v>
      </c>
      <c r="D190" s="265"/>
      <c r="E190" s="265"/>
      <c r="F190" s="288" t="s">
        <v>361</v>
      </c>
      <c r="G190" s="265"/>
      <c r="H190" s="262" t="s">
        <v>451</v>
      </c>
      <c r="I190" s="265" t="s">
        <v>452</v>
      </c>
      <c r="J190" s="265"/>
      <c r="K190" s="313"/>
    </row>
    <row r="191" s="1" customFormat="1" ht="15" customHeight="1">
      <c r="B191" s="290"/>
      <c r="C191" s="326" t="s">
        <v>453</v>
      </c>
      <c r="D191" s="265"/>
      <c r="E191" s="265"/>
      <c r="F191" s="288" t="s">
        <v>361</v>
      </c>
      <c r="G191" s="265"/>
      <c r="H191" s="265" t="s">
        <v>454</v>
      </c>
      <c r="I191" s="265" t="s">
        <v>396</v>
      </c>
      <c r="J191" s="265"/>
      <c r="K191" s="313"/>
    </row>
    <row r="192" s="1" customFormat="1" ht="15" customHeight="1">
      <c r="B192" s="290"/>
      <c r="C192" s="326" t="s">
        <v>455</v>
      </c>
      <c r="D192" s="265"/>
      <c r="E192" s="265"/>
      <c r="F192" s="288" t="s">
        <v>361</v>
      </c>
      <c r="G192" s="265"/>
      <c r="H192" s="265" t="s">
        <v>456</v>
      </c>
      <c r="I192" s="265" t="s">
        <v>396</v>
      </c>
      <c r="J192" s="265"/>
      <c r="K192" s="313"/>
    </row>
    <row r="193" s="1" customFormat="1" ht="15" customHeight="1">
      <c r="B193" s="290"/>
      <c r="C193" s="326" t="s">
        <v>457</v>
      </c>
      <c r="D193" s="265"/>
      <c r="E193" s="265"/>
      <c r="F193" s="288" t="s">
        <v>367</v>
      </c>
      <c r="G193" s="265"/>
      <c r="H193" s="265" t="s">
        <v>458</v>
      </c>
      <c r="I193" s="265" t="s">
        <v>396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459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460</v>
      </c>
      <c r="D200" s="329"/>
      <c r="E200" s="329"/>
      <c r="F200" s="329" t="s">
        <v>461</v>
      </c>
      <c r="G200" s="330"/>
      <c r="H200" s="329" t="s">
        <v>462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452</v>
      </c>
      <c r="D202" s="265"/>
      <c r="E202" s="265"/>
      <c r="F202" s="288" t="s">
        <v>46</v>
      </c>
      <c r="G202" s="265"/>
      <c r="H202" s="265" t="s">
        <v>463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47</v>
      </c>
      <c r="G203" s="265"/>
      <c r="H203" s="265" t="s">
        <v>464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50</v>
      </c>
      <c r="G204" s="265"/>
      <c r="H204" s="265" t="s">
        <v>465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466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49</v>
      </c>
      <c r="G206" s="265"/>
      <c r="H206" s="265" t="s">
        <v>467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408</v>
      </c>
      <c r="D208" s="265"/>
      <c r="E208" s="265"/>
      <c r="F208" s="288" t="s">
        <v>79</v>
      </c>
      <c r="G208" s="265"/>
      <c r="H208" s="265" t="s">
        <v>468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303</v>
      </c>
      <c r="G209" s="265"/>
      <c r="H209" s="265" t="s">
        <v>304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301</v>
      </c>
      <c r="G210" s="265"/>
      <c r="H210" s="265" t="s">
        <v>469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305</v>
      </c>
      <c r="G211" s="326"/>
      <c r="H211" s="317" t="s">
        <v>306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307</v>
      </c>
      <c r="G212" s="326"/>
      <c r="H212" s="317" t="s">
        <v>470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432</v>
      </c>
      <c r="D214" s="265"/>
      <c r="E214" s="265"/>
      <c r="F214" s="288">
        <v>1</v>
      </c>
      <c r="G214" s="326"/>
      <c r="H214" s="317" t="s">
        <v>471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472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473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474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2022-10-18T08:21:07Z</dcterms:created>
  <dcterms:modified xsi:type="dcterms:W3CDTF">2022-10-18T08:21:11Z</dcterms:modified>
</cp:coreProperties>
</file>