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84 - Oplocení MŠ Kosmon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'084 - Oplocení MŠ Kosmona...'!$C$78:$K$169</definedName>
    <definedName name="_xlnm.Print_Area" localSheetId="1">'084 - Oplocení MŠ Kosmona...'!$C$4:$J$37,'084 - Oplocení MŠ Kosmona...'!$C$43:$J$62,'084 - Oplocení MŠ Kosmona...'!$C$68:$K$169</definedName>
    <definedName name="_xlnm.Print_Titles" localSheetId="1">'084 - Oplocení MŠ Kosmona...'!$78:$78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3"/>
  <c r="BH123"/>
  <c r="BG123"/>
  <c r="BF123"/>
  <c r="T123"/>
  <c r="R123"/>
  <c r="P123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5"/>
  <c r="BH85"/>
  <c r="BG85"/>
  <c r="BF85"/>
  <c r="T85"/>
  <c r="R85"/>
  <c r="P85"/>
  <c r="BI82"/>
  <c r="BH82"/>
  <c r="BG82"/>
  <c r="BF82"/>
  <c r="T82"/>
  <c r="R82"/>
  <c r="P82"/>
  <c r="J75"/>
  <c r="F75"/>
  <c r="F73"/>
  <c r="E71"/>
  <c r="J50"/>
  <c r="F50"/>
  <c r="F48"/>
  <c r="E46"/>
  <c r="J22"/>
  <c r="E22"/>
  <c r="J76"/>
  <c r="J21"/>
  <c r="J16"/>
  <c r="E16"/>
  <c r="F76"/>
  <c r="J15"/>
  <c r="J10"/>
  <c r="J48"/>
  <c i="1" r="L50"/>
  <c r="AM50"/>
  <c r="AM49"/>
  <c r="L49"/>
  <c r="AM47"/>
  <c r="L47"/>
  <c r="L45"/>
  <c r="L44"/>
  <c i="2" r="J162"/>
  <c r="J160"/>
  <c r="BK152"/>
  <c r="J130"/>
  <c r="BK116"/>
  <c r="BK110"/>
  <c r="BK94"/>
  <c r="J168"/>
  <c r="J154"/>
  <c r="BK145"/>
  <c r="BK135"/>
  <c r="J124"/>
  <c r="BK114"/>
  <c r="J103"/>
  <c r="J92"/>
  <c r="BK168"/>
  <c r="BK160"/>
  <c r="BK154"/>
  <c r="J133"/>
  <c r="J117"/>
  <c r="BK113"/>
  <c r="J97"/>
  <c r="J82"/>
  <c r="J166"/>
  <c r="J150"/>
  <c r="J137"/>
  <c r="J135"/>
  <c r="J123"/>
  <c r="J113"/>
  <c r="BK99"/>
  <c r="J85"/>
  <c r="BK166"/>
  <c r="J158"/>
  <c r="BK150"/>
  <c r="BK123"/>
  <c r="J111"/>
  <c r="J99"/>
  <c r="BK85"/>
  <c r="J165"/>
  <c r="BK148"/>
  <c r="BK137"/>
  <c r="BK130"/>
  <c r="BK117"/>
  <c r="BK111"/>
  <c r="BK97"/>
  <c r="BK82"/>
  <c r="BK165"/>
  <c r="BK158"/>
  <c r="J152"/>
  <c r="BK124"/>
  <c r="J114"/>
  <c r="BK103"/>
  <c r="BK92"/>
  <c i="1" r="AS54"/>
  <c i="2" r="BK162"/>
  <c r="J148"/>
  <c r="J145"/>
  <c r="BK133"/>
  <c r="J116"/>
  <c r="J110"/>
  <c r="J94"/>
  <c l="1" r="BK81"/>
  <c r="R81"/>
  <c r="BK102"/>
  <c r="J102"/>
  <c r="J58"/>
  <c r="R102"/>
  <c r="BK144"/>
  <c r="J144"/>
  <c r="J59"/>
  <c r="R144"/>
  <c r="BK157"/>
  <c r="J157"/>
  <c r="J60"/>
  <c r="R157"/>
  <c r="P81"/>
  <c r="T81"/>
  <c r="P102"/>
  <c r="T102"/>
  <c r="P144"/>
  <c r="T144"/>
  <c r="P157"/>
  <c r="T157"/>
  <c r="BK167"/>
  <c r="J167"/>
  <c r="J61"/>
  <c r="J51"/>
  <c r="J73"/>
  <c r="BE82"/>
  <c r="BE94"/>
  <c r="BE97"/>
  <c r="BE99"/>
  <c r="BE110"/>
  <c r="BE116"/>
  <c r="BE124"/>
  <c r="BE133"/>
  <c r="BE135"/>
  <c r="BE137"/>
  <c r="BE145"/>
  <c r="BE148"/>
  <c r="BE150"/>
  <c r="BE152"/>
  <c r="BE160"/>
  <c r="BE165"/>
  <c r="BE168"/>
  <c r="F51"/>
  <c r="BE85"/>
  <c r="BE92"/>
  <c r="BE103"/>
  <c r="BE111"/>
  <c r="BE113"/>
  <c r="BE114"/>
  <c r="BE117"/>
  <c r="BE123"/>
  <c r="BE130"/>
  <c r="BE154"/>
  <c r="BE158"/>
  <c r="BE162"/>
  <c r="BE166"/>
  <c r="J32"/>
  <c i="1" r="AW55"/>
  <c i="2" r="F32"/>
  <c i="1" r="BA55"/>
  <c r="BA54"/>
  <c r="W30"/>
  <c i="2" r="F34"/>
  <c i="1" r="BC55"/>
  <c r="BC54"/>
  <c r="AY54"/>
  <c i="2" r="F33"/>
  <c i="1" r="BB55"/>
  <c r="BB54"/>
  <c r="W31"/>
  <c i="2" r="F35"/>
  <c i="1" r="BD55"/>
  <c r="BD54"/>
  <c r="W33"/>
  <c i="2" l="1" r="T80"/>
  <c r="T79"/>
  <c r="P80"/>
  <c r="P79"/>
  <c i="1" r="AU55"/>
  <c i="2" r="R80"/>
  <c r="R79"/>
  <c r="BK80"/>
  <c r="J80"/>
  <c r="J56"/>
  <c r="J81"/>
  <c r="J57"/>
  <c i="1" r="AX54"/>
  <c r="W32"/>
  <c r="AW54"/>
  <c r="AK30"/>
  <c r="AU54"/>
  <c i="2" r="F31"/>
  <c i="1" r="AZ55"/>
  <c r="AZ54"/>
  <c r="AV54"/>
  <c r="AK29"/>
  <c i="2" r="J31"/>
  <c i="1" r="AV55"/>
  <c r="AT55"/>
  <c i="2" l="1" r="BK79"/>
  <c r="J79"/>
  <c r="J28"/>
  <c i="1" r="AG55"/>
  <c r="AG54"/>
  <c r="AK26"/>
  <c r="AK35"/>
  <c r="AT54"/>
  <c r="AN54"/>
  <c r="W29"/>
  <c i="2" l="1" r="J37"/>
  <c r="J55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<sst xmlns="http://schemas.openxmlformats.org/spreadsheetml/2006/main">
  <si>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</si>
  <si>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</si>
  <si>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</si>
  <si>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</si>
  <si>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</si>
  <si>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{d3aba01d-5f39-4408-90d6-e5194983d7fc}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</si>
  <si>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</si>
  <si>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</si>
  <si>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</si>
  <si>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</si>
  <si>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</si>
  <si>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</si>
  <si>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</si>
  <si>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</si>
  <si>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</si>
  <si>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</si>
  <si>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</si>
  <si>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Oplocení MŠ Kosmonautů 178, Děčín 27 - Březiny</t>
  </si>
  <si>
    <t>KSO:</t>
  </si>
  <si>
    <t/>
  </si>
  <si>
    <t>CC-CZ:</t>
  </si>
  <si>
    <t>Místo:</t>
  </si>
  <si>
    <t>p.p.č.276/85, k.ú.Březiny</t>
  </si>
  <si>
    <t>Datum:</t>
  </si>
  <si>
    <t>27. 4. 2022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</si>
  <si>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</si>
  <si>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</si>
  <si>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</si>
  <si>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</si>
  <si>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</si>
  <si>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</si>
  <si>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</si>
  <si>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</si>
  <si>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</si>
  <si>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</si>
  <si>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</si>
  <si>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</si>
  <si>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</si>
  <si>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</si>
  <si>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</si>
  <si>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</si>
  <si>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</si>
  <si>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</si>
  <si>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</si>
  <si>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</si>
  <si>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</si>
  <si>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</si>
  <si>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</si>
  <si>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</si>
  <si>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</si>
  <si>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</si>
  <si>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</si>
  <si>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</si>
  <si>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</si>
  <si>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</si>
  <si>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</si>
  <si>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</si>
  <si>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</si>
  <si>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</si>
  <si>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</si>
  <si>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</si>
  <si>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</si>
  <si>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</si>
  <si>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</si>
  <si>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</si>
  <si>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</si>
  <si>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</si>
  <si>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</si>
  <si>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</si>
  <si>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</si>
  <si>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</si>
  <si>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</si>
  <si>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</si>
  <si>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</si>
  <si>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</si>
  <si>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</si>
  <si>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</si>
  <si>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</si>
  <si>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</si>
  <si>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</si>
  <si>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</si>
  <si>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</si>
  <si>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</si>
  <si>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</si>
  <si>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</si>
  <si>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</si>
  <si>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</si>
  <si>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</si>
  <si>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</si>
  <si>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</si>
  <si>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</si>
  <si>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</si>
  <si>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</si>
  <si>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</si>
  <si>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</si>
  <si>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</si>
  <si>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</si>
  <si>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</si>
  <si>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</si>
  <si>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</si>
  <si>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</si>
  <si>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</si>
  <si>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</si>
  <si>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</si>
  <si>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</si>
  <si>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</si>
  <si>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</si>
  <si>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</si>
  <si>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</si>
  <si>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</si>
  <si>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</si>
  <si>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</si>
  <si>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</si>
  <si>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</si>
  <si>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</si>
  <si>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CS ÚRS 2022 01</t>
  </si>
  <si>
    <t>4</t>
  </si>
  <si>
    <t>-2125295173</t>
  </si>
  <si>
    <t>Online PSC</t>
  </si>
  <si>
    <t>https://podminky.urs.cz/item/CS_URS_2022_01/113202111</t>
  </si>
  <si>
    <t>VV</t>
  </si>
  <si>
    <t>"Úsek 1-5 dl.10,50m"10,50</t>
  </si>
  <si>
    <t>131212532</t>
  </si>
  <si>
    <t>Hloubení jamek ručně objemu do 0,5 m3 s odhozením výkopku do 3 m nebo naložením na dopravní prostředek v hornině třídy těžitelnosti I skupiny 3 nesoudržných</t>
  </si>
  <si>
    <t>m3</t>
  </si>
  <si>
    <t>-1681995722</t>
  </si>
  <si>
    <t>https://podminky.urs.cz/item/CS_URS_2022_01/131212532</t>
  </si>
  <si>
    <t xml:space="preserve">"Úsek 1-2 dl.84,10m"36*0,40*0,40*1,20   </t>
  </si>
  <si>
    <t xml:space="preserve">"Úsek 2-3 dl.28,40m"14*0,40*0,40*1,20   </t>
  </si>
  <si>
    <t xml:space="preserve">"Úsek 2-4 dl.10,20m"5*0,40*0,40*1,20   </t>
  </si>
  <si>
    <t xml:space="preserve">"Úsek 5-6 dl.30,50m"15*0,40*0,40*1,20   </t>
  </si>
  <si>
    <t>Součet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</si>
  <si>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</si>
  <si>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</si>
  <si>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</si>
  <si>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260760334</t>
  </si>
  <si>
    <t>https://podminky.urs.cz/item/CS_URS_2022_01/162211311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</si>
  <si>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</si>
  <si>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</si>
  <si>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-1822343641</t>
  </si>
  <si>
    <t>https://podminky.urs.cz/item/CS_URS_2022_01/162211319</t>
  </si>
  <si>
    <t>13,44*3 'Přepočtené koeficientem množství</t>
  </si>
  <si>
    <t>5</t>
  </si>
  <si>
    <t>171211101</t>
  </si>
  <si>
    <t>Uložení sypanin do násypů ručně s rozprostřením sypaniny ve vrstvách a s hrubým urovnáním nezhutněných jakékoliv třídy těžitelnosti</t>
  </si>
  <si>
    <t>-892380557</t>
  </si>
  <si>
    <t>https://podminky.urs.cz/item/CS_URS_2022_01/171211101</t>
  </si>
  <si>
    <t>6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</si>
  <si>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</si>
  <si>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</si>
  <si>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m2</t>
  </si>
  <si>
    <t>768408407</t>
  </si>
  <si>
    <t>https://podminky.urs.cz/item/CS_URS_2022_01/181151331</t>
  </si>
  <si>
    <t>(84,10+28,40+10,20+10,50+30,50)*1,00</t>
  </si>
  <si>
    <t>Svislé a kompletní konstrukce</t>
  </si>
  <si>
    <t>7</t>
  </si>
  <si>
    <t>338171123</t>
  </si>
  <si>
    <t>Montáž sloupků a vzpěr plotových ocelových trubkových nebo profilovaných výšky do 2,60 m se zabetonováním do 0,08 m3 do připravených jamek</t>
  </si>
  <si>
    <t>kus</t>
  </si>
  <si>
    <t>-1649136225</t>
  </si>
  <si>
    <t>https://podminky.urs.cz/item/CS_URS_2022_01/338171123</t>
  </si>
  <si>
    <t>"Úsek 1-2 dl.84,10m"36</t>
  </si>
  <si>
    <t>"Úsek 2-3 dl.28,40m"14</t>
  </si>
  <si>
    <t>"Úsek 2-4 dl.10,20m"5</t>
  </si>
  <si>
    <t>"Úsek 5-6 dl.30,50m"15</t>
  </si>
  <si>
    <t>8</t>
  </si>
  <si>
    <t>M</t>
  </si>
  <si>
    <t>55342152</t>
  </si>
  <si>
    <t>plotový sloupek pro svařované panely profilovaný 60x60mm dl 2,0-2,5m povrchová úprava Zn a Zn + PVC</t>
  </si>
  <si>
    <t>1955285578</t>
  </si>
  <si>
    <t>9</t>
  </si>
  <si>
    <t>348101210</t>
  </si>
  <si>
    <t>Osazení vrat nebo vrátek k oplocení na sloupky ocelové, plochy jednotlivě do 2 m2</t>
  </si>
  <si>
    <t>-990265061</t>
  </si>
  <si>
    <t>https://podminky.urs.cz/item/CS_URS_2022_01/348101210</t>
  </si>
  <si>
    <t>10</t>
  </si>
  <si>
    <t>55342334</t>
  </si>
  <si>
    <t>branka plotová jednokřídlá Pz s PVC vrstvou 1000x1730mm</t>
  </si>
  <si>
    <t>-182354189</t>
  </si>
  <si>
    <t>11</t>
  </si>
  <si>
    <t>348101230</t>
  </si>
  <si>
    <t>Osazení vrat nebo vrátek k oplocení na sloupky ocelové, plochy jednotlivě přes 4 do 6 m2</t>
  </si>
  <si>
    <t>493890227</t>
  </si>
  <si>
    <t>https://podminky.urs.cz/item/CS_URS_2022_01/348101230</t>
  </si>
  <si>
    <t>12</t>
  </si>
  <si>
    <t>55342349</t>
  </si>
  <si>
    <t>brána plotová dvoukřídlá Pz s PVC vrstvou 3000x1530mm</t>
  </si>
  <si>
    <t>-1465080351</t>
  </si>
  <si>
    <t>13</t>
  </si>
  <si>
    <t>348121221</t>
  </si>
  <si>
    <t>Osazení podhrabových desek na ocelové sloupky, délky desek přes 2 do 3 m včetně dodání držáků a montážního materiálu</t>
  </si>
  <si>
    <t>-2000309359</t>
  </si>
  <si>
    <t>https://podminky.urs.cz/item/CS_URS_2022_01/348121221</t>
  </si>
  <si>
    <t>"Úsek 1-2 dl.84,10m"84,10/2,45</t>
  </si>
  <si>
    <t>"Úsek 2-3 dl.28,40m"28,40/2,45</t>
  </si>
  <si>
    <t>"Úsek 5-6 dl.30,50m"29,5/2,45</t>
  </si>
  <si>
    <t>14</t>
  </si>
  <si>
    <t>59232542</t>
  </si>
  <si>
    <t xml:space="preserve">betonová podhrabová deska 2500x200x50mm </t>
  </si>
  <si>
    <t>1504621335</t>
  </si>
  <si>
    <t>348171143</t>
  </si>
  <si>
    <t>Montáž oplocení z dílců kovových panelových svařovaných, na ocelové profilované sloupky, výšky přes 1,0 do 1,5 m</t>
  </si>
  <si>
    <t>1213435547</t>
  </si>
  <si>
    <t>https://podminky.urs.cz/item/CS_URS_2022_01/348171143</t>
  </si>
  <si>
    <t>"Úsek 1-2 dl.84,10m"84,10</t>
  </si>
  <si>
    <t>"Úsek 2-3 dl.28,40m"28,40</t>
  </si>
  <si>
    <t>"Úsek 5-6 dl.30,50m"30,50-1,00</t>
  </si>
  <si>
    <t>16</t>
  </si>
  <si>
    <t>348171146</t>
  </si>
  <si>
    <t>Montáž oplocení z dílců kovových panelových svařovaných, na ocelové profilované sloupky, výšky přes 1,5 do 2,0 m</t>
  </si>
  <si>
    <t>1404998874</t>
  </si>
  <si>
    <t>https://podminky.urs.cz/item/CS_URS_2022_01/348171146</t>
  </si>
  <si>
    <t>"Úsek 2-4 dl.10,20m"10,20-3,00</t>
  </si>
  <si>
    <t>17</t>
  </si>
  <si>
    <t>55342421</t>
  </si>
  <si>
    <t>plotový panel svařovaný v 1,0-1,5m š do 2,5m průměru drátu 6mm oka 50x200mm s dvojitým horizontálním drátem 8mm povrchová úprava Zn a Zn + PVC</t>
  </si>
  <si>
    <t>1933382620</t>
  </si>
  <si>
    <t>142*0,4 'Přepočtené koeficientem množství</t>
  </si>
  <si>
    <t>18</t>
  </si>
  <si>
    <t>55342422</t>
  </si>
  <si>
    <t>plotový panel svařovaný v 1,5-2,0m š do 2,5m průměru drátu 6mm oka 50x200mm s dvojitým horizontálním drátem 8mm povrchová úprava PZ komaxit</t>
  </si>
  <si>
    <t>-1842258604</t>
  </si>
  <si>
    <t>7,5*0,4 'Přepočtené koeficientem množství</t>
  </si>
  <si>
    <t>19</t>
  </si>
  <si>
    <t>4502101972</t>
  </si>
  <si>
    <t>Příchytka z PVC k uchycení plotového panelu 2D na sloupek 60x60 mm</t>
  </si>
  <si>
    <t>R-položka</t>
  </si>
  <si>
    <t>-2106834077</t>
  </si>
  <si>
    <t>70*4 'Přepočtené koeficientem množství</t>
  </si>
  <si>
    <t>Ostatní konstrukce a práce, bourání</t>
  </si>
  <si>
    <t>20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</si>
  <si>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</si>
  <si>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</si>
  <si>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-2055536630</t>
  </si>
  <si>
    <t>https://podminky.urs.cz/item/CS_URS_2022_01/916131213</t>
  </si>
  <si>
    <t>59217029</t>
  </si>
  <si>
    <t>obrubník betonový silniční nájezdový 1000x150x150mm</t>
  </si>
  <si>
    <t>1378054440</t>
  </si>
  <si>
    <t>8,5*1,02 'Přepočtené koeficientem množství</t>
  </si>
  <si>
    <t>22</t>
  </si>
  <si>
    <t>59217030</t>
  </si>
  <si>
    <t>obrubník betonový silniční přechodový 1000x150x150-250mm</t>
  </si>
  <si>
    <t>1435994769</t>
  </si>
  <si>
    <t>2*1,02 'Přepočtené koeficientem množství</t>
  </si>
  <si>
    <t>23</t>
  </si>
  <si>
    <t>966071711</t>
  </si>
  <si>
    <t>Bourání plotových sloupků a vzpěr ocelových trubkových nebo profilovaných výšky do 2,50 m zabetonovaných</t>
  </si>
  <si>
    <t>-910192852</t>
  </si>
  <si>
    <t>https://podminky.urs.cz/item/CS_URS_2022_01/966071711</t>
  </si>
  <si>
    <t>24</t>
  </si>
  <si>
    <t>966071821</t>
  </si>
  <si>
    <t>Rozebrání oplocení z pletiva drátěného se čtvercovými oky, výšky do 1,6 m</t>
  </si>
  <si>
    <t>1514513412</t>
  </si>
  <si>
    <t>https://podminky.urs.cz/item/CS_URS_2022_01/966071821</t>
  </si>
  <si>
    <t>84,10+28,40+10,20+10,50</t>
  </si>
  <si>
    <t>997</t>
  </si>
  <si>
    <t>Přesun sutě</t>
  </si>
  <si>
    <t>25</t>
  </si>
  <si>
    <t>997221611</t>
  </si>
  <si>
    <t>Nakládání na dopravní prostředky pro vodorovnou dopravu suti</t>
  </si>
  <si>
    <t>t</t>
  </si>
  <si>
    <t>1508962888</t>
  </si>
  <si>
    <t>https://podminky.urs.cz/item/CS_URS_2022_01/997221611</t>
  </si>
  <si>
    <t>26</t>
  </si>
  <si>
    <t>997221561</t>
  </si>
  <si>
    <t>Vodorovná doprava suti bez naložení, ale se složením a s hrubým urovnáním z kusových materiálů, na vzdálenost do 1 km</t>
  </si>
  <si>
    <t>-1393097313</t>
  </si>
  <si>
    <t>https://podminky.urs.cz/item/CS_URS_2022_01/997221561</t>
  </si>
  <si>
    <t>27</t>
  </si>
  <si>
    <t>997221569</t>
  </si>
  <si>
    <t>Vodorovná doprava suti bez naložení, ale se složením a s hrubým urovnáním Příplatek k ceně za každý další i započatý 1 km přes 1 km</t>
  </si>
  <si>
    <t>1199296193</t>
  </si>
  <si>
    <t>https://podminky.urs.cz/item/CS_URS_2022_01/997221569</t>
  </si>
  <si>
    <t>12,316*14 'Přepočtené koeficientem množství</t>
  </si>
  <si>
    <t>28</t>
  </si>
  <si>
    <t>94621000</t>
  </si>
  <si>
    <t>poplatek za uložení stavebního odpadu betonového zatříděného kódem 17 01 01 na recyklační skládku</t>
  </si>
  <si>
    <t>1958715116</t>
  </si>
  <si>
    <t>29</t>
  </si>
  <si>
    <t>94621004</t>
  </si>
  <si>
    <t>poplatek za uložení směsného stavebního a demoličního odpadu zatříděného kódem 17 09 04 na recyklační skládku</t>
  </si>
  <si>
    <t>-469374737</t>
  </si>
  <si>
    <t>998</t>
  </si>
  <si>
    <t>Přesun hmot</t>
  </si>
  <si>
    <t>30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</si>
  <si>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</si>
  <si>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</si>
  <si>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1294146602</t>
  </si>
  <si>
    <t>https://podminky.urs.cz/item/CS_URS_2022_01/998232110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</si>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</sst>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202111" TargetMode="External" /><Relationship Id="rId2" Type="http://schemas.openxmlformats.org/officeDocument/2006/relationships/hyperlink" Target="https://podminky.urs.cz/item/CS_URS_2022_01/131212532" TargetMode="External" /><Relationship Id="rId3" Type="http://schemas.openxmlformats.org/officeDocument/2006/relationships/hyperlink" Target="https://podminky.urs.cz/item/CS_URS_2022_01/162211311" TargetMode="External" /><Relationship Id="rId4" Type="http://schemas.openxmlformats.org/officeDocument/2006/relationships/hyperlink" Target="https://podminky.urs.cz/item/CS_URS_2022_01/162211319" TargetMode="External" /><Relationship Id="rId5" Type="http://schemas.openxmlformats.org/officeDocument/2006/relationships/hyperlink" Target="https://podminky.urs.cz/item/CS_URS_2022_01/171211101" TargetMode="External" /><Relationship Id="rId6" Type="http://schemas.openxmlformats.org/officeDocument/2006/relationships/hyperlink" Target="https://podminky.urs.cz/item/CS_URS_2022_01/181151331" TargetMode="External" /><Relationship Id="rId7" Type="http://schemas.openxmlformats.org/officeDocument/2006/relationships/hyperlink" Target="https://podminky.urs.cz/item/CS_URS_2022_01/338171123" TargetMode="External" /><Relationship Id="rId8" Type="http://schemas.openxmlformats.org/officeDocument/2006/relationships/hyperlink" Target="https://podminky.urs.cz/item/CS_URS_2022_01/348101210" TargetMode="External" /><Relationship Id="rId9" Type="http://schemas.openxmlformats.org/officeDocument/2006/relationships/hyperlink" Target="https://podminky.urs.cz/item/CS_URS_2022_01/348101230" TargetMode="External" /><Relationship Id="rId10" Type="http://schemas.openxmlformats.org/officeDocument/2006/relationships/hyperlink" Target="https://podminky.urs.cz/item/CS_URS_2022_01/348121221" TargetMode="External" /><Relationship Id="rId11" Type="http://schemas.openxmlformats.org/officeDocument/2006/relationships/hyperlink" Target="https://podminky.urs.cz/item/CS_URS_2022_01/348171143" TargetMode="External" /><Relationship Id="rId12" Type="http://schemas.openxmlformats.org/officeDocument/2006/relationships/hyperlink" Target="https://podminky.urs.cz/item/CS_URS_2022_01/348171146" TargetMode="External" /><Relationship Id="rId13" Type="http://schemas.openxmlformats.org/officeDocument/2006/relationships/hyperlink" Target="https://podminky.urs.cz/item/CS_URS_2022_01/916131213" TargetMode="External" /><Relationship Id="rId14" Type="http://schemas.openxmlformats.org/officeDocument/2006/relationships/hyperlink" Target="https://podminky.urs.cz/item/CS_URS_2022_01/966071711" TargetMode="External" /><Relationship Id="rId15" Type="http://schemas.openxmlformats.org/officeDocument/2006/relationships/hyperlink" Target="https://podminky.urs.cz/item/CS_URS_2022_01/966071821" TargetMode="External" /><Relationship Id="rId16" Type="http://schemas.openxmlformats.org/officeDocument/2006/relationships/hyperlink" Target="https://podminky.urs.cz/item/CS_URS_2022_01/997221611" TargetMode="External" /><Relationship Id="rId17" Type="http://schemas.openxmlformats.org/officeDocument/2006/relationships/hyperlink" Target="https://podminky.urs.cz/item/CS_URS_2022_01/997221561" TargetMode="External" /><Relationship Id="rId18" Type="http://schemas.openxmlformats.org/officeDocument/2006/relationships/hyperlink" Target="https://podminky.urs.cz/item/CS_URS_2022_01/997221569" TargetMode="External" /><Relationship Id="rId19" Type="http://schemas.openxmlformats.org/officeDocument/2006/relationships/hyperlink" Target="https://podminky.urs.cz/item/CS_URS_2022_01/998232110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084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Oplocení MŠ Kosmonautů 178, Děčín 27 - Březiny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p.p.č.276/85, k.ú.Březiny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27. 4. 2022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0" t="s">
        <v>78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'084 - Oplocení MŠ Kosmona...'!J28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'084 - Oplocení MŠ Kosmona...'!P79</f>
        <v>0</v>
      </c>
      <c r="AV55" s="119">
        <f>'084 - Oplocení MŠ Kosmona...'!J31</f>
        <v>0</v>
      </c>
      <c r="AW55" s="119">
        <f>'084 - Oplocení MŠ Kosmona...'!J32</f>
        <v>0</v>
      </c>
      <c r="AX55" s="119">
        <f>'084 - Oplocení MŠ Kosmona...'!J33</f>
        <v>0</v>
      </c>
      <c r="AY55" s="119">
        <f>'084 - Oplocení MŠ Kosmona...'!J34</f>
        <v>0</v>
      </c>
      <c r="AZ55" s="119">
        <f>'084 - Oplocení MŠ Kosmona...'!F31</f>
        <v>0</v>
      </c>
      <c r="BA55" s="119">
        <f>'084 - Oplocení MŠ Kosmona...'!F32</f>
        <v>0</v>
      </c>
      <c r="BB55" s="119">
        <f>'084 - Oplocení MŠ Kosmona...'!F33</f>
        <v>0</v>
      </c>
      <c r="BC55" s="119">
        <f>'084 - Oplocení MŠ Kosmona...'!F34</f>
        <v>0</v>
      </c>
      <c r="BD55" s="121">
        <f>'084 - Oplocení MŠ Kosmona...'!F35</f>
        <v>0</v>
      </c>
      <c r="BE55" s="7"/>
      <c r="BT55" s="122" t="s">
        <v>80</v>
      </c>
      <c r="BU55" s="122" t="s">
        <v>81</v>
      </c>
      <c r="BV55" s="122" t="s">
        <v>76</v>
      </c>
      <c r="BW55" s="122" t="s">
        <v>5</v>
      </c>
      <c r="BX55" s="122" t="s">
        <v>77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bqn5Y7WZrtVPJOhmlfYsDVrz9OkYqvNj7BETWRyyFHG4GShLPQt8GSq6B0MwpE3I20kmAgWCyET3rnIL4p6pKQ==" hashValue="AFxLfySwdYZLrZfilh08rpGxphLc1jhtwAhHDusVtjNRUU8FJ1QoHgdPGub7+343Fz+9+arQ5/0SUipzHmZtd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84 - Oplocení MŠ Kosmon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82</v>
      </c>
    </row>
    <row r="4" s="1" customFormat="1" ht="24.96" customHeight="1">
      <c r="B4" s="20"/>
      <c r="D4" s="125" t="s">
        <v>83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27. 4. 2022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35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37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39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40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41</v>
      </c>
      <c r="E28" s="38"/>
      <c r="F28" s="38"/>
      <c r="G28" s="38"/>
      <c r="H28" s="38"/>
      <c r="I28" s="38"/>
      <c r="J28" s="138">
        <f>ROUND(J79,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43</v>
      </c>
      <c r="G30" s="38"/>
      <c r="H30" s="38"/>
      <c r="I30" s="139" t="s">
        <v>42</v>
      </c>
      <c r="J30" s="139" t="s">
        <v>44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45</v>
      </c>
      <c r="E31" s="127" t="s">
        <v>46</v>
      </c>
      <c r="F31" s="141">
        <f>ROUND((SUM(BE79:BE169)),  2)</f>
        <v>0</v>
      </c>
      <c r="G31" s="38"/>
      <c r="H31" s="38"/>
      <c r="I31" s="142">
        <v>0.20999999999999999</v>
      </c>
      <c r="J31" s="141">
        <f>ROUND(((SUM(BE79:BE169))*I31),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47</v>
      </c>
      <c r="F32" s="141">
        <f>ROUND((SUM(BF79:BF169)),  2)</f>
        <v>0</v>
      </c>
      <c r="G32" s="38"/>
      <c r="H32" s="38"/>
      <c r="I32" s="142">
        <v>0.14999999999999999</v>
      </c>
      <c r="J32" s="141">
        <f>ROUND(((SUM(BF79:BF169))*I32),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48</v>
      </c>
      <c r="F33" s="141">
        <f>ROUND((SUM(BG79:BG169)),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49</v>
      </c>
      <c r="F34" s="141">
        <f>ROUND((SUM(BH79:BH169)),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50</v>
      </c>
      <c r="F35" s="141">
        <f>ROUND((SUM(BI79:BI169)),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51</v>
      </c>
      <c r="E37" s="145"/>
      <c r="F37" s="145"/>
      <c r="G37" s="146" t="s">
        <v>52</v>
      </c>
      <c r="H37" s="147" t="s">
        <v>53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84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Oplocení MŠ Kosmonautů 178, Děčín 27 - Březiny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p.p.č.276/85, k.ú.Březiny</v>
      </c>
      <c r="G48" s="40"/>
      <c r="H48" s="40"/>
      <c r="I48" s="32" t="s">
        <v>23</v>
      </c>
      <c r="J48" s="72" t="str">
        <f>IF(J10="","",J10)</f>
        <v>27. 4. 2022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Statutární město Děčín</v>
      </c>
      <c r="G50" s="40"/>
      <c r="H50" s="40"/>
      <c r="I50" s="32" t="s">
        <v>32</v>
      </c>
      <c r="J50" s="36" t="str">
        <f>E19</f>
        <v>Vladimír Vidai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37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85</v>
      </c>
      <c r="D53" s="155"/>
      <c r="E53" s="155"/>
      <c r="F53" s="155"/>
      <c r="G53" s="155"/>
      <c r="H53" s="155"/>
      <c r="I53" s="155"/>
      <c r="J53" s="156" t="s">
        <v>86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73</v>
      </c>
      <c r="D55" s="40"/>
      <c r="E55" s="40"/>
      <c r="F55" s="40"/>
      <c r="G55" s="40"/>
      <c r="H55" s="40"/>
      <c r="I55" s="40"/>
      <c r="J55" s="102">
        <f>J79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87</v>
      </c>
    </row>
    <row r="56" s="9" customFormat="1" ht="24.96" customHeight="1">
      <c r="A56" s="9"/>
      <c r="B56" s="158"/>
      <c r="C56" s="159"/>
      <c r="D56" s="160" t="s">
        <v>88</v>
      </c>
      <c r="E56" s="161"/>
      <c r="F56" s="161"/>
      <c r="G56" s="161"/>
      <c r="H56" s="161"/>
      <c r="I56" s="161"/>
      <c r="J56" s="162">
        <f>J80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89</v>
      </c>
      <c r="E57" s="167"/>
      <c r="F57" s="167"/>
      <c r="G57" s="167"/>
      <c r="H57" s="167"/>
      <c r="I57" s="167"/>
      <c r="J57" s="168">
        <f>J81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90</v>
      </c>
      <c r="E58" s="167"/>
      <c r="F58" s="167"/>
      <c r="G58" s="167"/>
      <c r="H58" s="167"/>
      <c r="I58" s="167"/>
      <c r="J58" s="168">
        <f>J102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91</v>
      </c>
      <c r="E59" s="167"/>
      <c r="F59" s="167"/>
      <c r="G59" s="167"/>
      <c r="H59" s="167"/>
      <c r="I59" s="167"/>
      <c r="J59" s="168">
        <f>J144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92</v>
      </c>
      <c r="E60" s="167"/>
      <c r="F60" s="167"/>
      <c r="G60" s="167"/>
      <c r="H60" s="167"/>
      <c r="I60" s="167"/>
      <c r="J60" s="168">
        <f>J157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93</v>
      </c>
      <c r="E61" s="167"/>
      <c r="F61" s="167"/>
      <c r="G61" s="167"/>
      <c r="H61" s="167"/>
      <c r="I61" s="167"/>
      <c r="J61" s="168">
        <f>J167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2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94</v>
      </c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E7</f>
        <v>Oplocení MŠ Kosmonautů 178, Děčín 27 - Březiny</v>
      </c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F10</f>
        <v>p.p.č.276/85, k.ú.Březiny</v>
      </c>
      <c r="G73" s="40"/>
      <c r="H73" s="40"/>
      <c r="I73" s="32" t="s">
        <v>23</v>
      </c>
      <c r="J73" s="72" t="str">
        <f>IF(J10="","",J10)</f>
        <v>27. 4. 2022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E13</f>
        <v>Statutární město Děčín</v>
      </c>
      <c r="G75" s="40"/>
      <c r="H75" s="40"/>
      <c r="I75" s="32" t="s">
        <v>32</v>
      </c>
      <c r="J75" s="36" t="str">
        <f>E19</f>
        <v>Vladimír Vidai</v>
      </c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30</v>
      </c>
      <c r="D76" s="40"/>
      <c r="E76" s="40"/>
      <c r="F76" s="27" t="str">
        <f>IF(E16="","",E16)</f>
        <v>Vyplň údaj</v>
      </c>
      <c r="G76" s="40"/>
      <c r="H76" s="40"/>
      <c r="I76" s="32" t="s">
        <v>37</v>
      </c>
      <c r="J76" s="36" t="str">
        <f>E22</f>
        <v xml:space="preserve"> </v>
      </c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1" customFormat="1" ht="29.28" customHeight="1">
      <c r="A78" s="170"/>
      <c r="B78" s="171"/>
      <c r="C78" s="172" t="s">
        <v>95</v>
      </c>
      <c r="D78" s="173" t="s">
        <v>60</v>
      </c>
      <c r="E78" s="173" t="s">
        <v>56</v>
      </c>
      <c r="F78" s="173" t="s">
        <v>57</v>
      </c>
      <c r="G78" s="173" t="s">
        <v>96</v>
      </c>
      <c r="H78" s="173" t="s">
        <v>97</v>
      </c>
      <c r="I78" s="173" t="s">
        <v>98</v>
      </c>
      <c r="J78" s="173" t="s">
        <v>86</v>
      </c>
      <c r="K78" s="174" t="s">
        <v>99</v>
      </c>
      <c r="L78" s="175"/>
      <c r="M78" s="92" t="s">
        <v>19</v>
      </c>
      <c r="N78" s="93" t="s">
        <v>45</v>
      </c>
      <c r="O78" s="93" t="s">
        <v>100</v>
      </c>
      <c r="P78" s="93" t="s">
        <v>101</v>
      </c>
      <c r="Q78" s="93" t="s">
        <v>102</v>
      </c>
      <c r="R78" s="93" t="s">
        <v>103</v>
      </c>
      <c r="S78" s="93" t="s">
        <v>104</v>
      </c>
      <c r="T78" s="94" t="s">
        <v>105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38"/>
      <c r="B79" s="39"/>
      <c r="C79" s="99" t="s">
        <v>106</v>
      </c>
      <c r="D79" s="40"/>
      <c r="E79" s="40"/>
      <c r="F79" s="40"/>
      <c r="G79" s="40"/>
      <c r="H79" s="40"/>
      <c r="I79" s="40"/>
      <c r="J79" s="176">
        <f>BK79</f>
        <v>0</v>
      </c>
      <c r="K79" s="40"/>
      <c r="L79" s="44"/>
      <c r="M79" s="95"/>
      <c r="N79" s="177"/>
      <c r="O79" s="96"/>
      <c r="P79" s="178">
        <f>P80</f>
        <v>0</v>
      </c>
      <c r="Q79" s="96"/>
      <c r="R79" s="178">
        <f>R80</f>
        <v>19.308483800000005</v>
      </c>
      <c r="S79" s="96"/>
      <c r="T79" s="179">
        <f>T80</f>
        <v>12.316236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74</v>
      </c>
      <c r="AU79" s="17" t="s">
        <v>87</v>
      </c>
      <c r="BK79" s="180">
        <f>BK80</f>
        <v>0</v>
      </c>
    </row>
    <row r="80" s="12" customFormat="1" ht="25.92" customHeight="1">
      <c r="A80" s="12"/>
      <c r="B80" s="181"/>
      <c r="C80" s="182"/>
      <c r="D80" s="183" t="s">
        <v>74</v>
      </c>
      <c r="E80" s="184" t="s">
        <v>107</v>
      </c>
      <c r="F80" s="184" t="s">
        <v>108</v>
      </c>
      <c r="G80" s="182"/>
      <c r="H80" s="182"/>
      <c r="I80" s="185"/>
      <c r="J80" s="186">
        <f>BK80</f>
        <v>0</v>
      </c>
      <c r="K80" s="182"/>
      <c r="L80" s="187"/>
      <c r="M80" s="188"/>
      <c r="N80" s="189"/>
      <c r="O80" s="189"/>
      <c r="P80" s="190">
        <f>P81+P102+P144+P157+P167</f>
        <v>0</v>
      </c>
      <c r="Q80" s="189"/>
      <c r="R80" s="190">
        <f>R81+R102+R144+R157+R167</f>
        <v>19.308483800000005</v>
      </c>
      <c r="S80" s="189"/>
      <c r="T80" s="191">
        <f>T81+T102+T144+T157+T167</f>
        <v>12.316236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2" t="s">
        <v>80</v>
      </c>
      <c r="AT80" s="193" t="s">
        <v>74</v>
      </c>
      <c r="AU80" s="193" t="s">
        <v>75</v>
      </c>
      <c r="AY80" s="192" t="s">
        <v>109</v>
      </c>
      <c r="BK80" s="194">
        <f>BK81+BK102+BK144+BK157+BK167</f>
        <v>0</v>
      </c>
    </row>
    <row r="81" s="12" customFormat="1" ht="22.8" customHeight="1">
      <c r="A81" s="12"/>
      <c r="B81" s="181"/>
      <c r="C81" s="182"/>
      <c r="D81" s="183" t="s">
        <v>74</v>
      </c>
      <c r="E81" s="195" t="s">
        <v>80</v>
      </c>
      <c r="F81" s="195" t="s">
        <v>110</v>
      </c>
      <c r="G81" s="182"/>
      <c r="H81" s="182"/>
      <c r="I81" s="185"/>
      <c r="J81" s="196">
        <f>BK81</f>
        <v>0</v>
      </c>
      <c r="K81" s="182"/>
      <c r="L81" s="187"/>
      <c r="M81" s="188"/>
      <c r="N81" s="189"/>
      <c r="O81" s="189"/>
      <c r="P81" s="190">
        <f>SUM(P82:P101)</f>
        <v>0</v>
      </c>
      <c r="Q81" s="189"/>
      <c r="R81" s="190">
        <f>SUM(R82:R101)</f>
        <v>0</v>
      </c>
      <c r="S81" s="189"/>
      <c r="T81" s="191">
        <f>SUM(T82:T101)</f>
        <v>2.1524999999999999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2" t="s">
        <v>80</v>
      </c>
      <c r="AT81" s="193" t="s">
        <v>74</v>
      </c>
      <c r="AU81" s="193" t="s">
        <v>80</v>
      </c>
      <c r="AY81" s="192" t="s">
        <v>109</v>
      </c>
      <c r="BK81" s="194">
        <f>SUM(BK82:BK101)</f>
        <v>0</v>
      </c>
    </row>
    <row r="82" s="2" customFormat="1" ht="24.15" customHeight="1">
      <c r="A82" s="38"/>
      <c r="B82" s="39"/>
      <c r="C82" s="197" t="s">
        <v>80</v>
      </c>
      <c r="D82" s="197" t="s">
        <v>111</v>
      </c>
      <c r="E82" s="198" t="s">
        <v>112</v>
      </c>
      <c r="F82" s="199" t="s">
        <v>113</v>
      </c>
      <c r="G82" s="200" t="s">
        <v>114</v>
      </c>
      <c r="H82" s="201">
        <v>10.5</v>
      </c>
      <c r="I82" s="202"/>
      <c r="J82" s="203">
        <f>ROUND(I82*H82,2)</f>
        <v>0</v>
      </c>
      <c r="K82" s="199" t="s">
        <v>115</v>
      </c>
      <c r="L82" s="44"/>
      <c r="M82" s="204" t="s">
        <v>19</v>
      </c>
      <c r="N82" s="205" t="s">
        <v>46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0.20499999999999999</v>
      </c>
      <c r="T82" s="207">
        <f>S82*H82</f>
        <v>2.1524999999999999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8" t="s">
        <v>116</v>
      </c>
      <c r="AT82" s="208" t="s">
        <v>111</v>
      </c>
      <c r="AU82" s="208" t="s">
        <v>82</v>
      </c>
      <c r="AY82" s="17" t="s">
        <v>109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7" t="s">
        <v>80</v>
      </c>
      <c r="BK82" s="209">
        <f>ROUND(I82*H82,2)</f>
        <v>0</v>
      </c>
      <c r="BL82" s="17" t="s">
        <v>116</v>
      </c>
      <c r="BM82" s="208" t="s">
        <v>117</v>
      </c>
    </row>
    <row r="83" s="2" customFormat="1">
      <c r="A83" s="38"/>
      <c r="B83" s="39"/>
      <c r="C83" s="40"/>
      <c r="D83" s="210" t="s">
        <v>118</v>
      </c>
      <c r="E83" s="40"/>
      <c r="F83" s="211" t="s">
        <v>119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118</v>
      </c>
      <c r="AU83" s="17" t="s">
        <v>82</v>
      </c>
    </row>
    <row r="84" s="13" customFormat="1">
      <c r="A84" s="13"/>
      <c r="B84" s="215"/>
      <c r="C84" s="216"/>
      <c r="D84" s="217" t="s">
        <v>120</v>
      </c>
      <c r="E84" s="218" t="s">
        <v>19</v>
      </c>
      <c r="F84" s="219" t="s">
        <v>121</v>
      </c>
      <c r="G84" s="216"/>
      <c r="H84" s="220">
        <v>10.5</v>
      </c>
      <c r="I84" s="221"/>
      <c r="J84" s="216"/>
      <c r="K84" s="216"/>
      <c r="L84" s="222"/>
      <c r="M84" s="223"/>
      <c r="N84" s="224"/>
      <c r="O84" s="224"/>
      <c r="P84" s="224"/>
      <c r="Q84" s="224"/>
      <c r="R84" s="224"/>
      <c r="S84" s="224"/>
      <c r="T84" s="225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26" t="s">
        <v>120</v>
      </c>
      <c r="AU84" s="226" t="s">
        <v>82</v>
      </c>
      <c r="AV84" s="13" t="s">
        <v>82</v>
      </c>
      <c r="AW84" s="13" t="s">
        <v>36</v>
      </c>
      <c r="AX84" s="13" t="s">
        <v>80</v>
      </c>
      <c r="AY84" s="226" t="s">
        <v>109</v>
      </c>
    </row>
    <row r="85" s="2" customFormat="1" ht="24.15" customHeight="1">
      <c r="A85" s="38"/>
      <c r="B85" s="39"/>
      <c r="C85" s="197" t="s">
        <v>82</v>
      </c>
      <c r="D85" s="197" t="s">
        <v>111</v>
      </c>
      <c r="E85" s="198" t="s">
        <v>122</v>
      </c>
      <c r="F85" s="199" t="s">
        <v>123</v>
      </c>
      <c r="G85" s="200" t="s">
        <v>124</v>
      </c>
      <c r="H85" s="201">
        <v>13.44</v>
      </c>
      <c r="I85" s="202"/>
      <c r="J85" s="203">
        <f>ROUND(I85*H85,2)</f>
        <v>0</v>
      </c>
      <c r="K85" s="199" t="s">
        <v>115</v>
      </c>
      <c r="L85" s="44"/>
      <c r="M85" s="204" t="s">
        <v>19</v>
      </c>
      <c r="N85" s="205" t="s">
        <v>46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8" t="s">
        <v>116</v>
      </c>
      <c r="AT85" s="208" t="s">
        <v>111</v>
      </c>
      <c r="AU85" s="208" t="s">
        <v>82</v>
      </c>
      <c r="AY85" s="17" t="s">
        <v>109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7" t="s">
        <v>80</v>
      </c>
      <c r="BK85" s="209">
        <f>ROUND(I85*H85,2)</f>
        <v>0</v>
      </c>
      <c r="BL85" s="17" t="s">
        <v>116</v>
      </c>
      <c r="BM85" s="208" t="s">
        <v>125</v>
      </c>
    </row>
    <row r="86" s="2" customFormat="1">
      <c r="A86" s="38"/>
      <c r="B86" s="39"/>
      <c r="C86" s="40"/>
      <c r="D86" s="210" t="s">
        <v>118</v>
      </c>
      <c r="E86" s="40"/>
      <c r="F86" s="211" t="s">
        <v>126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118</v>
      </c>
      <c r="AU86" s="17" t="s">
        <v>82</v>
      </c>
    </row>
    <row r="87" s="13" customFormat="1">
      <c r="A87" s="13"/>
      <c r="B87" s="215"/>
      <c r="C87" s="216"/>
      <c r="D87" s="217" t="s">
        <v>120</v>
      </c>
      <c r="E87" s="218" t="s">
        <v>19</v>
      </c>
      <c r="F87" s="219" t="s">
        <v>127</v>
      </c>
      <c r="G87" s="216"/>
      <c r="H87" s="220">
        <v>6.9119999999999999</v>
      </c>
      <c r="I87" s="221"/>
      <c r="J87" s="216"/>
      <c r="K87" s="216"/>
      <c r="L87" s="222"/>
      <c r="M87" s="223"/>
      <c r="N87" s="224"/>
      <c r="O87" s="224"/>
      <c r="P87" s="224"/>
      <c r="Q87" s="224"/>
      <c r="R87" s="224"/>
      <c r="S87" s="224"/>
      <c r="T87" s="22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6" t="s">
        <v>120</v>
      </c>
      <c r="AU87" s="226" t="s">
        <v>82</v>
      </c>
      <c r="AV87" s="13" t="s">
        <v>82</v>
      </c>
      <c r="AW87" s="13" t="s">
        <v>36</v>
      </c>
      <c r="AX87" s="13" t="s">
        <v>75</v>
      </c>
      <c r="AY87" s="226" t="s">
        <v>109</v>
      </c>
    </row>
    <row r="88" s="13" customFormat="1">
      <c r="A88" s="13"/>
      <c r="B88" s="215"/>
      <c r="C88" s="216"/>
      <c r="D88" s="217" t="s">
        <v>120</v>
      </c>
      <c r="E88" s="218" t="s">
        <v>19</v>
      </c>
      <c r="F88" s="219" t="s">
        <v>128</v>
      </c>
      <c r="G88" s="216"/>
      <c r="H88" s="220">
        <v>2.6880000000000002</v>
      </c>
      <c r="I88" s="221"/>
      <c r="J88" s="216"/>
      <c r="K88" s="216"/>
      <c r="L88" s="222"/>
      <c r="M88" s="223"/>
      <c r="N88" s="224"/>
      <c r="O88" s="224"/>
      <c r="P88" s="224"/>
      <c r="Q88" s="224"/>
      <c r="R88" s="224"/>
      <c r="S88" s="224"/>
      <c r="T88" s="22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6" t="s">
        <v>120</v>
      </c>
      <c r="AU88" s="226" t="s">
        <v>82</v>
      </c>
      <c r="AV88" s="13" t="s">
        <v>82</v>
      </c>
      <c r="AW88" s="13" t="s">
        <v>36</v>
      </c>
      <c r="AX88" s="13" t="s">
        <v>75</v>
      </c>
      <c r="AY88" s="226" t="s">
        <v>109</v>
      </c>
    </row>
    <row r="89" s="13" customFormat="1">
      <c r="A89" s="13"/>
      <c r="B89" s="215"/>
      <c r="C89" s="216"/>
      <c r="D89" s="217" t="s">
        <v>120</v>
      </c>
      <c r="E89" s="218" t="s">
        <v>19</v>
      </c>
      <c r="F89" s="219" t="s">
        <v>129</v>
      </c>
      <c r="G89" s="216"/>
      <c r="H89" s="220">
        <v>0.95999999999999996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120</v>
      </c>
      <c r="AU89" s="226" t="s">
        <v>82</v>
      </c>
      <c r="AV89" s="13" t="s">
        <v>82</v>
      </c>
      <c r="AW89" s="13" t="s">
        <v>36</v>
      </c>
      <c r="AX89" s="13" t="s">
        <v>75</v>
      </c>
      <c r="AY89" s="226" t="s">
        <v>109</v>
      </c>
    </row>
    <row r="90" s="13" customFormat="1">
      <c r="A90" s="13"/>
      <c r="B90" s="215"/>
      <c r="C90" s="216"/>
      <c r="D90" s="217" t="s">
        <v>120</v>
      </c>
      <c r="E90" s="218" t="s">
        <v>19</v>
      </c>
      <c r="F90" s="219" t="s">
        <v>130</v>
      </c>
      <c r="G90" s="216"/>
      <c r="H90" s="220">
        <v>2.8799999999999999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6" t="s">
        <v>120</v>
      </c>
      <c r="AU90" s="226" t="s">
        <v>82</v>
      </c>
      <c r="AV90" s="13" t="s">
        <v>82</v>
      </c>
      <c r="AW90" s="13" t="s">
        <v>36</v>
      </c>
      <c r="AX90" s="13" t="s">
        <v>75</v>
      </c>
      <c r="AY90" s="226" t="s">
        <v>109</v>
      </c>
    </row>
    <row r="91" s="14" customFormat="1">
      <c r="A91" s="14"/>
      <c r="B91" s="227"/>
      <c r="C91" s="228"/>
      <c r="D91" s="217" t="s">
        <v>120</v>
      </c>
      <c r="E91" s="229" t="s">
        <v>19</v>
      </c>
      <c r="F91" s="230" t="s">
        <v>131</v>
      </c>
      <c r="G91" s="228"/>
      <c r="H91" s="231">
        <v>13.439999999999998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7" t="s">
        <v>120</v>
      </c>
      <c r="AU91" s="237" t="s">
        <v>82</v>
      </c>
      <c r="AV91" s="14" t="s">
        <v>116</v>
      </c>
      <c r="AW91" s="14" t="s">
        <v>36</v>
      </c>
      <c r="AX91" s="14" t="s">
        <v>80</v>
      </c>
      <c r="AY91" s="237" t="s">
        <v>109</v>
      </c>
    </row>
    <row r="92" s="2" customFormat="1" ht="33" customHeight="1">
      <c r="A92" s="38"/>
      <c r="B92" s="39"/>
      <c r="C92" s="197" t="s">
        <v>132</v>
      </c>
      <c r="D92" s="197" t="s">
        <v>111</v>
      </c>
      <c r="E92" s="198" t="s">
        <v>133</v>
      </c>
      <c r="F92" s="199" t="s">
        <v>134</v>
      </c>
      <c r="G92" s="200" t="s">
        <v>124</v>
      </c>
      <c r="H92" s="201">
        <v>13.44</v>
      </c>
      <c r="I92" s="202"/>
      <c r="J92" s="203">
        <f>ROUND(I92*H92,2)</f>
        <v>0</v>
      </c>
      <c r="K92" s="199" t="s">
        <v>115</v>
      </c>
      <c r="L92" s="44"/>
      <c r="M92" s="204" t="s">
        <v>19</v>
      </c>
      <c r="N92" s="205" t="s">
        <v>46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116</v>
      </c>
      <c r="AT92" s="208" t="s">
        <v>111</v>
      </c>
      <c r="AU92" s="208" t="s">
        <v>82</v>
      </c>
      <c r="AY92" s="17" t="s">
        <v>109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80</v>
      </c>
      <c r="BK92" s="209">
        <f>ROUND(I92*H92,2)</f>
        <v>0</v>
      </c>
      <c r="BL92" s="17" t="s">
        <v>116</v>
      </c>
      <c r="BM92" s="208" t="s">
        <v>135</v>
      </c>
    </row>
    <row r="93" s="2" customFormat="1">
      <c r="A93" s="38"/>
      <c r="B93" s="39"/>
      <c r="C93" s="40"/>
      <c r="D93" s="210" t="s">
        <v>118</v>
      </c>
      <c r="E93" s="40"/>
      <c r="F93" s="211" t="s">
        <v>136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118</v>
      </c>
      <c r="AU93" s="17" t="s">
        <v>82</v>
      </c>
    </row>
    <row r="94" s="2" customFormat="1" ht="33" customHeight="1">
      <c r="A94" s="38"/>
      <c r="B94" s="39"/>
      <c r="C94" s="197" t="s">
        <v>116</v>
      </c>
      <c r="D94" s="197" t="s">
        <v>111</v>
      </c>
      <c r="E94" s="198" t="s">
        <v>137</v>
      </c>
      <c r="F94" s="199" t="s">
        <v>138</v>
      </c>
      <c r="G94" s="200" t="s">
        <v>124</v>
      </c>
      <c r="H94" s="201">
        <v>40.32</v>
      </c>
      <c r="I94" s="202"/>
      <c r="J94" s="203">
        <f>ROUND(I94*H94,2)</f>
        <v>0</v>
      </c>
      <c r="K94" s="199" t="s">
        <v>115</v>
      </c>
      <c r="L94" s="44"/>
      <c r="M94" s="204" t="s">
        <v>19</v>
      </c>
      <c r="N94" s="205" t="s">
        <v>46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116</v>
      </c>
      <c r="AT94" s="208" t="s">
        <v>111</v>
      </c>
      <c r="AU94" s="208" t="s">
        <v>82</v>
      </c>
      <c r="AY94" s="17" t="s">
        <v>109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80</v>
      </c>
      <c r="BK94" s="209">
        <f>ROUND(I94*H94,2)</f>
        <v>0</v>
      </c>
      <c r="BL94" s="17" t="s">
        <v>116</v>
      </c>
      <c r="BM94" s="208" t="s">
        <v>139</v>
      </c>
    </row>
    <row r="95" s="2" customFormat="1">
      <c r="A95" s="38"/>
      <c r="B95" s="39"/>
      <c r="C95" s="40"/>
      <c r="D95" s="210" t="s">
        <v>118</v>
      </c>
      <c r="E95" s="40"/>
      <c r="F95" s="211" t="s">
        <v>140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118</v>
      </c>
      <c r="AU95" s="17" t="s">
        <v>82</v>
      </c>
    </row>
    <row r="96" s="13" customFormat="1">
      <c r="A96" s="13"/>
      <c r="B96" s="215"/>
      <c r="C96" s="216"/>
      <c r="D96" s="217" t="s">
        <v>120</v>
      </c>
      <c r="E96" s="216"/>
      <c r="F96" s="219" t="s">
        <v>141</v>
      </c>
      <c r="G96" s="216"/>
      <c r="H96" s="220">
        <v>40.32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120</v>
      </c>
      <c r="AU96" s="226" t="s">
        <v>82</v>
      </c>
      <c r="AV96" s="13" t="s">
        <v>82</v>
      </c>
      <c r="AW96" s="13" t="s">
        <v>4</v>
      </c>
      <c r="AX96" s="13" t="s">
        <v>80</v>
      </c>
      <c r="AY96" s="226" t="s">
        <v>109</v>
      </c>
    </row>
    <row r="97" s="2" customFormat="1" ht="24.15" customHeight="1">
      <c r="A97" s="38"/>
      <c r="B97" s="39"/>
      <c r="C97" s="197" t="s">
        <v>142</v>
      </c>
      <c r="D97" s="197" t="s">
        <v>111</v>
      </c>
      <c r="E97" s="198" t="s">
        <v>143</v>
      </c>
      <c r="F97" s="199" t="s">
        <v>144</v>
      </c>
      <c r="G97" s="200" t="s">
        <v>124</v>
      </c>
      <c r="H97" s="201">
        <v>13.44</v>
      </c>
      <c r="I97" s="202"/>
      <c r="J97" s="203">
        <f>ROUND(I97*H97,2)</f>
        <v>0</v>
      </c>
      <c r="K97" s="199" t="s">
        <v>115</v>
      </c>
      <c r="L97" s="44"/>
      <c r="M97" s="204" t="s">
        <v>19</v>
      </c>
      <c r="N97" s="205" t="s">
        <v>46</v>
      </c>
      <c r="O97" s="84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116</v>
      </c>
      <c r="AT97" s="208" t="s">
        <v>111</v>
      </c>
      <c r="AU97" s="208" t="s">
        <v>82</v>
      </c>
      <c r="AY97" s="17" t="s">
        <v>109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80</v>
      </c>
      <c r="BK97" s="209">
        <f>ROUND(I97*H97,2)</f>
        <v>0</v>
      </c>
      <c r="BL97" s="17" t="s">
        <v>116</v>
      </c>
      <c r="BM97" s="208" t="s">
        <v>145</v>
      </c>
    </row>
    <row r="98" s="2" customFormat="1">
      <c r="A98" s="38"/>
      <c r="B98" s="39"/>
      <c r="C98" s="40"/>
      <c r="D98" s="210" t="s">
        <v>118</v>
      </c>
      <c r="E98" s="40"/>
      <c r="F98" s="211" t="s">
        <v>146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118</v>
      </c>
      <c r="AU98" s="17" t="s">
        <v>82</v>
      </c>
    </row>
    <row r="99" s="2" customFormat="1" ht="33" customHeight="1">
      <c r="A99" s="38"/>
      <c r="B99" s="39"/>
      <c r="C99" s="197" t="s">
        <v>147</v>
      </c>
      <c r="D99" s="197" t="s">
        <v>111</v>
      </c>
      <c r="E99" s="198" t="s">
        <v>148</v>
      </c>
      <c r="F99" s="199" t="s">
        <v>149</v>
      </c>
      <c r="G99" s="200" t="s">
        <v>150</v>
      </c>
      <c r="H99" s="201">
        <v>163.69999999999999</v>
      </c>
      <c r="I99" s="202"/>
      <c r="J99" s="203">
        <f>ROUND(I99*H99,2)</f>
        <v>0</v>
      </c>
      <c r="K99" s="199" t="s">
        <v>115</v>
      </c>
      <c r="L99" s="44"/>
      <c r="M99" s="204" t="s">
        <v>19</v>
      </c>
      <c r="N99" s="205" t="s">
        <v>46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116</v>
      </c>
      <c r="AT99" s="208" t="s">
        <v>111</v>
      </c>
      <c r="AU99" s="208" t="s">
        <v>82</v>
      </c>
      <c r="AY99" s="17" t="s">
        <v>109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80</v>
      </c>
      <c r="BK99" s="209">
        <f>ROUND(I99*H99,2)</f>
        <v>0</v>
      </c>
      <c r="BL99" s="17" t="s">
        <v>116</v>
      </c>
      <c r="BM99" s="208" t="s">
        <v>151</v>
      </c>
    </row>
    <row r="100" s="2" customFormat="1">
      <c r="A100" s="38"/>
      <c r="B100" s="39"/>
      <c r="C100" s="40"/>
      <c r="D100" s="210" t="s">
        <v>118</v>
      </c>
      <c r="E100" s="40"/>
      <c r="F100" s="211" t="s">
        <v>152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118</v>
      </c>
      <c r="AU100" s="17" t="s">
        <v>82</v>
      </c>
    </row>
    <row r="101" s="13" customFormat="1">
      <c r="A101" s="13"/>
      <c r="B101" s="215"/>
      <c r="C101" s="216"/>
      <c r="D101" s="217" t="s">
        <v>120</v>
      </c>
      <c r="E101" s="218" t="s">
        <v>19</v>
      </c>
      <c r="F101" s="219" t="s">
        <v>153</v>
      </c>
      <c r="G101" s="216"/>
      <c r="H101" s="220">
        <v>163.69999999999999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120</v>
      </c>
      <c r="AU101" s="226" t="s">
        <v>82</v>
      </c>
      <c r="AV101" s="13" t="s">
        <v>82</v>
      </c>
      <c r="AW101" s="13" t="s">
        <v>36</v>
      </c>
      <c r="AX101" s="13" t="s">
        <v>80</v>
      </c>
      <c r="AY101" s="226" t="s">
        <v>109</v>
      </c>
    </row>
    <row r="102" s="12" customFormat="1" ht="22.8" customHeight="1">
      <c r="A102" s="12"/>
      <c r="B102" s="181"/>
      <c r="C102" s="182"/>
      <c r="D102" s="183" t="s">
        <v>74</v>
      </c>
      <c r="E102" s="195" t="s">
        <v>132</v>
      </c>
      <c r="F102" s="195" t="s">
        <v>154</v>
      </c>
      <c r="G102" s="182"/>
      <c r="H102" s="182"/>
      <c r="I102" s="185"/>
      <c r="J102" s="196">
        <f>BK102</f>
        <v>0</v>
      </c>
      <c r="K102" s="182"/>
      <c r="L102" s="187"/>
      <c r="M102" s="188"/>
      <c r="N102" s="189"/>
      <c r="O102" s="189"/>
      <c r="P102" s="190">
        <f>SUM(P103:P143)</f>
        <v>0</v>
      </c>
      <c r="Q102" s="189"/>
      <c r="R102" s="190">
        <f>SUM(R103:R143)</f>
        <v>17.124056000000003</v>
      </c>
      <c r="S102" s="189"/>
      <c r="T102" s="191">
        <f>SUM(T103:T143)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2" t="s">
        <v>80</v>
      </c>
      <c r="AT102" s="193" t="s">
        <v>74</v>
      </c>
      <c r="AU102" s="193" t="s">
        <v>80</v>
      </c>
      <c r="AY102" s="192" t="s">
        <v>109</v>
      </c>
      <c r="BK102" s="194">
        <f>SUM(BK103:BK143)</f>
        <v>0</v>
      </c>
    </row>
    <row r="103" s="2" customFormat="1" ht="24.15" customHeight="1">
      <c r="A103" s="38"/>
      <c r="B103" s="39"/>
      <c r="C103" s="197" t="s">
        <v>155</v>
      </c>
      <c r="D103" s="197" t="s">
        <v>111</v>
      </c>
      <c r="E103" s="198" t="s">
        <v>156</v>
      </c>
      <c r="F103" s="199" t="s">
        <v>157</v>
      </c>
      <c r="G103" s="200" t="s">
        <v>158</v>
      </c>
      <c r="H103" s="201">
        <v>70</v>
      </c>
      <c r="I103" s="202"/>
      <c r="J103" s="203">
        <f>ROUND(I103*H103,2)</f>
        <v>0</v>
      </c>
      <c r="K103" s="199" t="s">
        <v>115</v>
      </c>
      <c r="L103" s="44"/>
      <c r="M103" s="204" t="s">
        <v>19</v>
      </c>
      <c r="N103" s="205" t="s">
        <v>46</v>
      </c>
      <c r="O103" s="84"/>
      <c r="P103" s="206">
        <f>O103*H103</f>
        <v>0</v>
      </c>
      <c r="Q103" s="206">
        <v>0.17488999999999999</v>
      </c>
      <c r="R103" s="206">
        <f>Q103*H103</f>
        <v>12.2423</v>
      </c>
      <c r="S103" s="206">
        <v>0</v>
      </c>
      <c r="T103" s="20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8" t="s">
        <v>116</v>
      </c>
      <c r="AT103" s="208" t="s">
        <v>111</v>
      </c>
      <c r="AU103" s="208" t="s">
        <v>82</v>
      </c>
      <c r="AY103" s="17" t="s">
        <v>109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7" t="s">
        <v>80</v>
      </c>
      <c r="BK103" s="209">
        <f>ROUND(I103*H103,2)</f>
        <v>0</v>
      </c>
      <c r="BL103" s="17" t="s">
        <v>116</v>
      </c>
      <c r="BM103" s="208" t="s">
        <v>159</v>
      </c>
    </row>
    <row r="104" s="2" customFormat="1">
      <c r="A104" s="38"/>
      <c r="B104" s="39"/>
      <c r="C104" s="40"/>
      <c r="D104" s="210" t="s">
        <v>118</v>
      </c>
      <c r="E104" s="40"/>
      <c r="F104" s="211" t="s">
        <v>160</v>
      </c>
      <c r="G104" s="40"/>
      <c r="H104" s="40"/>
      <c r="I104" s="212"/>
      <c r="J104" s="40"/>
      <c r="K104" s="40"/>
      <c r="L104" s="44"/>
      <c r="M104" s="213"/>
      <c r="N104" s="21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118</v>
      </c>
      <c r="AU104" s="17" t="s">
        <v>82</v>
      </c>
    </row>
    <row r="105" s="13" customFormat="1">
      <c r="A105" s="13"/>
      <c r="B105" s="215"/>
      <c r="C105" s="216"/>
      <c r="D105" s="217" t="s">
        <v>120</v>
      </c>
      <c r="E105" s="218" t="s">
        <v>19</v>
      </c>
      <c r="F105" s="219" t="s">
        <v>161</v>
      </c>
      <c r="G105" s="216"/>
      <c r="H105" s="220">
        <v>36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6" t="s">
        <v>120</v>
      </c>
      <c r="AU105" s="226" t="s">
        <v>82</v>
      </c>
      <c r="AV105" s="13" t="s">
        <v>82</v>
      </c>
      <c r="AW105" s="13" t="s">
        <v>36</v>
      </c>
      <c r="AX105" s="13" t="s">
        <v>75</v>
      </c>
      <c r="AY105" s="226" t="s">
        <v>109</v>
      </c>
    </row>
    <row r="106" s="13" customFormat="1">
      <c r="A106" s="13"/>
      <c r="B106" s="215"/>
      <c r="C106" s="216"/>
      <c r="D106" s="217" t="s">
        <v>120</v>
      </c>
      <c r="E106" s="218" t="s">
        <v>19</v>
      </c>
      <c r="F106" s="219" t="s">
        <v>162</v>
      </c>
      <c r="G106" s="216"/>
      <c r="H106" s="220">
        <v>14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120</v>
      </c>
      <c r="AU106" s="226" t="s">
        <v>82</v>
      </c>
      <c r="AV106" s="13" t="s">
        <v>82</v>
      </c>
      <c r="AW106" s="13" t="s">
        <v>36</v>
      </c>
      <c r="AX106" s="13" t="s">
        <v>75</v>
      </c>
      <c r="AY106" s="226" t="s">
        <v>109</v>
      </c>
    </row>
    <row r="107" s="13" customFormat="1">
      <c r="A107" s="13"/>
      <c r="B107" s="215"/>
      <c r="C107" s="216"/>
      <c r="D107" s="217" t="s">
        <v>120</v>
      </c>
      <c r="E107" s="218" t="s">
        <v>19</v>
      </c>
      <c r="F107" s="219" t="s">
        <v>163</v>
      </c>
      <c r="G107" s="216"/>
      <c r="H107" s="220">
        <v>5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120</v>
      </c>
      <c r="AU107" s="226" t="s">
        <v>82</v>
      </c>
      <c r="AV107" s="13" t="s">
        <v>82</v>
      </c>
      <c r="AW107" s="13" t="s">
        <v>36</v>
      </c>
      <c r="AX107" s="13" t="s">
        <v>75</v>
      </c>
      <c r="AY107" s="226" t="s">
        <v>109</v>
      </c>
    </row>
    <row r="108" s="13" customFormat="1">
      <c r="A108" s="13"/>
      <c r="B108" s="215"/>
      <c r="C108" s="216"/>
      <c r="D108" s="217" t="s">
        <v>120</v>
      </c>
      <c r="E108" s="218" t="s">
        <v>19</v>
      </c>
      <c r="F108" s="219" t="s">
        <v>164</v>
      </c>
      <c r="G108" s="216"/>
      <c r="H108" s="220">
        <v>15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6" t="s">
        <v>120</v>
      </c>
      <c r="AU108" s="226" t="s">
        <v>82</v>
      </c>
      <c r="AV108" s="13" t="s">
        <v>82</v>
      </c>
      <c r="AW108" s="13" t="s">
        <v>36</v>
      </c>
      <c r="AX108" s="13" t="s">
        <v>75</v>
      </c>
      <c r="AY108" s="226" t="s">
        <v>109</v>
      </c>
    </row>
    <row r="109" s="14" customFormat="1">
      <c r="A109" s="14"/>
      <c r="B109" s="227"/>
      <c r="C109" s="228"/>
      <c r="D109" s="217" t="s">
        <v>120</v>
      </c>
      <c r="E109" s="229" t="s">
        <v>19</v>
      </c>
      <c r="F109" s="230" t="s">
        <v>131</v>
      </c>
      <c r="G109" s="228"/>
      <c r="H109" s="231">
        <v>70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7" t="s">
        <v>120</v>
      </c>
      <c r="AU109" s="237" t="s">
        <v>82</v>
      </c>
      <c r="AV109" s="14" t="s">
        <v>116</v>
      </c>
      <c r="AW109" s="14" t="s">
        <v>36</v>
      </c>
      <c r="AX109" s="14" t="s">
        <v>80</v>
      </c>
      <c r="AY109" s="237" t="s">
        <v>109</v>
      </c>
    </row>
    <row r="110" s="2" customFormat="1" ht="21.75" customHeight="1">
      <c r="A110" s="38"/>
      <c r="B110" s="39"/>
      <c r="C110" s="238" t="s">
        <v>165</v>
      </c>
      <c r="D110" s="238" t="s">
        <v>166</v>
      </c>
      <c r="E110" s="239" t="s">
        <v>167</v>
      </c>
      <c r="F110" s="240" t="s">
        <v>168</v>
      </c>
      <c r="G110" s="241" t="s">
        <v>158</v>
      </c>
      <c r="H110" s="242">
        <v>70</v>
      </c>
      <c r="I110" s="243"/>
      <c r="J110" s="244">
        <f>ROUND(I110*H110,2)</f>
        <v>0</v>
      </c>
      <c r="K110" s="240" t="s">
        <v>115</v>
      </c>
      <c r="L110" s="245"/>
      <c r="M110" s="246" t="s">
        <v>19</v>
      </c>
      <c r="N110" s="247" t="s">
        <v>46</v>
      </c>
      <c r="O110" s="84"/>
      <c r="P110" s="206">
        <f>O110*H110</f>
        <v>0</v>
      </c>
      <c r="Q110" s="206">
        <v>0.0053</v>
      </c>
      <c r="R110" s="206">
        <f>Q110*H110</f>
        <v>0.371</v>
      </c>
      <c r="S110" s="206">
        <v>0</v>
      </c>
      <c r="T110" s="20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8" t="s">
        <v>165</v>
      </c>
      <c r="AT110" s="208" t="s">
        <v>166</v>
      </c>
      <c r="AU110" s="208" t="s">
        <v>82</v>
      </c>
      <c r="AY110" s="17" t="s">
        <v>109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7" t="s">
        <v>80</v>
      </c>
      <c r="BK110" s="209">
        <f>ROUND(I110*H110,2)</f>
        <v>0</v>
      </c>
      <c r="BL110" s="17" t="s">
        <v>116</v>
      </c>
      <c r="BM110" s="208" t="s">
        <v>169</v>
      </c>
    </row>
    <row r="111" s="2" customFormat="1" ht="16.5" customHeight="1">
      <c r="A111" s="38"/>
      <c r="B111" s="39"/>
      <c r="C111" s="197" t="s">
        <v>170</v>
      </c>
      <c r="D111" s="197" t="s">
        <v>111</v>
      </c>
      <c r="E111" s="198" t="s">
        <v>171</v>
      </c>
      <c r="F111" s="199" t="s">
        <v>172</v>
      </c>
      <c r="G111" s="200" t="s">
        <v>158</v>
      </c>
      <c r="H111" s="201">
        <v>1</v>
      </c>
      <c r="I111" s="202"/>
      <c r="J111" s="203">
        <f>ROUND(I111*H111,2)</f>
        <v>0</v>
      </c>
      <c r="K111" s="199" t="s">
        <v>115</v>
      </c>
      <c r="L111" s="44"/>
      <c r="M111" s="204" t="s">
        <v>19</v>
      </c>
      <c r="N111" s="205" t="s">
        <v>46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116</v>
      </c>
      <c r="AT111" s="208" t="s">
        <v>111</v>
      </c>
      <c r="AU111" s="208" t="s">
        <v>82</v>
      </c>
      <c r="AY111" s="17" t="s">
        <v>109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80</v>
      </c>
      <c r="BK111" s="209">
        <f>ROUND(I111*H111,2)</f>
        <v>0</v>
      </c>
      <c r="BL111" s="17" t="s">
        <v>116</v>
      </c>
      <c r="BM111" s="208" t="s">
        <v>173</v>
      </c>
    </row>
    <row r="112" s="2" customFormat="1">
      <c r="A112" s="38"/>
      <c r="B112" s="39"/>
      <c r="C112" s="40"/>
      <c r="D112" s="210" t="s">
        <v>118</v>
      </c>
      <c r="E112" s="40"/>
      <c r="F112" s="211" t="s">
        <v>174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118</v>
      </c>
      <c r="AU112" s="17" t="s">
        <v>82</v>
      </c>
    </row>
    <row r="113" s="2" customFormat="1" ht="16.5" customHeight="1">
      <c r="A113" s="38"/>
      <c r="B113" s="39"/>
      <c r="C113" s="238" t="s">
        <v>175</v>
      </c>
      <c r="D113" s="238" t="s">
        <v>166</v>
      </c>
      <c r="E113" s="239" t="s">
        <v>176</v>
      </c>
      <c r="F113" s="240" t="s">
        <v>177</v>
      </c>
      <c r="G113" s="241" t="s">
        <v>158</v>
      </c>
      <c r="H113" s="242">
        <v>1</v>
      </c>
      <c r="I113" s="243"/>
      <c r="J113" s="244">
        <f>ROUND(I113*H113,2)</f>
        <v>0</v>
      </c>
      <c r="K113" s="240" t="s">
        <v>115</v>
      </c>
      <c r="L113" s="245"/>
      <c r="M113" s="246" t="s">
        <v>19</v>
      </c>
      <c r="N113" s="247" t="s">
        <v>46</v>
      </c>
      <c r="O113" s="84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8" t="s">
        <v>165</v>
      </c>
      <c r="AT113" s="208" t="s">
        <v>166</v>
      </c>
      <c r="AU113" s="208" t="s">
        <v>82</v>
      </c>
      <c r="AY113" s="17" t="s">
        <v>109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7" t="s">
        <v>80</v>
      </c>
      <c r="BK113" s="209">
        <f>ROUND(I113*H113,2)</f>
        <v>0</v>
      </c>
      <c r="BL113" s="17" t="s">
        <v>116</v>
      </c>
      <c r="BM113" s="208" t="s">
        <v>178</v>
      </c>
    </row>
    <row r="114" s="2" customFormat="1" ht="16.5" customHeight="1">
      <c r="A114" s="38"/>
      <c r="B114" s="39"/>
      <c r="C114" s="197" t="s">
        <v>179</v>
      </c>
      <c r="D114" s="197" t="s">
        <v>111</v>
      </c>
      <c r="E114" s="198" t="s">
        <v>180</v>
      </c>
      <c r="F114" s="199" t="s">
        <v>181</v>
      </c>
      <c r="G114" s="200" t="s">
        <v>158</v>
      </c>
      <c r="H114" s="201">
        <v>1</v>
      </c>
      <c r="I114" s="202"/>
      <c r="J114" s="203">
        <f>ROUND(I114*H114,2)</f>
        <v>0</v>
      </c>
      <c r="K114" s="199" t="s">
        <v>115</v>
      </c>
      <c r="L114" s="44"/>
      <c r="M114" s="204" t="s">
        <v>19</v>
      </c>
      <c r="N114" s="205" t="s">
        <v>46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8" t="s">
        <v>116</v>
      </c>
      <c r="AT114" s="208" t="s">
        <v>111</v>
      </c>
      <c r="AU114" s="208" t="s">
        <v>82</v>
      </c>
      <c r="AY114" s="17" t="s">
        <v>109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7" t="s">
        <v>80</v>
      </c>
      <c r="BK114" s="209">
        <f>ROUND(I114*H114,2)</f>
        <v>0</v>
      </c>
      <c r="BL114" s="17" t="s">
        <v>116</v>
      </c>
      <c r="BM114" s="208" t="s">
        <v>182</v>
      </c>
    </row>
    <row r="115" s="2" customFormat="1">
      <c r="A115" s="38"/>
      <c r="B115" s="39"/>
      <c r="C115" s="40"/>
      <c r="D115" s="210" t="s">
        <v>118</v>
      </c>
      <c r="E115" s="40"/>
      <c r="F115" s="211" t="s">
        <v>183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118</v>
      </c>
      <c r="AU115" s="17" t="s">
        <v>82</v>
      </c>
    </row>
    <row r="116" s="2" customFormat="1" ht="16.5" customHeight="1">
      <c r="A116" s="38"/>
      <c r="B116" s="39"/>
      <c r="C116" s="238" t="s">
        <v>184</v>
      </c>
      <c r="D116" s="238" t="s">
        <v>166</v>
      </c>
      <c r="E116" s="239" t="s">
        <v>185</v>
      </c>
      <c r="F116" s="240" t="s">
        <v>186</v>
      </c>
      <c r="G116" s="241" t="s">
        <v>158</v>
      </c>
      <c r="H116" s="242">
        <v>1</v>
      </c>
      <c r="I116" s="243"/>
      <c r="J116" s="244">
        <f>ROUND(I116*H116,2)</f>
        <v>0</v>
      </c>
      <c r="K116" s="240" t="s">
        <v>115</v>
      </c>
      <c r="L116" s="245"/>
      <c r="M116" s="246" t="s">
        <v>19</v>
      </c>
      <c r="N116" s="247" t="s">
        <v>46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165</v>
      </c>
      <c r="AT116" s="208" t="s">
        <v>166</v>
      </c>
      <c r="AU116" s="208" t="s">
        <v>82</v>
      </c>
      <c r="AY116" s="17" t="s">
        <v>109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80</v>
      </c>
      <c r="BK116" s="209">
        <f>ROUND(I116*H116,2)</f>
        <v>0</v>
      </c>
      <c r="BL116" s="17" t="s">
        <v>116</v>
      </c>
      <c r="BM116" s="208" t="s">
        <v>187</v>
      </c>
    </row>
    <row r="117" s="2" customFormat="1" ht="24.15" customHeight="1">
      <c r="A117" s="38"/>
      <c r="B117" s="39"/>
      <c r="C117" s="197" t="s">
        <v>188</v>
      </c>
      <c r="D117" s="197" t="s">
        <v>111</v>
      </c>
      <c r="E117" s="198" t="s">
        <v>189</v>
      </c>
      <c r="F117" s="199" t="s">
        <v>190</v>
      </c>
      <c r="G117" s="200" t="s">
        <v>158</v>
      </c>
      <c r="H117" s="201">
        <v>57.960000000000001</v>
      </c>
      <c r="I117" s="202"/>
      <c r="J117" s="203">
        <f>ROUND(I117*H117,2)</f>
        <v>0</v>
      </c>
      <c r="K117" s="199" t="s">
        <v>115</v>
      </c>
      <c r="L117" s="44"/>
      <c r="M117" s="204" t="s">
        <v>19</v>
      </c>
      <c r="N117" s="205" t="s">
        <v>46</v>
      </c>
      <c r="O117" s="84"/>
      <c r="P117" s="206">
        <f>O117*H117</f>
        <v>0</v>
      </c>
      <c r="Q117" s="206">
        <v>0.00040000000000000002</v>
      </c>
      <c r="R117" s="206">
        <f>Q117*H117</f>
        <v>0.023184</v>
      </c>
      <c r="S117" s="206">
        <v>0</v>
      </c>
      <c r="T117" s="20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116</v>
      </c>
      <c r="AT117" s="208" t="s">
        <v>111</v>
      </c>
      <c r="AU117" s="208" t="s">
        <v>82</v>
      </c>
      <c r="AY117" s="17" t="s">
        <v>109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80</v>
      </c>
      <c r="BK117" s="209">
        <f>ROUND(I117*H117,2)</f>
        <v>0</v>
      </c>
      <c r="BL117" s="17" t="s">
        <v>116</v>
      </c>
      <c r="BM117" s="208" t="s">
        <v>191</v>
      </c>
    </row>
    <row r="118" s="2" customFormat="1">
      <c r="A118" s="38"/>
      <c r="B118" s="39"/>
      <c r="C118" s="40"/>
      <c r="D118" s="210" t="s">
        <v>118</v>
      </c>
      <c r="E118" s="40"/>
      <c r="F118" s="211" t="s">
        <v>192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118</v>
      </c>
      <c r="AU118" s="17" t="s">
        <v>82</v>
      </c>
    </row>
    <row r="119" s="13" customFormat="1">
      <c r="A119" s="13"/>
      <c r="B119" s="215"/>
      <c r="C119" s="216"/>
      <c r="D119" s="217" t="s">
        <v>120</v>
      </c>
      <c r="E119" s="218" t="s">
        <v>19</v>
      </c>
      <c r="F119" s="219" t="s">
        <v>193</v>
      </c>
      <c r="G119" s="216"/>
      <c r="H119" s="220">
        <v>34.326999999999998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6" t="s">
        <v>120</v>
      </c>
      <c r="AU119" s="226" t="s">
        <v>82</v>
      </c>
      <c r="AV119" s="13" t="s">
        <v>82</v>
      </c>
      <c r="AW119" s="13" t="s">
        <v>36</v>
      </c>
      <c r="AX119" s="13" t="s">
        <v>75</v>
      </c>
      <c r="AY119" s="226" t="s">
        <v>109</v>
      </c>
    </row>
    <row r="120" s="13" customFormat="1">
      <c r="A120" s="13"/>
      <c r="B120" s="215"/>
      <c r="C120" s="216"/>
      <c r="D120" s="217" t="s">
        <v>120</v>
      </c>
      <c r="E120" s="218" t="s">
        <v>19</v>
      </c>
      <c r="F120" s="219" t="s">
        <v>194</v>
      </c>
      <c r="G120" s="216"/>
      <c r="H120" s="220">
        <v>11.592000000000001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6" t="s">
        <v>120</v>
      </c>
      <c r="AU120" s="226" t="s">
        <v>82</v>
      </c>
      <c r="AV120" s="13" t="s">
        <v>82</v>
      </c>
      <c r="AW120" s="13" t="s">
        <v>36</v>
      </c>
      <c r="AX120" s="13" t="s">
        <v>75</v>
      </c>
      <c r="AY120" s="226" t="s">
        <v>109</v>
      </c>
    </row>
    <row r="121" s="13" customFormat="1">
      <c r="A121" s="13"/>
      <c r="B121" s="215"/>
      <c r="C121" s="216"/>
      <c r="D121" s="217" t="s">
        <v>120</v>
      </c>
      <c r="E121" s="218" t="s">
        <v>19</v>
      </c>
      <c r="F121" s="219" t="s">
        <v>195</v>
      </c>
      <c r="G121" s="216"/>
      <c r="H121" s="220">
        <v>12.041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6" t="s">
        <v>120</v>
      </c>
      <c r="AU121" s="226" t="s">
        <v>82</v>
      </c>
      <c r="AV121" s="13" t="s">
        <v>82</v>
      </c>
      <c r="AW121" s="13" t="s">
        <v>36</v>
      </c>
      <c r="AX121" s="13" t="s">
        <v>75</v>
      </c>
      <c r="AY121" s="226" t="s">
        <v>109</v>
      </c>
    </row>
    <row r="122" s="14" customFormat="1">
      <c r="A122" s="14"/>
      <c r="B122" s="227"/>
      <c r="C122" s="228"/>
      <c r="D122" s="217" t="s">
        <v>120</v>
      </c>
      <c r="E122" s="229" t="s">
        <v>19</v>
      </c>
      <c r="F122" s="230" t="s">
        <v>131</v>
      </c>
      <c r="G122" s="228"/>
      <c r="H122" s="231">
        <v>57.959999999999994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7" t="s">
        <v>120</v>
      </c>
      <c r="AU122" s="237" t="s">
        <v>82</v>
      </c>
      <c r="AV122" s="14" t="s">
        <v>116</v>
      </c>
      <c r="AW122" s="14" t="s">
        <v>36</v>
      </c>
      <c r="AX122" s="14" t="s">
        <v>80</v>
      </c>
      <c r="AY122" s="237" t="s">
        <v>109</v>
      </c>
    </row>
    <row r="123" s="2" customFormat="1" ht="16.5" customHeight="1">
      <c r="A123" s="38"/>
      <c r="B123" s="39"/>
      <c r="C123" s="238" t="s">
        <v>196</v>
      </c>
      <c r="D123" s="238" t="s">
        <v>166</v>
      </c>
      <c r="E123" s="239" t="s">
        <v>197</v>
      </c>
      <c r="F123" s="240" t="s">
        <v>198</v>
      </c>
      <c r="G123" s="241" t="s">
        <v>158</v>
      </c>
      <c r="H123" s="242">
        <v>58.061999999999998</v>
      </c>
      <c r="I123" s="243"/>
      <c r="J123" s="244">
        <f>ROUND(I123*H123,2)</f>
        <v>0</v>
      </c>
      <c r="K123" s="240" t="s">
        <v>115</v>
      </c>
      <c r="L123" s="245"/>
      <c r="M123" s="246" t="s">
        <v>19</v>
      </c>
      <c r="N123" s="247" t="s">
        <v>46</v>
      </c>
      <c r="O123" s="84"/>
      <c r="P123" s="206">
        <f>O123*H123</f>
        <v>0</v>
      </c>
      <c r="Q123" s="206">
        <v>0.045999999999999999</v>
      </c>
      <c r="R123" s="206">
        <f>Q123*H123</f>
        <v>2.670852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165</v>
      </c>
      <c r="AT123" s="208" t="s">
        <v>166</v>
      </c>
      <c r="AU123" s="208" t="s">
        <v>82</v>
      </c>
      <c r="AY123" s="17" t="s">
        <v>109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80</v>
      </c>
      <c r="BK123" s="209">
        <f>ROUND(I123*H123,2)</f>
        <v>0</v>
      </c>
      <c r="BL123" s="17" t="s">
        <v>116</v>
      </c>
      <c r="BM123" s="208" t="s">
        <v>199</v>
      </c>
    </row>
    <row r="124" s="2" customFormat="1" ht="24.15" customHeight="1">
      <c r="A124" s="38"/>
      <c r="B124" s="39"/>
      <c r="C124" s="197" t="s">
        <v>8</v>
      </c>
      <c r="D124" s="197" t="s">
        <v>111</v>
      </c>
      <c r="E124" s="198" t="s">
        <v>200</v>
      </c>
      <c r="F124" s="199" t="s">
        <v>201</v>
      </c>
      <c r="G124" s="200" t="s">
        <v>114</v>
      </c>
      <c r="H124" s="201">
        <v>142</v>
      </c>
      <c r="I124" s="202"/>
      <c r="J124" s="203">
        <f>ROUND(I124*H124,2)</f>
        <v>0</v>
      </c>
      <c r="K124" s="199" t="s">
        <v>115</v>
      </c>
      <c r="L124" s="44"/>
      <c r="M124" s="204" t="s">
        <v>19</v>
      </c>
      <c r="N124" s="205" t="s">
        <v>46</v>
      </c>
      <c r="O124" s="84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8" t="s">
        <v>116</v>
      </c>
      <c r="AT124" s="208" t="s">
        <v>111</v>
      </c>
      <c r="AU124" s="208" t="s">
        <v>82</v>
      </c>
      <c r="AY124" s="17" t="s">
        <v>109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7" t="s">
        <v>80</v>
      </c>
      <c r="BK124" s="209">
        <f>ROUND(I124*H124,2)</f>
        <v>0</v>
      </c>
      <c r="BL124" s="17" t="s">
        <v>116</v>
      </c>
      <c r="BM124" s="208" t="s">
        <v>202</v>
      </c>
    </row>
    <row r="125" s="2" customFormat="1">
      <c r="A125" s="38"/>
      <c r="B125" s="39"/>
      <c r="C125" s="40"/>
      <c r="D125" s="210" t="s">
        <v>118</v>
      </c>
      <c r="E125" s="40"/>
      <c r="F125" s="211" t="s">
        <v>203</v>
      </c>
      <c r="G125" s="40"/>
      <c r="H125" s="40"/>
      <c r="I125" s="212"/>
      <c r="J125" s="40"/>
      <c r="K125" s="40"/>
      <c r="L125" s="44"/>
      <c r="M125" s="213"/>
      <c r="N125" s="21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118</v>
      </c>
      <c r="AU125" s="17" t="s">
        <v>82</v>
      </c>
    </row>
    <row r="126" s="13" customFormat="1">
      <c r="A126" s="13"/>
      <c r="B126" s="215"/>
      <c r="C126" s="216"/>
      <c r="D126" s="217" t="s">
        <v>120</v>
      </c>
      <c r="E126" s="218" t="s">
        <v>19</v>
      </c>
      <c r="F126" s="219" t="s">
        <v>204</v>
      </c>
      <c r="G126" s="216"/>
      <c r="H126" s="220">
        <v>84.099999999999994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6" t="s">
        <v>120</v>
      </c>
      <c r="AU126" s="226" t="s">
        <v>82</v>
      </c>
      <c r="AV126" s="13" t="s">
        <v>82</v>
      </c>
      <c r="AW126" s="13" t="s">
        <v>36</v>
      </c>
      <c r="AX126" s="13" t="s">
        <v>75</v>
      </c>
      <c r="AY126" s="226" t="s">
        <v>109</v>
      </c>
    </row>
    <row r="127" s="13" customFormat="1">
      <c r="A127" s="13"/>
      <c r="B127" s="215"/>
      <c r="C127" s="216"/>
      <c r="D127" s="217" t="s">
        <v>120</v>
      </c>
      <c r="E127" s="218" t="s">
        <v>19</v>
      </c>
      <c r="F127" s="219" t="s">
        <v>205</v>
      </c>
      <c r="G127" s="216"/>
      <c r="H127" s="220">
        <v>28.399999999999999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6" t="s">
        <v>120</v>
      </c>
      <c r="AU127" s="226" t="s">
        <v>82</v>
      </c>
      <c r="AV127" s="13" t="s">
        <v>82</v>
      </c>
      <c r="AW127" s="13" t="s">
        <v>36</v>
      </c>
      <c r="AX127" s="13" t="s">
        <v>75</v>
      </c>
      <c r="AY127" s="226" t="s">
        <v>109</v>
      </c>
    </row>
    <row r="128" s="13" customFormat="1">
      <c r="A128" s="13"/>
      <c r="B128" s="215"/>
      <c r="C128" s="216"/>
      <c r="D128" s="217" t="s">
        <v>120</v>
      </c>
      <c r="E128" s="218" t="s">
        <v>19</v>
      </c>
      <c r="F128" s="219" t="s">
        <v>206</v>
      </c>
      <c r="G128" s="216"/>
      <c r="H128" s="220">
        <v>29.5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6" t="s">
        <v>120</v>
      </c>
      <c r="AU128" s="226" t="s">
        <v>82</v>
      </c>
      <c r="AV128" s="13" t="s">
        <v>82</v>
      </c>
      <c r="AW128" s="13" t="s">
        <v>36</v>
      </c>
      <c r="AX128" s="13" t="s">
        <v>75</v>
      </c>
      <c r="AY128" s="226" t="s">
        <v>109</v>
      </c>
    </row>
    <row r="129" s="14" customFormat="1">
      <c r="A129" s="14"/>
      <c r="B129" s="227"/>
      <c r="C129" s="228"/>
      <c r="D129" s="217" t="s">
        <v>120</v>
      </c>
      <c r="E129" s="229" t="s">
        <v>19</v>
      </c>
      <c r="F129" s="230" t="s">
        <v>131</v>
      </c>
      <c r="G129" s="228"/>
      <c r="H129" s="231">
        <v>142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7" t="s">
        <v>120</v>
      </c>
      <c r="AU129" s="237" t="s">
        <v>82</v>
      </c>
      <c r="AV129" s="14" t="s">
        <v>116</v>
      </c>
      <c r="AW129" s="14" t="s">
        <v>36</v>
      </c>
      <c r="AX129" s="14" t="s">
        <v>80</v>
      </c>
      <c r="AY129" s="237" t="s">
        <v>109</v>
      </c>
    </row>
    <row r="130" s="2" customFormat="1" ht="24.15" customHeight="1">
      <c r="A130" s="38"/>
      <c r="B130" s="39"/>
      <c r="C130" s="197" t="s">
        <v>207</v>
      </c>
      <c r="D130" s="197" t="s">
        <v>111</v>
      </c>
      <c r="E130" s="198" t="s">
        <v>208</v>
      </c>
      <c r="F130" s="199" t="s">
        <v>209</v>
      </c>
      <c r="G130" s="200" t="s">
        <v>114</v>
      </c>
      <c r="H130" s="201">
        <v>7.2000000000000002</v>
      </c>
      <c r="I130" s="202"/>
      <c r="J130" s="203">
        <f>ROUND(I130*H130,2)</f>
        <v>0</v>
      </c>
      <c r="K130" s="199" t="s">
        <v>115</v>
      </c>
      <c r="L130" s="44"/>
      <c r="M130" s="204" t="s">
        <v>19</v>
      </c>
      <c r="N130" s="205" t="s">
        <v>46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116</v>
      </c>
      <c r="AT130" s="208" t="s">
        <v>111</v>
      </c>
      <c r="AU130" s="208" t="s">
        <v>82</v>
      </c>
      <c r="AY130" s="17" t="s">
        <v>109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80</v>
      </c>
      <c r="BK130" s="209">
        <f>ROUND(I130*H130,2)</f>
        <v>0</v>
      </c>
      <c r="BL130" s="17" t="s">
        <v>116</v>
      </c>
      <c r="BM130" s="208" t="s">
        <v>210</v>
      </c>
    </row>
    <row r="131" s="2" customFormat="1">
      <c r="A131" s="38"/>
      <c r="B131" s="39"/>
      <c r="C131" s="40"/>
      <c r="D131" s="210" t="s">
        <v>118</v>
      </c>
      <c r="E131" s="40"/>
      <c r="F131" s="211" t="s">
        <v>211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118</v>
      </c>
      <c r="AU131" s="17" t="s">
        <v>82</v>
      </c>
    </row>
    <row r="132" s="13" customFormat="1">
      <c r="A132" s="13"/>
      <c r="B132" s="215"/>
      <c r="C132" s="216"/>
      <c r="D132" s="217" t="s">
        <v>120</v>
      </c>
      <c r="E132" s="218" t="s">
        <v>19</v>
      </c>
      <c r="F132" s="219" t="s">
        <v>212</v>
      </c>
      <c r="G132" s="216"/>
      <c r="H132" s="220">
        <v>7.2000000000000002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6" t="s">
        <v>120</v>
      </c>
      <c r="AU132" s="226" t="s">
        <v>82</v>
      </c>
      <c r="AV132" s="13" t="s">
        <v>82</v>
      </c>
      <c r="AW132" s="13" t="s">
        <v>36</v>
      </c>
      <c r="AX132" s="13" t="s">
        <v>80</v>
      </c>
      <c r="AY132" s="226" t="s">
        <v>109</v>
      </c>
    </row>
    <row r="133" s="2" customFormat="1" ht="24.15" customHeight="1">
      <c r="A133" s="38"/>
      <c r="B133" s="39"/>
      <c r="C133" s="238" t="s">
        <v>213</v>
      </c>
      <c r="D133" s="238" t="s">
        <v>166</v>
      </c>
      <c r="E133" s="239" t="s">
        <v>214</v>
      </c>
      <c r="F133" s="240" t="s">
        <v>215</v>
      </c>
      <c r="G133" s="241" t="s">
        <v>158</v>
      </c>
      <c r="H133" s="242">
        <v>56.799999999999997</v>
      </c>
      <c r="I133" s="243"/>
      <c r="J133" s="244">
        <f>ROUND(I133*H133,2)</f>
        <v>0</v>
      </c>
      <c r="K133" s="240" t="s">
        <v>115</v>
      </c>
      <c r="L133" s="245"/>
      <c r="M133" s="246" t="s">
        <v>19</v>
      </c>
      <c r="N133" s="247" t="s">
        <v>46</v>
      </c>
      <c r="O133" s="84"/>
      <c r="P133" s="206">
        <f>O133*H133</f>
        <v>0</v>
      </c>
      <c r="Q133" s="206">
        <v>0.029899999999999999</v>
      </c>
      <c r="R133" s="206">
        <f>Q133*H133</f>
        <v>1.6983199999999998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165</v>
      </c>
      <c r="AT133" s="208" t="s">
        <v>166</v>
      </c>
      <c r="AU133" s="208" t="s">
        <v>82</v>
      </c>
      <c r="AY133" s="17" t="s">
        <v>109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80</v>
      </c>
      <c r="BK133" s="209">
        <f>ROUND(I133*H133,2)</f>
        <v>0</v>
      </c>
      <c r="BL133" s="17" t="s">
        <v>116</v>
      </c>
      <c r="BM133" s="208" t="s">
        <v>216</v>
      </c>
    </row>
    <row r="134" s="13" customFormat="1">
      <c r="A134" s="13"/>
      <c r="B134" s="215"/>
      <c r="C134" s="216"/>
      <c r="D134" s="217" t="s">
        <v>120</v>
      </c>
      <c r="E134" s="216"/>
      <c r="F134" s="219" t="s">
        <v>217</v>
      </c>
      <c r="G134" s="216"/>
      <c r="H134" s="220">
        <v>56.799999999999997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6" t="s">
        <v>120</v>
      </c>
      <c r="AU134" s="226" t="s">
        <v>82</v>
      </c>
      <c r="AV134" s="13" t="s">
        <v>82</v>
      </c>
      <c r="AW134" s="13" t="s">
        <v>4</v>
      </c>
      <c r="AX134" s="13" t="s">
        <v>80</v>
      </c>
      <c r="AY134" s="226" t="s">
        <v>109</v>
      </c>
    </row>
    <row r="135" s="2" customFormat="1" ht="24.15" customHeight="1">
      <c r="A135" s="38"/>
      <c r="B135" s="39"/>
      <c r="C135" s="238" t="s">
        <v>218</v>
      </c>
      <c r="D135" s="238" t="s">
        <v>166</v>
      </c>
      <c r="E135" s="239" t="s">
        <v>219</v>
      </c>
      <c r="F135" s="240" t="s">
        <v>220</v>
      </c>
      <c r="G135" s="241" t="s">
        <v>158</v>
      </c>
      <c r="H135" s="242">
        <v>3</v>
      </c>
      <c r="I135" s="243"/>
      <c r="J135" s="244">
        <f>ROUND(I135*H135,2)</f>
        <v>0</v>
      </c>
      <c r="K135" s="240" t="s">
        <v>115</v>
      </c>
      <c r="L135" s="245"/>
      <c r="M135" s="246" t="s">
        <v>19</v>
      </c>
      <c r="N135" s="247" t="s">
        <v>46</v>
      </c>
      <c r="O135" s="84"/>
      <c r="P135" s="206">
        <f>O135*H135</f>
        <v>0</v>
      </c>
      <c r="Q135" s="206">
        <v>0.037600000000000001</v>
      </c>
      <c r="R135" s="206">
        <f>Q135*H135</f>
        <v>0.11280000000000001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165</v>
      </c>
      <c r="AT135" s="208" t="s">
        <v>166</v>
      </c>
      <c r="AU135" s="208" t="s">
        <v>82</v>
      </c>
      <c r="AY135" s="17" t="s">
        <v>109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7" t="s">
        <v>80</v>
      </c>
      <c r="BK135" s="209">
        <f>ROUND(I135*H135,2)</f>
        <v>0</v>
      </c>
      <c r="BL135" s="17" t="s">
        <v>116</v>
      </c>
      <c r="BM135" s="208" t="s">
        <v>221</v>
      </c>
    </row>
    <row r="136" s="13" customFormat="1">
      <c r="A136" s="13"/>
      <c r="B136" s="215"/>
      <c r="C136" s="216"/>
      <c r="D136" s="217" t="s">
        <v>120</v>
      </c>
      <c r="E136" s="216"/>
      <c r="F136" s="219" t="s">
        <v>222</v>
      </c>
      <c r="G136" s="216"/>
      <c r="H136" s="220">
        <v>3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6" t="s">
        <v>120</v>
      </c>
      <c r="AU136" s="226" t="s">
        <v>82</v>
      </c>
      <c r="AV136" s="13" t="s">
        <v>82</v>
      </c>
      <c r="AW136" s="13" t="s">
        <v>4</v>
      </c>
      <c r="AX136" s="13" t="s">
        <v>80</v>
      </c>
      <c r="AY136" s="226" t="s">
        <v>109</v>
      </c>
    </row>
    <row r="137" s="2" customFormat="1" ht="16.5" customHeight="1">
      <c r="A137" s="38"/>
      <c r="B137" s="39"/>
      <c r="C137" s="238" t="s">
        <v>223</v>
      </c>
      <c r="D137" s="238" t="s">
        <v>166</v>
      </c>
      <c r="E137" s="239" t="s">
        <v>224</v>
      </c>
      <c r="F137" s="240" t="s">
        <v>225</v>
      </c>
      <c r="G137" s="241" t="s">
        <v>158</v>
      </c>
      <c r="H137" s="242">
        <v>280</v>
      </c>
      <c r="I137" s="243"/>
      <c r="J137" s="244">
        <f>ROUND(I137*H137,2)</f>
        <v>0</v>
      </c>
      <c r="K137" s="240" t="s">
        <v>226</v>
      </c>
      <c r="L137" s="245"/>
      <c r="M137" s="246" t="s">
        <v>19</v>
      </c>
      <c r="N137" s="247" t="s">
        <v>46</v>
      </c>
      <c r="O137" s="84"/>
      <c r="P137" s="206">
        <f>O137*H137</f>
        <v>0</v>
      </c>
      <c r="Q137" s="206">
        <v>2.0000000000000002E-05</v>
      </c>
      <c r="R137" s="206">
        <f>Q137*H137</f>
        <v>0.0056000000000000008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165</v>
      </c>
      <c r="AT137" s="208" t="s">
        <v>166</v>
      </c>
      <c r="AU137" s="208" t="s">
        <v>82</v>
      </c>
      <c r="AY137" s="17" t="s">
        <v>109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80</v>
      </c>
      <c r="BK137" s="209">
        <f>ROUND(I137*H137,2)</f>
        <v>0</v>
      </c>
      <c r="BL137" s="17" t="s">
        <v>116</v>
      </c>
      <c r="BM137" s="208" t="s">
        <v>227</v>
      </c>
    </row>
    <row r="138" s="13" customFormat="1">
      <c r="A138" s="13"/>
      <c r="B138" s="215"/>
      <c r="C138" s="216"/>
      <c r="D138" s="217" t="s">
        <v>120</v>
      </c>
      <c r="E138" s="218" t="s">
        <v>19</v>
      </c>
      <c r="F138" s="219" t="s">
        <v>161</v>
      </c>
      <c r="G138" s="216"/>
      <c r="H138" s="220">
        <v>36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6" t="s">
        <v>120</v>
      </c>
      <c r="AU138" s="226" t="s">
        <v>82</v>
      </c>
      <c r="AV138" s="13" t="s">
        <v>82</v>
      </c>
      <c r="AW138" s="13" t="s">
        <v>36</v>
      </c>
      <c r="AX138" s="13" t="s">
        <v>75</v>
      </c>
      <c r="AY138" s="226" t="s">
        <v>109</v>
      </c>
    </row>
    <row r="139" s="13" customFormat="1">
      <c r="A139" s="13"/>
      <c r="B139" s="215"/>
      <c r="C139" s="216"/>
      <c r="D139" s="217" t="s">
        <v>120</v>
      </c>
      <c r="E139" s="218" t="s">
        <v>19</v>
      </c>
      <c r="F139" s="219" t="s">
        <v>162</v>
      </c>
      <c r="G139" s="216"/>
      <c r="H139" s="220">
        <v>14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6" t="s">
        <v>120</v>
      </c>
      <c r="AU139" s="226" t="s">
        <v>82</v>
      </c>
      <c r="AV139" s="13" t="s">
        <v>82</v>
      </c>
      <c r="AW139" s="13" t="s">
        <v>36</v>
      </c>
      <c r="AX139" s="13" t="s">
        <v>75</v>
      </c>
      <c r="AY139" s="226" t="s">
        <v>109</v>
      </c>
    </row>
    <row r="140" s="13" customFormat="1">
      <c r="A140" s="13"/>
      <c r="B140" s="215"/>
      <c r="C140" s="216"/>
      <c r="D140" s="217" t="s">
        <v>120</v>
      </c>
      <c r="E140" s="218" t="s">
        <v>19</v>
      </c>
      <c r="F140" s="219" t="s">
        <v>163</v>
      </c>
      <c r="G140" s="216"/>
      <c r="H140" s="220">
        <v>5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6" t="s">
        <v>120</v>
      </c>
      <c r="AU140" s="226" t="s">
        <v>82</v>
      </c>
      <c r="AV140" s="13" t="s">
        <v>82</v>
      </c>
      <c r="AW140" s="13" t="s">
        <v>36</v>
      </c>
      <c r="AX140" s="13" t="s">
        <v>75</v>
      </c>
      <c r="AY140" s="226" t="s">
        <v>109</v>
      </c>
    </row>
    <row r="141" s="13" customFormat="1">
      <c r="A141" s="13"/>
      <c r="B141" s="215"/>
      <c r="C141" s="216"/>
      <c r="D141" s="217" t="s">
        <v>120</v>
      </c>
      <c r="E141" s="218" t="s">
        <v>19</v>
      </c>
      <c r="F141" s="219" t="s">
        <v>164</v>
      </c>
      <c r="G141" s="216"/>
      <c r="H141" s="220">
        <v>15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120</v>
      </c>
      <c r="AU141" s="226" t="s">
        <v>82</v>
      </c>
      <c r="AV141" s="13" t="s">
        <v>82</v>
      </c>
      <c r="AW141" s="13" t="s">
        <v>36</v>
      </c>
      <c r="AX141" s="13" t="s">
        <v>75</v>
      </c>
      <c r="AY141" s="226" t="s">
        <v>109</v>
      </c>
    </row>
    <row r="142" s="14" customFormat="1">
      <c r="A142" s="14"/>
      <c r="B142" s="227"/>
      <c r="C142" s="228"/>
      <c r="D142" s="217" t="s">
        <v>120</v>
      </c>
      <c r="E142" s="229" t="s">
        <v>19</v>
      </c>
      <c r="F142" s="230" t="s">
        <v>131</v>
      </c>
      <c r="G142" s="228"/>
      <c r="H142" s="231">
        <v>70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7" t="s">
        <v>120</v>
      </c>
      <c r="AU142" s="237" t="s">
        <v>82</v>
      </c>
      <c r="AV142" s="14" t="s">
        <v>116</v>
      </c>
      <c r="AW142" s="14" t="s">
        <v>36</v>
      </c>
      <c r="AX142" s="14" t="s">
        <v>80</v>
      </c>
      <c r="AY142" s="237" t="s">
        <v>109</v>
      </c>
    </row>
    <row r="143" s="13" customFormat="1">
      <c r="A143" s="13"/>
      <c r="B143" s="215"/>
      <c r="C143" s="216"/>
      <c r="D143" s="217" t="s">
        <v>120</v>
      </c>
      <c r="E143" s="216"/>
      <c r="F143" s="219" t="s">
        <v>228</v>
      </c>
      <c r="G143" s="216"/>
      <c r="H143" s="220">
        <v>280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6" t="s">
        <v>120</v>
      </c>
      <c r="AU143" s="226" t="s">
        <v>82</v>
      </c>
      <c r="AV143" s="13" t="s">
        <v>82</v>
      </c>
      <c r="AW143" s="13" t="s">
        <v>4</v>
      </c>
      <c r="AX143" s="13" t="s">
        <v>80</v>
      </c>
      <c r="AY143" s="226" t="s">
        <v>109</v>
      </c>
    </row>
    <row r="144" s="12" customFormat="1" ht="22.8" customHeight="1">
      <c r="A144" s="12"/>
      <c r="B144" s="181"/>
      <c r="C144" s="182"/>
      <c r="D144" s="183" t="s">
        <v>74</v>
      </c>
      <c r="E144" s="195" t="s">
        <v>170</v>
      </c>
      <c r="F144" s="195" t="s">
        <v>229</v>
      </c>
      <c r="G144" s="182"/>
      <c r="H144" s="182"/>
      <c r="I144" s="185"/>
      <c r="J144" s="196">
        <f>BK144</f>
        <v>0</v>
      </c>
      <c r="K144" s="182"/>
      <c r="L144" s="187"/>
      <c r="M144" s="188"/>
      <c r="N144" s="189"/>
      <c r="O144" s="189"/>
      <c r="P144" s="190">
        <f>SUM(P145:P156)</f>
        <v>0</v>
      </c>
      <c r="Q144" s="189"/>
      <c r="R144" s="190">
        <f>SUM(R145:R156)</f>
        <v>2.1844278000000004</v>
      </c>
      <c r="S144" s="189"/>
      <c r="T144" s="191">
        <f>SUM(T145:T156)</f>
        <v>10.163736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2" t="s">
        <v>80</v>
      </c>
      <c r="AT144" s="193" t="s">
        <v>74</v>
      </c>
      <c r="AU144" s="193" t="s">
        <v>80</v>
      </c>
      <c r="AY144" s="192" t="s">
        <v>109</v>
      </c>
      <c r="BK144" s="194">
        <f>SUM(BK145:BK156)</f>
        <v>0</v>
      </c>
    </row>
    <row r="145" s="2" customFormat="1" ht="24.15" customHeight="1">
      <c r="A145" s="38"/>
      <c r="B145" s="39"/>
      <c r="C145" s="197" t="s">
        <v>230</v>
      </c>
      <c r="D145" s="197" t="s">
        <v>111</v>
      </c>
      <c r="E145" s="198" t="s">
        <v>231</v>
      </c>
      <c r="F145" s="199" t="s">
        <v>232</v>
      </c>
      <c r="G145" s="200" t="s">
        <v>114</v>
      </c>
      <c r="H145" s="201">
        <v>10.5</v>
      </c>
      <c r="I145" s="202"/>
      <c r="J145" s="203">
        <f>ROUND(I145*H145,2)</f>
        <v>0</v>
      </c>
      <c r="K145" s="199" t="s">
        <v>115</v>
      </c>
      <c r="L145" s="44"/>
      <c r="M145" s="204" t="s">
        <v>19</v>
      </c>
      <c r="N145" s="205" t="s">
        <v>46</v>
      </c>
      <c r="O145" s="84"/>
      <c r="P145" s="206">
        <f>O145*H145</f>
        <v>0</v>
      </c>
      <c r="Q145" s="206">
        <v>0.15540000000000001</v>
      </c>
      <c r="R145" s="206">
        <f>Q145*H145</f>
        <v>1.6317000000000002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116</v>
      </c>
      <c r="AT145" s="208" t="s">
        <v>111</v>
      </c>
      <c r="AU145" s="208" t="s">
        <v>82</v>
      </c>
      <c r="AY145" s="17" t="s">
        <v>109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7" t="s">
        <v>80</v>
      </c>
      <c r="BK145" s="209">
        <f>ROUND(I145*H145,2)</f>
        <v>0</v>
      </c>
      <c r="BL145" s="17" t="s">
        <v>116</v>
      </c>
      <c r="BM145" s="208" t="s">
        <v>233</v>
      </c>
    </row>
    <row r="146" s="2" customFormat="1">
      <c r="A146" s="38"/>
      <c r="B146" s="39"/>
      <c r="C146" s="40"/>
      <c r="D146" s="210" t="s">
        <v>118</v>
      </c>
      <c r="E146" s="40"/>
      <c r="F146" s="211" t="s">
        <v>234</v>
      </c>
      <c r="G146" s="40"/>
      <c r="H146" s="40"/>
      <c r="I146" s="212"/>
      <c r="J146" s="40"/>
      <c r="K146" s="40"/>
      <c r="L146" s="44"/>
      <c r="M146" s="213"/>
      <c r="N146" s="214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118</v>
      </c>
      <c r="AU146" s="17" t="s">
        <v>82</v>
      </c>
    </row>
    <row r="147" s="13" customFormat="1">
      <c r="A147" s="13"/>
      <c r="B147" s="215"/>
      <c r="C147" s="216"/>
      <c r="D147" s="217" t="s">
        <v>120</v>
      </c>
      <c r="E147" s="218" t="s">
        <v>19</v>
      </c>
      <c r="F147" s="219" t="s">
        <v>121</v>
      </c>
      <c r="G147" s="216"/>
      <c r="H147" s="220">
        <v>10.5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6" t="s">
        <v>120</v>
      </c>
      <c r="AU147" s="226" t="s">
        <v>82</v>
      </c>
      <c r="AV147" s="13" t="s">
        <v>82</v>
      </c>
      <c r="AW147" s="13" t="s">
        <v>36</v>
      </c>
      <c r="AX147" s="13" t="s">
        <v>80</v>
      </c>
      <c r="AY147" s="226" t="s">
        <v>109</v>
      </c>
    </row>
    <row r="148" s="2" customFormat="1" ht="16.5" customHeight="1">
      <c r="A148" s="38"/>
      <c r="B148" s="39"/>
      <c r="C148" s="238" t="s">
        <v>7</v>
      </c>
      <c r="D148" s="238" t="s">
        <v>166</v>
      </c>
      <c r="E148" s="239" t="s">
        <v>235</v>
      </c>
      <c r="F148" s="240" t="s">
        <v>236</v>
      </c>
      <c r="G148" s="241" t="s">
        <v>114</v>
      </c>
      <c r="H148" s="242">
        <v>8.6699999999999999</v>
      </c>
      <c r="I148" s="243"/>
      <c r="J148" s="244">
        <f>ROUND(I148*H148,2)</f>
        <v>0</v>
      </c>
      <c r="K148" s="240" t="s">
        <v>115</v>
      </c>
      <c r="L148" s="245"/>
      <c r="M148" s="246" t="s">
        <v>19</v>
      </c>
      <c r="N148" s="247" t="s">
        <v>46</v>
      </c>
      <c r="O148" s="84"/>
      <c r="P148" s="206">
        <f>O148*H148</f>
        <v>0</v>
      </c>
      <c r="Q148" s="206">
        <v>0.048300000000000003</v>
      </c>
      <c r="R148" s="206">
        <f>Q148*H148</f>
        <v>0.41876099999999999</v>
      </c>
      <c r="S148" s="206">
        <v>0</v>
      </c>
      <c r="T148" s="20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165</v>
      </c>
      <c r="AT148" s="208" t="s">
        <v>166</v>
      </c>
      <c r="AU148" s="208" t="s">
        <v>82</v>
      </c>
      <c r="AY148" s="17" t="s">
        <v>109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7" t="s">
        <v>80</v>
      </c>
      <c r="BK148" s="209">
        <f>ROUND(I148*H148,2)</f>
        <v>0</v>
      </c>
      <c r="BL148" s="17" t="s">
        <v>116</v>
      </c>
      <c r="BM148" s="208" t="s">
        <v>237</v>
      </c>
    </row>
    <row r="149" s="13" customFormat="1">
      <c r="A149" s="13"/>
      <c r="B149" s="215"/>
      <c r="C149" s="216"/>
      <c r="D149" s="217" t="s">
        <v>120</v>
      </c>
      <c r="E149" s="216"/>
      <c r="F149" s="219" t="s">
        <v>238</v>
      </c>
      <c r="G149" s="216"/>
      <c r="H149" s="220">
        <v>8.6699999999999999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6" t="s">
        <v>120</v>
      </c>
      <c r="AU149" s="226" t="s">
        <v>82</v>
      </c>
      <c r="AV149" s="13" t="s">
        <v>82</v>
      </c>
      <c r="AW149" s="13" t="s">
        <v>4</v>
      </c>
      <c r="AX149" s="13" t="s">
        <v>80</v>
      </c>
      <c r="AY149" s="226" t="s">
        <v>109</v>
      </c>
    </row>
    <row r="150" s="2" customFormat="1" ht="16.5" customHeight="1">
      <c r="A150" s="38"/>
      <c r="B150" s="39"/>
      <c r="C150" s="238" t="s">
        <v>239</v>
      </c>
      <c r="D150" s="238" t="s">
        <v>166</v>
      </c>
      <c r="E150" s="239" t="s">
        <v>240</v>
      </c>
      <c r="F150" s="240" t="s">
        <v>241</v>
      </c>
      <c r="G150" s="241" t="s">
        <v>114</v>
      </c>
      <c r="H150" s="242">
        <v>2.04</v>
      </c>
      <c r="I150" s="243"/>
      <c r="J150" s="244">
        <f>ROUND(I150*H150,2)</f>
        <v>0</v>
      </c>
      <c r="K150" s="240" t="s">
        <v>115</v>
      </c>
      <c r="L150" s="245"/>
      <c r="M150" s="246" t="s">
        <v>19</v>
      </c>
      <c r="N150" s="247" t="s">
        <v>46</v>
      </c>
      <c r="O150" s="84"/>
      <c r="P150" s="206">
        <f>O150*H150</f>
        <v>0</v>
      </c>
      <c r="Q150" s="206">
        <v>0.065670000000000006</v>
      </c>
      <c r="R150" s="206">
        <f>Q150*H150</f>
        <v>0.13396680000000003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165</v>
      </c>
      <c r="AT150" s="208" t="s">
        <v>166</v>
      </c>
      <c r="AU150" s="208" t="s">
        <v>82</v>
      </c>
      <c r="AY150" s="17" t="s">
        <v>109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7" t="s">
        <v>80</v>
      </c>
      <c r="BK150" s="209">
        <f>ROUND(I150*H150,2)</f>
        <v>0</v>
      </c>
      <c r="BL150" s="17" t="s">
        <v>116</v>
      </c>
      <c r="BM150" s="208" t="s">
        <v>242</v>
      </c>
    </row>
    <row r="151" s="13" customFormat="1">
      <c r="A151" s="13"/>
      <c r="B151" s="215"/>
      <c r="C151" s="216"/>
      <c r="D151" s="217" t="s">
        <v>120</v>
      </c>
      <c r="E151" s="216"/>
      <c r="F151" s="219" t="s">
        <v>243</v>
      </c>
      <c r="G151" s="216"/>
      <c r="H151" s="220">
        <v>2.04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6" t="s">
        <v>120</v>
      </c>
      <c r="AU151" s="226" t="s">
        <v>82</v>
      </c>
      <c r="AV151" s="13" t="s">
        <v>82</v>
      </c>
      <c r="AW151" s="13" t="s">
        <v>4</v>
      </c>
      <c r="AX151" s="13" t="s">
        <v>80</v>
      </c>
      <c r="AY151" s="226" t="s">
        <v>109</v>
      </c>
    </row>
    <row r="152" s="2" customFormat="1" ht="21.75" customHeight="1">
      <c r="A152" s="38"/>
      <c r="B152" s="39"/>
      <c r="C152" s="197" t="s">
        <v>244</v>
      </c>
      <c r="D152" s="197" t="s">
        <v>111</v>
      </c>
      <c r="E152" s="198" t="s">
        <v>245</v>
      </c>
      <c r="F152" s="199" t="s">
        <v>246</v>
      </c>
      <c r="G152" s="200" t="s">
        <v>158</v>
      </c>
      <c r="H152" s="201">
        <v>60</v>
      </c>
      <c r="I152" s="202"/>
      <c r="J152" s="203">
        <f>ROUND(I152*H152,2)</f>
        <v>0</v>
      </c>
      <c r="K152" s="199" t="s">
        <v>115</v>
      </c>
      <c r="L152" s="44"/>
      <c r="M152" s="204" t="s">
        <v>19</v>
      </c>
      <c r="N152" s="205" t="s">
        <v>46</v>
      </c>
      <c r="O152" s="84"/>
      <c r="P152" s="206">
        <f>O152*H152</f>
        <v>0</v>
      </c>
      <c r="Q152" s="206">
        <v>0</v>
      </c>
      <c r="R152" s="206">
        <f>Q152*H152</f>
        <v>0</v>
      </c>
      <c r="S152" s="206">
        <v>0.16500000000000001</v>
      </c>
      <c r="T152" s="207">
        <f>S152*H152</f>
        <v>9.9000000000000004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116</v>
      </c>
      <c r="AT152" s="208" t="s">
        <v>111</v>
      </c>
      <c r="AU152" s="208" t="s">
        <v>82</v>
      </c>
      <c r="AY152" s="17" t="s">
        <v>109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7" t="s">
        <v>80</v>
      </c>
      <c r="BK152" s="209">
        <f>ROUND(I152*H152,2)</f>
        <v>0</v>
      </c>
      <c r="BL152" s="17" t="s">
        <v>116</v>
      </c>
      <c r="BM152" s="208" t="s">
        <v>247</v>
      </c>
    </row>
    <row r="153" s="2" customFormat="1">
      <c r="A153" s="38"/>
      <c r="B153" s="39"/>
      <c r="C153" s="40"/>
      <c r="D153" s="210" t="s">
        <v>118</v>
      </c>
      <c r="E153" s="40"/>
      <c r="F153" s="211" t="s">
        <v>248</v>
      </c>
      <c r="G153" s="40"/>
      <c r="H153" s="40"/>
      <c r="I153" s="212"/>
      <c r="J153" s="40"/>
      <c r="K153" s="40"/>
      <c r="L153" s="44"/>
      <c r="M153" s="213"/>
      <c r="N153" s="214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118</v>
      </c>
      <c r="AU153" s="17" t="s">
        <v>82</v>
      </c>
    </row>
    <row r="154" s="2" customFormat="1" ht="16.5" customHeight="1">
      <c r="A154" s="38"/>
      <c r="B154" s="39"/>
      <c r="C154" s="197" t="s">
        <v>249</v>
      </c>
      <c r="D154" s="197" t="s">
        <v>111</v>
      </c>
      <c r="E154" s="198" t="s">
        <v>250</v>
      </c>
      <c r="F154" s="199" t="s">
        <v>251</v>
      </c>
      <c r="G154" s="200" t="s">
        <v>114</v>
      </c>
      <c r="H154" s="201">
        <v>133.19999999999999</v>
      </c>
      <c r="I154" s="202"/>
      <c r="J154" s="203">
        <f>ROUND(I154*H154,2)</f>
        <v>0</v>
      </c>
      <c r="K154" s="199" t="s">
        <v>115</v>
      </c>
      <c r="L154" s="44"/>
      <c r="M154" s="204" t="s">
        <v>19</v>
      </c>
      <c r="N154" s="205" t="s">
        <v>46</v>
      </c>
      <c r="O154" s="84"/>
      <c r="P154" s="206">
        <f>O154*H154</f>
        <v>0</v>
      </c>
      <c r="Q154" s="206">
        <v>0</v>
      </c>
      <c r="R154" s="206">
        <f>Q154*H154</f>
        <v>0</v>
      </c>
      <c r="S154" s="206">
        <v>0.00198</v>
      </c>
      <c r="T154" s="207">
        <f>S154*H154</f>
        <v>0.26373599999999997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116</v>
      </c>
      <c r="AT154" s="208" t="s">
        <v>111</v>
      </c>
      <c r="AU154" s="208" t="s">
        <v>82</v>
      </c>
      <c r="AY154" s="17" t="s">
        <v>109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7" t="s">
        <v>80</v>
      </c>
      <c r="BK154" s="209">
        <f>ROUND(I154*H154,2)</f>
        <v>0</v>
      </c>
      <c r="BL154" s="17" t="s">
        <v>116</v>
      </c>
      <c r="BM154" s="208" t="s">
        <v>252</v>
      </c>
    </row>
    <row r="155" s="2" customFormat="1">
      <c r="A155" s="38"/>
      <c r="B155" s="39"/>
      <c r="C155" s="40"/>
      <c r="D155" s="210" t="s">
        <v>118</v>
      </c>
      <c r="E155" s="40"/>
      <c r="F155" s="211" t="s">
        <v>253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118</v>
      </c>
      <c r="AU155" s="17" t="s">
        <v>82</v>
      </c>
    </row>
    <row r="156" s="13" customFormat="1">
      <c r="A156" s="13"/>
      <c r="B156" s="215"/>
      <c r="C156" s="216"/>
      <c r="D156" s="217" t="s">
        <v>120</v>
      </c>
      <c r="E156" s="218" t="s">
        <v>19</v>
      </c>
      <c r="F156" s="219" t="s">
        <v>254</v>
      </c>
      <c r="G156" s="216"/>
      <c r="H156" s="220">
        <v>133.19999999999999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6" t="s">
        <v>120</v>
      </c>
      <c r="AU156" s="226" t="s">
        <v>82</v>
      </c>
      <c r="AV156" s="13" t="s">
        <v>82</v>
      </c>
      <c r="AW156" s="13" t="s">
        <v>36</v>
      </c>
      <c r="AX156" s="13" t="s">
        <v>80</v>
      </c>
      <c r="AY156" s="226" t="s">
        <v>109</v>
      </c>
    </row>
    <row r="157" s="12" customFormat="1" ht="22.8" customHeight="1">
      <c r="A157" s="12"/>
      <c r="B157" s="181"/>
      <c r="C157" s="182"/>
      <c r="D157" s="183" t="s">
        <v>74</v>
      </c>
      <c r="E157" s="195" t="s">
        <v>255</v>
      </c>
      <c r="F157" s="195" t="s">
        <v>256</v>
      </c>
      <c r="G157" s="182"/>
      <c r="H157" s="182"/>
      <c r="I157" s="185"/>
      <c r="J157" s="196">
        <f>BK157</f>
        <v>0</v>
      </c>
      <c r="K157" s="182"/>
      <c r="L157" s="187"/>
      <c r="M157" s="188"/>
      <c r="N157" s="189"/>
      <c r="O157" s="189"/>
      <c r="P157" s="190">
        <f>SUM(P158:P166)</f>
        <v>0</v>
      </c>
      <c r="Q157" s="189"/>
      <c r="R157" s="190">
        <f>SUM(R158:R166)</f>
        <v>0</v>
      </c>
      <c r="S157" s="189"/>
      <c r="T157" s="191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2" t="s">
        <v>80</v>
      </c>
      <c r="AT157" s="193" t="s">
        <v>74</v>
      </c>
      <c r="AU157" s="193" t="s">
        <v>80</v>
      </c>
      <c r="AY157" s="192" t="s">
        <v>109</v>
      </c>
      <c r="BK157" s="194">
        <f>SUM(BK158:BK166)</f>
        <v>0</v>
      </c>
    </row>
    <row r="158" s="2" customFormat="1" ht="16.5" customHeight="1">
      <c r="A158" s="38"/>
      <c r="B158" s="39"/>
      <c r="C158" s="197" t="s">
        <v>257</v>
      </c>
      <c r="D158" s="197" t="s">
        <v>111</v>
      </c>
      <c r="E158" s="198" t="s">
        <v>258</v>
      </c>
      <c r="F158" s="199" t="s">
        <v>259</v>
      </c>
      <c r="G158" s="200" t="s">
        <v>260</v>
      </c>
      <c r="H158" s="201">
        <v>12.316000000000001</v>
      </c>
      <c r="I158" s="202"/>
      <c r="J158" s="203">
        <f>ROUND(I158*H158,2)</f>
        <v>0</v>
      </c>
      <c r="K158" s="199" t="s">
        <v>115</v>
      </c>
      <c r="L158" s="44"/>
      <c r="M158" s="204" t="s">
        <v>19</v>
      </c>
      <c r="N158" s="205" t="s">
        <v>46</v>
      </c>
      <c r="O158" s="84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116</v>
      </c>
      <c r="AT158" s="208" t="s">
        <v>111</v>
      </c>
      <c r="AU158" s="208" t="s">
        <v>82</v>
      </c>
      <c r="AY158" s="17" t="s">
        <v>109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7" t="s">
        <v>80</v>
      </c>
      <c r="BK158" s="209">
        <f>ROUND(I158*H158,2)</f>
        <v>0</v>
      </c>
      <c r="BL158" s="17" t="s">
        <v>116</v>
      </c>
      <c r="BM158" s="208" t="s">
        <v>261</v>
      </c>
    </row>
    <row r="159" s="2" customFormat="1">
      <c r="A159" s="38"/>
      <c r="B159" s="39"/>
      <c r="C159" s="40"/>
      <c r="D159" s="210" t="s">
        <v>118</v>
      </c>
      <c r="E159" s="40"/>
      <c r="F159" s="211" t="s">
        <v>262</v>
      </c>
      <c r="G159" s="40"/>
      <c r="H159" s="40"/>
      <c r="I159" s="212"/>
      <c r="J159" s="40"/>
      <c r="K159" s="40"/>
      <c r="L159" s="44"/>
      <c r="M159" s="213"/>
      <c r="N159" s="214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118</v>
      </c>
      <c r="AU159" s="17" t="s">
        <v>82</v>
      </c>
    </row>
    <row r="160" s="2" customFormat="1" ht="24.15" customHeight="1">
      <c r="A160" s="38"/>
      <c r="B160" s="39"/>
      <c r="C160" s="197" t="s">
        <v>263</v>
      </c>
      <c r="D160" s="197" t="s">
        <v>111</v>
      </c>
      <c r="E160" s="198" t="s">
        <v>264</v>
      </c>
      <c r="F160" s="199" t="s">
        <v>265</v>
      </c>
      <c r="G160" s="200" t="s">
        <v>260</v>
      </c>
      <c r="H160" s="201">
        <v>12.316000000000001</v>
      </c>
      <c r="I160" s="202"/>
      <c r="J160" s="203">
        <f>ROUND(I160*H160,2)</f>
        <v>0</v>
      </c>
      <c r="K160" s="199" t="s">
        <v>115</v>
      </c>
      <c r="L160" s="44"/>
      <c r="M160" s="204" t="s">
        <v>19</v>
      </c>
      <c r="N160" s="205" t="s">
        <v>46</v>
      </c>
      <c r="O160" s="84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116</v>
      </c>
      <c r="AT160" s="208" t="s">
        <v>111</v>
      </c>
      <c r="AU160" s="208" t="s">
        <v>82</v>
      </c>
      <c r="AY160" s="17" t="s">
        <v>109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7" t="s">
        <v>80</v>
      </c>
      <c r="BK160" s="209">
        <f>ROUND(I160*H160,2)</f>
        <v>0</v>
      </c>
      <c r="BL160" s="17" t="s">
        <v>116</v>
      </c>
      <c r="BM160" s="208" t="s">
        <v>266</v>
      </c>
    </row>
    <row r="161" s="2" customFormat="1">
      <c r="A161" s="38"/>
      <c r="B161" s="39"/>
      <c r="C161" s="40"/>
      <c r="D161" s="210" t="s">
        <v>118</v>
      </c>
      <c r="E161" s="40"/>
      <c r="F161" s="211" t="s">
        <v>267</v>
      </c>
      <c r="G161" s="40"/>
      <c r="H161" s="40"/>
      <c r="I161" s="212"/>
      <c r="J161" s="40"/>
      <c r="K161" s="40"/>
      <c r="L161" s="44"/>
      <c r="M161" s="213"/>
      <c r="N161" s="214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118</v>
      </c>
      <c r="AU161" s="17" t="s">
        <v>82</v>
      </c>
    </row>
    <row r="162" s="2" customFormat="1" ht="24.15" customHeight="1">
      <c r="A162" s="38"/>
      <c r="B162" s="39"/>
      <c r="C162" s="197" t="s">
        <v>268</v>
      </c>
      <c r="D162" s="197" t="s">
        <v>111</v>
      </c>
      <c r="E162" s="198" t="s">
        <v>269</v>
      </c>
      <c r="F162" s="199" t="s">
        <v>270</v>
      </c>
      <c r="G162" s="200" t="s">
        <v>260</v>
      </c>
      <c r="H162" s="201">
        <v>172.42400000000001</v>
      </c>
      <c r="I162" s="202"/>
      <c r="J162" s="203">
        <f>ROUND(I162*H162,2)</f>
        <v>0</v>
      </c>
      <c r="K162" s="199" t="s">
        <v>115</v>
      </c>
      <c r="L162" s="44"/>
      <c r="M162" s="204" t="s">
        <v>19</v>
      </c>
      <c r="N162" s="205" t="s">
        <v>46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116</v>
      </c>
      <c r="AT162" s="208" t="s">
        <v>111</v>
      </c>
      <c r="AU162" s="208" t="s">
        <v>82</v>
      </c>
      <c r="AY162" s="17" t="s">
        <v>109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7" t="s">
        <v>80</v>
      </c>
      <c r="BK162" s="209">
        <f>ROUND(I162*H162,2)</f>
        <v>0</v>
      </c>
      <c r="BL162" s="17" t="s">
        <v>116</v>
      </c>
      <c r="BM162" s="208" t="s">
        <v>271</v>
      </c>
    </row>
    <row r="163" s="2" customFormat="1">
      <c r="A163" s="38"/>
      <c r="B163" s="39"/>
      <c r="C163" s="40"/>
      <c r="D163" s="210" t="s">
        <v>118</v>
      </c>
      <c r="E163" s="40"/>
      <c r="F163" s="211" t="s">
        <v>272</v>
      </c>
      <c r="G163" s="40"/>
      <c r="H163" s="40"/>
      <c r="I163" s="212"/>
      <c r="J163" s="40"/>
      <c r="K163" s="40"/>
      <c r="L163" s="44"/>
      <c r="M163" s="213"/>
      <c r="N163" s="21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118</v>
      </c>
      <c r="AU163" s="17" t="s">
        <v>82</v>
      </c>
    </row>
    <row r="164" s="13" customFormat="1">
      <c r="A164" s="13"/>
      <c r="B164" s="215"/>
      <c r="C164" s="216"/>
      <c r="D164" s="217" t="s">
        <v>120</v>
      </c>
      <c r="E164" s="216"/>
      <c r="F164" s="219" t="s">
        <v>273</v>
      </c>
      <c r="G164" s="216"/>
      <c r="H164" s="220">
        <v>172.42400000000001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6" t="s">
        <v>120</v>
      </c>
      <c r="AU164" s="226" t="s">
        <v>82</v>
      </c>
      <c r="AV164" s="13" t="s">
        <v>82</v>
      </c>
      <c r="AW164" s="13" t="s">
        <v>4</v>
      </c>
      <c r="AX164" s="13" t="s">
        <v>80</v>
      </c>
      <c r="AY164" s="226" t="s">
        <v>109</v>
      </c>
    </row>
    <row r="165" s="2" customFormat="1" ht="21.75" customHeight="1">
      <c r="A165" s="38"/>
      <c r="B165" s="39"/>
      <c r="C165" s="238" t="s">
        <v>274</v>
      </c>
      <c r="D165" s="238" t="s">
        <v>166</v>
      </c>
      <c r="E165" s="239" t="s">
        <v>275</v>
      </c>
      <c r="F165" s="240" t="s">
        <v>276</v>
      </c>
      <c r="G165" s="241" t="s">
        <v>260</v>
      </c>
      <c r="H165" s="242">
        <v>2.153</v>
      </c>
      <c r="I165" s="243"/>
      <c r="J165" s="244">
        <f>ROUND(I165*H165,2)</f>
        <v>0</v>
      </c>
      <c r="K165" s="240" t="s">
        <v>115</v>
      </c>
      <c r="L165" s="245"/>
      <c r="M165" s="246" t="s">
        <v>19</v>
      </c>
      <c r="N165" s="247" t="s">
        <v>46</v>
      </c>
      <c r="O165" s="84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165</v>
      </c>
      <c r="AT165" s="208" t="s">
        <v>166</v>
      </c>
      <c r="AU165" s="208" t="s">
        <v>82</v>
      </c>
      <c r="AY165" s="17" t="s">
        <v>109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7" t="s">
        <v>80</v>
      </c>
      <c r="BK165" s="209">
        <f>ROUND(I165*H165,2)</f>
        <v>0</v>
      </c>
      <c r="BL165" s="17" t="s">
        <v>116</v>
      </c>
      <c r="BM165" s="208" t="s">
        <v>277</v>
      </c>
    </row>
    <row r="166" s="2" customFormat="1" ht="24.15" customHeight="1">
      <c r="A166" s="38"/>
      <c r="B166" s="39"/>
      <c r="C166" s="238" t="s">
        <v>278</v>
      </c>
      <c r="D166" s="238" t="s">
        <v>166</v>
      </c>
      <c r="E166" s="239" t="s">
        <v>279</v>
      </c>
      <c r="F166" s="240" t="s">
        <v>280</v>
      </c>
      <c r="G166" s="241" t="s">
        <v>260</v>
      </c>
      <c r="H166" s="242">
        <v>10.163</v>
      </c>
      <c r="I166" s="243"/>
      <c r="J166" s="244">
        <f>ROUND(I166*H166,2)</f>
        <v>0</v>
      </c>
      <c r="K166" s="240" t="s">
        <v>115</v>
      </c>
      <c r="L166" s="245"/>
      <c r="M166" s="246" t="s">
        <v>19</v>
      </c>
      <c r="N166" s="247" t="s">
        <v>46</v>
      </c>
      <c r="O166" s="84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165</v>
      </c>
      <c r="AT166" s="208" t="s">
        <v>166</v>
      </c>
      <c r="AU166" s="208" t="s">
        <v>82</v>
      </c>
      <c r="AY166" s="17" t="s">
        <v>109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7" t="s">
        <v>80</v>
      </c>
      <c r="BK166" s="209">
        <f>ROUND(I166*H166,2)</f>
        <v>0</v>
      </c>
      <c r="BL166" s="17" t="s">
        <v>116</v>
      </c>
      <c r="BM166" s="208" t="s">
        <v>281</v>
      </c>
    </row>
    <row r="167" s="12" customFormat="1" ht="22.8" customHeight="1">
      <c r="A167" s="12"/>
      <c r="B167" s="181"/>
      <c r="C167" s="182"/>
      <c r="D167" s="183" t="s">
        <v>74</v>
      </c>
      <c r="E167" s="195" t="s">
        <v>282</v>
      </c>
      <c r="F167" s="195" t="s">
        <v>283</v>
      </c>
      <c r="G167" s="182"/>
      <c r="H167" s="182"/>
      <c r="I167" s="185"/>
      <c r="J167" s="196">
        <f>BK167</f>
        <v>0</v>
      </c>
      <c r="K167" s="182"/>
      <c r="L167" s="187"/>
      <c r="M167" s="188"/>
      <c r="N167" s="189"/>
      <c r="O167" s="189"/>
      <c r="P167" s="190">
        <f>SUM(P168:P169)</f>
        <v>0</v>
      </c>
      <c r="Q167" s="189"/>
      <c r="R167" s="190">
        <f>SUM(R168:R169)</f>
        <v>0</v>
      </c>
      <c r="S167" s="189"/>
      <c r="T167" s="19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2" t="s">
        <v>80</v>
      </c>
      <c r="AT167" s="193" t="s">
        <v>74</v>
      </c>
      <c r="AU167" s="193" t="s">
        <v>80</v>
      </c>
      <c r="AY167" s="192" t="s">
        <v>109</v>
      </c>
      <c r="BK167" s="194">
        <f>SUM(BK168:BK169)</f>
        <v>0</v>
      </c>
    </row>
    <row r="168" s="2" customFormat="1" ht="24.15" customHeight="1">
      <c r="A168" s="38"/>
      <c r="B168" s="39"/>
      <c r="C168" s="197" t="s">
        <v>284</v>
      </c>
      <c r="D168" s="197" t="s">
        <v>111</v>
      </c>
      <c r="E168" s="198" t="s">
        <v>285</v>
      </c>
      <c r="F168" s="199" t="s">
        <v>286</v>
      </c>
      <c r="G168" s="200" t="s">
        <v>260</v>
      </c>
      <c r="H168" s="201">
        <v>19.308</v>
      </c>
      <c r="I168" s="202"/>
      <c r="J168" s="203">
        <f>ROUND(I168*H168,2)</f>
        <v>0</v>
      </c>
      <c r="K168" s="199" t="s">
        <v>115</v>
      </c>
      <c r="L168" s="44"/>
      <c r="M168" s="204" t="s">
        <v>19</v>
      </c>
      <c r="N168" s="205" t="s">
        <v>46</v>
      </c>
      <c r="O168" s="84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116</v>
      </c>
      <c r="AT168" s="208" t="s">
        <v>111</v>
      </c>
      <c r="AU168" s="208" t="s">
        <v>82</v>
      </c>
      <c r="AY168" s="17" t="s">
        <v>109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7" t="s">
        <v>80</v>
      </c>
      <c r="BK168" s="209">
        <f>ROUND(I168*H168,2)</f>
        <v>0</v>
      </c>
      <c r="BL168" s="17" t="s">
        <v>116</v>
      </c>
      <c r="BM168" s="208" t="s">
        <v>287</v>
      </c>
    </row>
    <row r="169" s="2" customFormat="1">
      <c r="A169" s="38"/>
      <c r="B169" s="39"/>
      <c r="C169" s="40"/>
      <c r="D169" s="210" t="s">
        <v>118</v>
      </c>
      <c r="E169" s="40"/>
      <c r="F169" s="211" t="s">
        <v>288</v>
      </c>
      <c r="G169" s="40"/>
      <c r="H169" s="40"/>
      <c r="I169" s="212"/>
      <c r="J169" s="40"/>
      <c r="K169" s="40"/>
      <c r="L169" s="44"/>
      <c r="M169" s="248"/>
      <c r="N169" s="249"/>
      <c r="O169" s="250"/>
      <c r="P169" s="250"/>
      <c r="Q169" s="250"/>
      <c r="R169" s="250"/>
      <c r="S169" s="250"/>
      <c r="T169" s="251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118</v>
      </c>
      <c r="AU169" s="17" t="s">
        <v>82</v>
      </c>
    </row>
    <row r="170" s="2" customFormat="1" ht="6.96" customHeight="1">
      <c r="A170" s="3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UO63r6Grob5vD18j3g46HUwqkYe/OsU0Gz5QPYhLG0OP1ExlIraQYp2arLrb1sgDgrUQKj4q2Es1CfOIqTwrwQ==" hashValue="fQElJ9Ozk/WCVbdfo3ryy6S+IqY1PxhL3jjNWmWllZtFZyGrYPkFEQ7XUReHMBWGKdcNTm10TgObeP1+rbRhJQ==" algorithmName="SHA-512" password="CC35"/>
  <autoFilter ref="C78:K169"/>
  <mergeCells count="6">
    <mergeCell ref="E7:H7"/>
    <mergeCell ref="E16:H16"/>
    <mergeCell ref="E25:H25"/>
    <mergeCell ref="E46:H46"/>
    <mergeCell ref="E71:H71"/>
    <mergeCell ref="L2:V2"/>
  </mergeCells>
  <hyperlinks>
    <hyperlink ref="F83" r:id="rId1" display="https://podminky.urs.cz/item/CS_URS_2022_01/113202111"/>
    <hyperlink ref="F86" r:id="rId2" display="https://podminky.urs.cz/item/CS_URS_2022_01/131212532"/>
    <hyperlink ref="F93" r:id="rId3" display="https://podminky.urs.cz/item/CS_URS_2022_01/162211311"/>
    <hyperlink ref="F95" r:id="rId4" display="https://podminky.urs.cz/item/CS_URS_2022_01/162211319"/>
    <hyperlink ref="F98" r:id="rId5" display="https://podminky.urs.cz/item/CS_URS_2022_01/171211101"/>
    <hyperlink ref="F100" r:id="rId6" display="https://podminky.urs.cz/item/CS_URS_2022_01/181151331"/>
    <hyperlink ref="F104" r:id="rId7" display="https://podminky.urs.cz/item/CS_URS_2022_01/338171123"/>
    <hyperlink ref="F112" r:id="rId8" display="https://podminky.urs.cz/item/CS_URS_2022_01/348101210"/>
    <hyperlink ref="F115" r:id="rId9" display="https://podminky.urs.cz/item/CS_URS_2022_01/348101230"/>
    <hyperlink ref="F118" r:id="rId10" display="https://podminky.urs.cz/item/CS_URS_2022_01/348121221"/>
    <hyperlink ref="F125" r:id="rId11" display="https://podminky.urs.cz/item/CS_URS_2022_01/348171143"/>
    <hyperlink ref="F131" r:id="rId12" display="https://podminky.urs.cz/item/CS_URS_2022_01/348171146"/>
    <hyperlink ref="F146" r:id="rId13" display="https://podminky.urs.cz/item/CS_URS_2022_01/916131213"/>
    <hyperlink ref="F153" r:id="rId14" display="https://podminky.urs.cz/item/CS_URS_2022_01/966071711"/>
    <hyperlink ref="F155" r:id="rId15" display="https://podminky.urs.cz/item/CS_URS_2022_01/966071821"/>
    <hyperlink ref="F159" r:id="rId16" display="https://podminky.urs.cz/item/CS_URS_2022_01/997221611"/>
    <hyperlink ref="F161" r:id="rId17" display="https://podminky.urs.cz/item/CS_URS_2022_01/997221561"/>
    <hyperlink ref="F163" r:id="rId18" display="https://podminky.urs.cz/item/CS_URS_2022_01/997221569"/>
    <hyperlink ref="F169" r:id="rId19" display="https://podminky.urs.cz/item/CS_URS_2022_01/998232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5" customFormat="1" ht="45" customHeight="1">
      <c r="B3" s="256"/>
      <c r="C3" s="257" t="s">
        <v>289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290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291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292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293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294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295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296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297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298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299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79</v>
      </c>
      <c r="F18" s="263" t="s">
        <v>300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301</v>
      </c>
      <c r="F19" s="263" t="s">
        <v>302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303</v>
      </c>
      <c r="F20" s="263" t="s">
        <v>304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305</v>
      </c>
      <c r="F21" s="263" t="s">
        <v>306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307</v>
      </c>
      <c r="F22" s="263" t="s">
        <v>308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309</v>
      </c>
      <c r="F23" s="263" t="s">
        <v>310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311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312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313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314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315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316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317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318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319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95</v>
      </c>
      <c r="F36" s="263"/>
      <c r="G36" s="263" t="s">
        <v>320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321</v>
      </c>
      <c r="F37" s="263"/>
      <c r="G37" s="263" t="s">
        <v>322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56</v>
      </c>
      <c r="F38" s="263"/>
      <c r="G38" s="263" t="s">
        <v>323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57</v>
      </c>
      <c r="F39" s="263"/>
      <c r="G39" s="263" t="s">
        <v>324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96</v>
      </c>
      <c r="F40" s="263"/>
      <c r="G40" s="263" t="s">
        <v>325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97</v>
      </c>
      <c r="F41" s="263"/>
      <c r="G41" s="263" t="s">
        <v>326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327</v>
      </c>
      <c r="F42" s="263"/>
      <c r="G42" s="263" t="s">
        <v>328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329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330</v>
      </c>
      <c r="F44" s="263"/>
      <c r="G44" s="263" t="s">
        <v>331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99</v>
      </c>
      <c r="F45" s="263"/>
      <c r="G45" s="263" t="s">
        <v>332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333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334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335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336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337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338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339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340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341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342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343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344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345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346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347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348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349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350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351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352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353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354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355</v>
      </c>
      <c r="D76" s="281"/>
      <c r="E76" s="281"/>
      <c r="F76" s="281" t="s">
        <v>356</v>
      </c>
      <c r="G76" s="282"/>
      <c r="H76" s="281" t="s">
        <v>57</v>
      </c>
      <c r="I76" s="281" t="s">
        <v>60</v>
      </c>
      <c r="J76" s="281" t="s">
        <v>357</v>
      </c>
      <c r="K76" s="280"/>
    </row>
    <row r="77" s="1" customFormat="1" ht="17.25" customHeight="1">
      <c r="B77" s="278"/>
      <c r="C77" s="283" t="s">
        <v>358</v>
      </c>
      <c r="D77" s="283"/>
      <c r="E77" s="283"/>
      <c r="F77" s="284" t="s">
        <v>359</v>
      </c>
      <c r="G77" s="285"/>
      <c r="H77" s="283"/>
      <c r="I77" s="283"/>
      <c r="J77" s="283" t="s">
        <v>360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56</v>
      </c>
      <c r="D79" s="288"/>
      <c r="E79" s="288"/>
      <c r="F79" s="289" t="s">
        <v>361</v>
      </c>
      <c r="G79" s="290"/>
      <c r="H79" s="266" t="s">
        <v>362</v>
      </c>
      <c r="I79" s="266" t="s">
        <v>363</v>
      </c>
      <c r="J79" s="266">
        <v>20</v>
      </c>
      <c r="K79" s="280"/>
    </row>
    <row r="80" s="1" customFormat="1" ht="15" customHeight="1">
      <c r="B80" s="278"/>
      <c r="C80" s="266" t="s">
        <v>364</v>
      </c>
      <c r="D80" s="266"/>
      <c r="E80" s="266"/>
      <c r="F80" s="289" t="s">
        <v>361</v>
      </c>
      <c r="G80" s="290"/>
      <c r="H80" s="266" t="s">
        <v>365</v>
      </c>
      <c r="I80" s="266" t="s">
        <v>363</v>
      </c>
      <c r="J80" s="266">
        <v>120</v>
      </c>
      <c r="K80" s="280"/>
    </row>
    <row r="81" s="1" customFormat="1" ht="15" customHeight="1">
      <c r="B81" s="291"/>
      <c r="C81" s="266" t="s">
        <v>366</v>
      </c>
      <c r="D81" s="266"/>
      <c r="E81" s="266"/>
      <c r="F81" s="289" t="s">
        <v>367</v>
      </c>
      <c r="G81" s="290"/>
      <c r="H81" s="266" t="s">
        <v>368</v>
      </c>
      <c r="I81" s="266" t="s">
        <v>363</v>
      </c>
      <c r="J81" s="266">
        <v>50</v>
      </c>
      <c r="K81" s="280"/>
    </row>
    <row r="82" s="1" customFormat="1" ht="15" customHeight="1">
      <c r="B82" s="291"/>
      <c r="C82" s="266" t="s">
        <v>369</v>
      </c>
      <c r="D82" s="266"/>
      <c r="E82" s="266"/>
      <c r="F82" s="289" t="s">
        <v>361</v>
      </c>
      <c r="G82" s="290"/>
      <c r="H82" s="266" t="s">
        <v>370</v>
      </c>
      <c r="I82" s="266" t="s">
        <v>371</v>
      </c>
      <c r="J82" s="266"/>
      <c r="K82" s="280"/>
    </row>
    <row r="83" s="1" customFormat="1" ht="15" customHeight="1">
      <c r="B83" s="291"/>
      <c r="C83" s="292" t="s">
        <v>372</v>
      </c>
      <c r="D83" s="292"/>
      <c r="E83" s="292"/>
      <c r="F83" s="293" t="s">
        <v>367</v>
      </c>
      <c r="G83" s="292"/>
      <c r="H83" s="292" t="s">
        <v>373</v>
      </c>
      <c r="I83" s="292" t="s">
        <v>363</v>
      </c>
      <c r="J83" s="292">
        <v>15</v>
      </c>
      <c r="K83" s="280"/>
    </row>
    <row r="84" s="1" customFormat="1" ht="15" customHeight="1">
      <c r="B84" s="291"/>
      <c r="C84" s="292" t="s">
        <v>374</v>
      </c>
      <c r="D84" s="292"/>
      <c r="E84" s="292"/>
      <c r="F84" s="293" t="s">
        <v>367</v>
      </c>
      <c r="G84" s="292"/>
      <c r="H84" s="292" t="s">
        <v>375</v>
      </c>
      <c r="I84" s="292" t="s">
        <v>363</v>
      </c>
      <c r="J84" s="292">
        <v>15</v>
      </c>
      <c r="K84" s="280"/>
    </row>
    <row r="85" s="1" customFormat="1" ht="15" customHeight="1">
      <c r="B85" s="291"/>
      <c r="C85" s="292" t="s">
        <v>376</v>
      </c>
      <c r="D85" s="292"/>
      <c r="E85" s="292"/>
      <c r="F85" s="293" t="s">
        <v>367</v>
      </c>
      <c r="G85" s="292"/>
      <c r="H85" s="292" t="s">
        <v>377</v>
      </c>
      <c r="I85" s="292" t="s">
        <v>363</v>
      </c>
      <c r="J85" s="292">
        <v>20</v>
      </c>
      <c r="K85" s="280"/>
    </row>
    <row r="86" s="1" customFormat="1" ht="15" customHeight="1">
      <c r="B86" s="291"/>
      <c r="C86" s="292" t="s">
        <v>378</v>
      </c>
      <c r="D86" s="292"/>
      <c r="E86" s="292"/>
      <c r="F86" s="293" t="s">
        <v>367</v>
      </c>
      <c r="G86" s="292"/>
      <c r="H86" s="292" t="s">
        <v>379</v>
      </c>
      <c r="I86" s="292" t="s">
        <v>363</v>
      </c>
      <c r="J86" s="292">
        <v>20</v>
      </c>
      <c r="K86" s="280"/>
    </row>
    <row r="87" s="1" customFormat="1" ht="15" customHeight="1">
      <c r="B87" s="291"/>
      <c r="C87" s="266" t="s">
        <v>380</v>
      </c>
      <c r="D87" s="266"/>
      <c r="E87" s="266"/>
      <c r="F87" s="289" t="s">
        <v>367</v>
      </c>
      <c r="G87" s="290"/>
      <c r="H87" s="266" t="s">
        <v>381</v>
      </c>
      <c r="I87" s="266" t="s">
        <v>363</v>
      </c>
      <c r="J87" s="266">
        <v>50</v>
      </c>
      <c r="K87" s="280"/>
    </row>
    <row r="88" s="1" customFormat="1" ht="15" customHeight="1">
      <c r="B88" s="291"/>
      <c r="C88" s="266" t="s">
        <v>382</v>
      </c>
      <c r="D88" s="266"/>
      <c r="E88" s="266"/>
      <c r="F88" s="289" t="s">
        <v>367</v>
      </c>
      <c r="G88" s="290"/>
      <c r="H88" s="266" t="s">
        <v>383</v>
      </c>
      <c r="I88" s="266" t="s">
        <v>363</v>
      </c>
      <c r="J88" s="266">
        <v>20</v>
      </c>
      <c r="K88" s="280"/>
    </row>
    <row r="89" s="1" customFormat="1" ht="15" customHeight="1">
      <c r="B89" s="291"/>
      <c r="C89" s="266" t="s">
        <v>384</v>
      </c>
      <c r="D89" s="266"/>
      <c r="E89" s="266"/>
      <c r="F89" s="289" t="s">
        <v>367</v>
      </c>
      <c r="G89" s="290"/>
      <c r="H89" s="266" t="s">
        <v>385</v>
      </c>
      <c r="I89" s="266" t="s">
        <v>363</v>
      </c>
      <c r="J89" s="266">
        <v>20</v>
      </c>
      <c r="K89" s="280"/>
    </row>
    <row r="90" s="1" customFormat="1" ht="15" customHeight="1">
      <c r="B90" s="291"/>
      <c r="C90" s="266" t="s">
        <v>386</v>
      </c>
      <c r="D90" s="266"/>
      <c r="E90" s="266"/>
      <c r="F90" s="289" t="s">
        <v>367</v>
      </c>
      <c r="G90" s="290"/>
      <c r="H90" s="266" t="s">
        <v>387</v>
      </c>
      <c r="I90" s="266" t="s">
        <v>363</v>
      </c>
      <c r="J90" s="266">
        <v>50</v>
      </c>
      <c r="K90" s="280"/>
    </row>
    <row r="91" s="1" customFormat="1" ht="15" customHeight="1">
      <c r="B91" s="291"/>
      <c r="C91" s="266" t="s">
        <v>388</v>
      </c>
      <c r="D91" s="266"/>
      <c r="E91" s="266"/>
      <c r="F91" s="289" t="s">
        <v>367</v>
      </c>
      <c r="G91" s="290"/>
      <c r="H91" s="266" t="s">
        <v>388</v>
      </c>
      <c r="I91" s="266" t="s">
        <v>363</v>
      </c>
      <c r="J91" s="266">
        <v>50</v>
      </c>
      <c r="K91" s="280"/>
    </row>
    <row r="92" s="1" customFormat="1" ht="15" customHeight="1">
      <c r="B92" s="291"/>
      <c r="C92" s="266" t="s">
        <v>389</v>
      </c>
      <c r="D92" s="266"/>
      <c r="E92" s="266"/>
      <c r="F92" s="289" t="s">
        <v>367</v>
      </c>
      <c r="G92" s="290"/>
      <c r="H92" s="266" t="s">
        <v>390</v>
      </c>
      <c r="I92" s="266" t="s">
        <v>363</v>
      </c>
      <c r="J92" s="266">
        <v>255</v>
      </c>
      <c r="K92" s="280"/>
    </row>
    <row r="93" s="1" customFormat="1" ht="15" customHeight="1">
      <c r="B93" s="291"/>
      <c r="C93" s="266" t="s">
        <v>391</v>
      </c>
      <c r="D93" s="266"/>
      <c r="E93" s="266"/>
      <c r="F93" s="289" t="s">
        <v>361</v>
      </c>
      <c r="G93" s="290"/>
      <c r="H93" s="266" t="s">
        <v>392</v>
      </c>
      <c r="I93" s="266" t="s">
        <v>393</v>
      </c>
      <c r="J93" s="266"/>
      <c r="K93" s="280"/>
    </row>
    <row r="94" s="1" customFormat="1" ht="15" customHeight="1">
      <c r="B94" s="291"/>
      <c r="C94" s="266" t="s">
        <v>394</v>
      </c>
      <c r="D94" s="266"/>
      <c r="E94" s="266"/>
      <c r="F94" s="289" t="s">
        <v>361</v>
      </c>
      <c r="G94" s="290"/>
      <c r="H94" s="266" t="s">
        <v>395</v>
      </c>
      <c r="I94" s="266" t="s">
        <v>396</v>
      </c>
      <c r="J94" s="266"/>
      <c r="K94" s="280"/>
    </row>
    <row r="95" s="1" customFormat="1" ht="15" customHeight="1">
      <c r="B95" s="291"/>
      <c r="C95" s="266" t="s">
        <v>397</v>
      </c>
      <c r="D95" s="266"/>
      <c r="E95" s="266"/>
      <c r="F95" s="289" t="s">
        <v>361</v>
      </c>
      <c r="G95" s="290"/>
      <c r="H95" s="266" t="s">
        <v>397</v>
      </c>
      <c r="I95" s="266" t="s">
        <v>396</v>
      </c>
      <c r="J95" s="266"/>
      <c r="K95" s="280"/>
    </row>
    <row r="96" s="1" customFormat="1" ht="15" customHeight="1">
      <c r="B96" s="291"/>
      <c r="C96" s="266" t="s">
        <v>41</v>
      </c>
      <c r="D96" s="266"/>
      <c r="E96" s="266"/>
      <c r="F96" s="289" t="s">
        <v>361</v>
      </c>
      <c r="G96" s="290"/>
      <c r="H96" s="266" t="s">
        <v>398</v>
      </c>
      <c r="I96" s="266" t="s">
        <v>396</v>
      </c>
      <c r="J96" s="266"/>
      <c r="K96" s="280"/>
    </row>
    <row r="97" s="1" customFormat="1" ht="15" customHeight="1">
      <c r="B97" s="291"/>
      <c r="C97" s="266" t="s">
        <v>51</v>
      </c>
      <c r="D97" s="266"/>
      <c r="E97" s="266"/>
      <c r="F97" s="289" t="s">
        <v>361</v>
      </c>
      <c r="G97" s="290"/>
      <c r="H97" s="266" t="s">
        <v>399</v>
      </c>
      <c r="I97" s="266" t="s">
        <v>396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400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355</v>
      </c>
      <c r="D103" s="281"/>
      <c r="E103" s="281"/>
      <c r="F103" s="281" t="s">
        <v>356</v>
      </c>
      <c r="G103" s="282"/>
      <c r="H103" s="281" t="s">
        <v>57</v>
      </c>
      <c r="I103" s="281" t="s">
        <v>60</v>
      </c>
      <c r="J103" s="281" t="s">
        <v>357</v>
      </c>
      <c r="K103" s="280"/>
    </row>
    <row r="104" s="1" customFormat="1" ht="17.25" customHeight="1">
      <c r="B104" s="278"/>
      <c r="C104" s="283" t="s">
        <v>358</v>
      </c>
      <c r="D104" s="283"/>
      <c r="E104" s="283"/>
      <c r="F104" s="284" t="s">
        <v>359</v>
      </c>
      <c r="G104" s="285"/>
      <c r="H104" s="283"/>
      <c r="I104" s="283"/>
      <c r="J104" s="283" t="s">
        <v>360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56</v>
      </c>
      <c r="D106" s="288"/>
      <c r="E106" s="288"/>
      <c r="F106" s="289" t="s">
        <v>361</v>
      </c>
      <c r="G106" s="266"/>
      <c r="H106" s="266" t="s">
        <v>401</v>
      </c>
      <c r="I106" s="266" t="s">
        <v>363</v>
      </c>
      <c r="J106" s="266">
        <v>20</v>
      </c>
      <c r="K106" s="280"/>
    </row>
    <row r="107" s="1" customFormat="1" ht="15" customHeight="1">
      <c r="B107" s="278"/>
      <c r="C107" s="266" t="s">
        <v>364</v>
      </c>
      <c r="D107" s="266"/>
      <c r="E107" s="266"/>
      <c r="F107" s="289" t="s">
        <v>361</v>
      </c>
      <c r="G107" s="266"/>
      <c r="H107" s="266" t="s">
        <v>401</v>
      </c>
      <c r="I107" s="266" t="s">
        <v>363</v>
      </c>
      <c r="J107" s="266">
        <v>120</v>
      </c>
      <c r="K107" s="280"/>
    </row>
    <row r="108" s="1" customFormat="1" ht="15" customHeight="1">
      <c r="B108" s="291"/>
      <c r="C108" s="266" t="s">
        <v>366</v>
      </c>
      <c r="D108" s="266"/>
      <c r="E108" s="266"/>
      <c r="F108" s="289" t="s">
        <v>367</v>
      </c>
      <c r="G108" s="266"/>
      <c r="H108" s="266" t="s">
        <v>401</v>
      </c>
      <c r="I108" s="266" t="s">
        <v>363</v>
      </c>
      <c r="J108" s="266">
        <v>50</v>
      </c>
      <c r="K108" s="280"/>
    </row>
    <row r="109" s="1" customFormat="1" ht="15" customHeight="1">
      <c r="B109" s="291"/>
      <c r="C109" s="266" t="s">
        <v>369</v>
      </c>
      <c r="D109" s="266"/>
      <c r="E109" s="266"/>
      <c r="F109" s="289" t="s">
        <v>361</v>
      </c>
      <c r="G109" s="266"/>
      <c r="H109" s="266" t="s">
        <v>401</v>
      </c>
      <c r="I109" s="266" t="s">
        <v>371</v>
      </c>
      <c r="J109" s="266"/>
      <c r="K109" s="280"/>
    </row>
    <row r="110" s="1" customFormat="1" ht="15" customHeight="1">
      <c r="B110" s="291"/>
      <c r="C110" s="266" t="s">
        <v>380</v>
      </c>
      <c r="D110" s="266"/>
      <c r="E110" s="266"/>
      <c r="F110" s="289" t="s">
        <v>367</v>
      </c>
      <c r="G110" s="266"/>
      <c r="H110" s="266" t="s">
        <v>401</v>
      </c>
      <c r="I110" s="266" t="s">
        <v>363</v>
      </c>
      <c r="J110" s="266">
        <v>50</v>
      </c>
      <c r="K110" s="280"/>
    </row>
    <row r="111" s="1" customFormat="1" ht="15" customHeight="1">
      <c r="B111" s="291"/>
      <c r="C111" s="266" t="s">
        <v>388</v>
      </c>
      <c r="D111" s="266"/>
      <c r="E111" s="266"/>
      <c r="F111" s="289" t="s">
        <v>367</v>
      </c>
      <c r="G111" s="266"/>
      <c r="H111" s="266" t="s">
        <v>401</v>
      </c>
      <c r="I111" s="266" t="s">
        <v>363</v>
      </c>
      <c r="J111" s="266">
        <v>50</v>
      </c>
      <c r="K111" s="280"/>
    </row>
    <row r="112" s="1" customFormat="1" ht="15" customHeight="1">
      <c r="B112" s="291"/>
      <c r="C112" s="266" t="s">
        <v>386</v>
      </c>
      <c r="D112" s="266"/>
      <c r="E112" s="266"/>
      <c r="F112" s="289" t="s">
        <v>367</v>
      </c>
      <c r="G112" s="266"/>
      <c r="H112" s="266" t="s">
        <v>401</v>
      </c>
      <c r="I112" s="266" t="s">
        <v>363</v>
      </c>
      <c r="J112" s="266">
        <v>50</v>
      </c>
      <c r="K112" s="280"/>
    </row>
    <row r="113" s="1" customFormat="1" ht="15" customHeight="1">
      <c r="B113" s="291"/>
      <c r="C113" s="266" t="s">
        <v>56</v>
      </c>
      <c r="D113" s="266"/>
      <c r="E113" s="266"/>
      <c r="F113" s="289" t="s">
        <v>361</v>
      </c>
      <c r="G113" s="266"/>
      <c r="H113" s="266" t="s">
        <v>402</v>
      </c>
      <c r="I113" s="266" t="s">
        <v>363</v>
      </c>
      <c r="J113" s="266">
        <v>20</v>
      </c>
      <c r="K113" s="280"/>
    </row>
    <row r="114" s="1" customFormat="1" ht="15" customHeight="1">
      <c r="B114" s="291"/>
      <c r="C114" s="266" t="s">
        <v>403</v>
      </c>
      <c r="D114" s="266"/>
      <c r="E114" s="266"/>
      <c r="F114" s="289" t="s">
        <v>361</v>
      </c>
      <c r="G114" s="266"/>
      <c r="H114" s="266" t="s">
        <v>404</v>
      </c>
      <c r="I114" s="266" t="s">
        <v>363</v>
      </c>
      <c r="J114" s="266">
        <v>120</v>
      </c>
      <c r="K114" s="280"/>
    </row>
    <row r="115" s="1" customFormat="1" ht="15" customHeight="1">
      <c r="B115" s="291"/>
      <c r="C115" s="266" t="s">
        <v>41</v>
      </c>
      <c r="D115" s="266"/>
      <c r="E115" s="266"/>
      <c r="F115" s="289" t="s">
        <v>361</v>
      </c>
      <c r="G115" s="266"/>
      <c r="H115" s="266" t="s">
        <v>405</v>
      </c>
      <c r="I115" s="266" t="s">
        <v>396</v>
      </c>
      <c r="J115" s="266"/>
      <c r="K115" s="280"/>
    </row>
    <row r="116" s="1" customFormat="1" ht="15" customHeight="1">
      <c r="B116" s="291"/>
      <c r="C116" s="266" t="s">
        <v>51</v>
      </c>
      <c r="D116" s="266"/>
      <c r="E116" s="266"/>
      <c r="F116" s="289" t="s">
        <v>361</v>
      </c>
      <c r="G116" s="266"/>
      <c r="H116" s="266" t="s">
        <v>406</v>
      </c>
      <c r="I116" s="266" t="s">
        <v>396</v>
      </c>
      <c r="J116" s="266"/>
      <c r="K116" s="280"/>
    </row>
    <row r="117" s="1" customFormat="1" ht="15" customHeight="1">
      <c r="B117" s="291"/>
      <c r="C117" s="266" t="s">
        <v>60</v>
      </c>
      <c r="D117" s="266"/>
      <c r="E117" s="266"/>
      <c r="F117" s="289" t="s">
        <v>361</v>
      </c>
      <c r="G117" s="266"/>
      <c r="H117" s="266" t="s">
        <v>407</v>
      </c>
      <c r="I117" s="266" t="s">
        <v>408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409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355</v>
      </c>
      <c r="D123" s="281"/>
      <c r="E123" s="281"/>
      <c r="F123" s="281" t="s">
        <v>356</v>
      </c>
      <c r="G123" s="282"/>
      <c r="H123" s="281" t="s">
        <v>57</v>
      </c>
      <c r="I123" s="281" t="s">
        <v>60</v>
      </c>
      <c r="J123" s="281" t="s">
        <v>357</v>
      </c>
      <c r="K123" s="310"/>
    </row>
    <row r="124" s="1" customFormat="1" ht="17.25" customHeight="1">
      <c r="B124" s="309"/>
      <c r="C124" s="283" t="s">
        <v>358</v>
      </c>
      <c r="D124" s="283"/>
      <c r="E124" s="283"/>
      <c r="F124" s="284" t="s">
        <v>359</v>
      </c>
      <c r="G124" s="285"/>
      <c r="H124" s="283"/>
      <c r="I124" s="283"/>
      <c r="J124" s="283" t="s">
        <v>360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364</v>
      </c>
      <c r="D126" s="288"/>
      <c r="E126" s="288"/>
      <c r="F126" s="289" t="s">
        <v>361</v>
      </c>
      <c r="G126" s="266"/>
      <c r="H126" s="266" t="s">
        <v>401</v>
      </c>
      <c r="I126" s="266" t="s">
        <v>363</v>
      </c>
      <c r="J126" s="266">
        <v>120</v>
      </c>
      <c r="K126" s="314"/>
    </row>
    <row r="127" s="1" customFormat="1" ht="15" customHeight="1">
      <c r="B127" s="311"/>
      <c r="C127" s="266" t="s">
        <v>410</v>
      </c>
      <c r="D127" s="266"/>
      <c r="E127" s="266"/>
      <c r="F127" s="289" t="s">
        <v>361</v>
      </c>
      <c r="G127" s="266"/>
      <c r="H127" s="266" t="s">
        <v>411</v>
      </c>
      <c r="I127" s="266" t="s">
        <v>363</v>
      </c>
      <c r="J127" s="266" t="s">
        <v>412</v>
      </c>
      <c r="K127" s="314"/>
    </row>
    <row r="128" s="1" customFormat="1" ht="15" customHeight="1">
      <c r="B128" s="311"/>
      <c r="C128" s="266" t="s">
        <v>309</v>
      </c>
      <c r="D128" s="266"/>
      <c r="E128" s="266"/>
      <c r="F128" s="289" t="s">
        <v>361</v>
      </c>
      <c r="G128" s="266"/>
      <c r="H128" s="266" t="s">
        <v>413</v>
      </c>
      <c r="I128" s="266" t="s">
        <v>363</v>
      </c>
      <c r="J128" s="266" t="s">
        <v>412</v>
      </c>
      <c r="K128" s="314"/>
    </row>
    <row r="129" s="1" customFormat="1" ht="15" customHeight="1">
      <c r="B129" s="311"/>
      <c r="C129" s="266" t="s">
        <v>372</v>
      </c>
      <c r="D129" s="266"/>
      <c r="E129" s="266"/>
      <c r="F129" s="289" t="s">
        <v>367</v>
      </c>
      <c r="G129" s="266"/>
      <c r="H129" s="266" t="s">
        <v>373</v>
      </c>
      <c r="I129" s="266" t="s">
        <v>363</v>
      </c>
      <c r="J129" s="266">
        <v>15</v>
      </c>
      <c r="K129" s="314"/>
    </row>
    <row r="130" s="1" customFormat="1" ht="15" customHeight="1">
      <c r="B130" s="311"/>
      <c r="C130" s="292" t="s">
        <v>374</v>
      </c>
      <c r="D130" s="292"/>
      <c r="E130" s="292"/>
      <c r="F130" s="293" t="s">
        <v>367</v>
      </c>
      <c r="G130" s="292"/>
      <c r="H130" s="292" t="s">
        <v>375</v>
      </c>
      <c r="I130" s="292" t="s">
        <v>363</v>
      </c>
      <c r="J130" s="292">
        <v>15</v>
      </c>
      <c r="K130" s="314"/>
    </row>
    <row r="131" s="1" customFormat="1" ht="15" customHeight="1">
      <c r="B131" s="311"/>
      <c r="C131" s="292" t="s">
        <v>376</v>
      </c>
      <c r="D131" s="292"/>
      <c r="E131" s="292"/>
      <c r="F131" s="293" t="s">
        <v>367</v>
      </c>
      <c r="G131" s="292"/>
      <c r="H131" s="292" t="s">
        <v>377</v>
      </c>
      <c r="I131" s="292" t="s">
        <v>363</v>
      </c>
      <c r="J131" s="292">
        <v>20</v>
      </c>
      <c r="K131" s="314"/>
    </row>
    <row r="132" s="1" customFormat="1" ht="15" customHeight="1">
      <c r="B132" s="311"/>
      <c r="C132" s="292" t="s">
        <v>378</v>
      </c>
      <c r="D132" s="292"/>
      <c r="E132" s="292"/>
      <c r="F132" s="293" t="s">
        <v>367</v>
      </c>
      <c r="G132" s="292"/>
      <c r="H132" s="292" t="s">
        <v>379</v>
      </c>
      <c r="I132" s="292" t="s">
        <v>363</v>
      </c>
      <c r="J132" s="292">
        <v>20</v>
      </c>
      <c r="K132" s="314"/>
    </row>
    <row r="133" s="1" customFormat="1" ht="15" customHeight="1">
      <c r="B133" s="311"/>
      <c r="C133" s="266" t="s">
        <v>366</v>
      </c>
      <c r="D133" s="266"/>
      <c r="E133" s="266"/>
      <c r="F133" s="289" t="s">
        <v>367</v>
      </c>
      <c r="G133" s="266"/>
      <c r="H133" s="266" t="s">
        <v>401</v>
      </c>
      <c r="I133" s="266" t="s">
        <v>363</v>
      </c>
      <c r="J133" s="266">
        <v>50</v>
      </c>
      <c r="K133" s="314"/>
    </row>
    <row r="134" s="1" customFormat="1" ht="15" customHeight="1">
      <c r="B134" s="311"/>
      <c r="C134" s="266" t="s">
        <v>380</v>
      </c>
      <c r="D134" s="266"/>
      <c r="E134" s="266"/>
      <c r="F134" s="289" t="s">
        <v>367</v>
      </c>
      <c r="G134" s="266"/>
      <c r="H134" s="266" t="s">
        <v>401</v>
      </c>
      <c r="I134" s="266" t="s">
        <v>363</v>
      </c>
      <c r="J134" s="266">
        <v>50</v>
      </c>
      <c r="K134" s="314"/>
    </row>
    <row r="135" s="1" customFormat="1" ht="15" customHeight="1">
      <c r="B135" s="311"/>
      <c r="C135" s="266" t="s">
        <v>386</v>
      </c>
      <c r="D135" s="266"/>
      <c r="E135" s="266"/>
      <c r="F135" s="289" t="s">
        <v>367</v>
      </c>
      <c r="G135" s="266"/>
      <c r="H135" s="266" t="s">
        <v>401</v>
      </c>
      <c r="I135" s="266" t="s">
        <v>363</v>
      </c>
      <c r="J135" s="266">
        <v>50</v>
      </c>
      <c r="K135" s="314"/>
    </row>
    <row r="136" s="1" customFormat="1" ht="15" customHeight="1">
      <c r="B136" s="311"/>
      <c r="C136" s="266" t="s">
        <v>388</v>
      </c>
      <c r="D136" s="266"/>
      <c r="E136" s="266"/>
      <c r="F136" s="289" t="s">
        <v>367</v>
      </c>
      <c r="G136" s="266"/>
      <c r="H136" s="266" t="s">
        <v>401</v>
      </c>
      <c r="I136" s="266" t="s">
        <v>363</v>
      </c>
      <c r="J136" s="266">
        <v>50</v>
      </c>
      <c r="K136" s="314"/>
    </row>
    <row r="137" s="1" customFormat="1" ht="15" customHeight="1">
      <c r="B137" s="311"/>
      <c r="C137" s="266" t="s">
        <v>389</v>
      </c>
      <c r="D137" s="266"/>
      <c r="E137" s="266"/>
      <c r="F137" s="289" t="s">
        <v>367</v>
      </c>
      <c r="G137" s="266"/>
      <c r="H137" s="266" t="s">
        <v>414</v>
      </c>
      <c r="I137" s="266" t="s">
        <v>363</v>
      </c>
      <c r="J137" s="266">
        <v>255</v>
      </c>
      <c r="K137" s="314"/>
    </row>
    <row r="138" s="1" customFormat="1" ht="15" customHeight="1">
      <c r="B138" s="311"/>
      <c r="C138" s="266" t="s">
        <v>391</v>
      </c>
      <c r="D138" s="266"/>
      <c r="E138" s="266"/>
      <c r="F138" s="289" t="s">
        <v>361</v>
      </c>
      <c r="G138" s="266"/>
      <c r="H138" s="266" t="s">
        <v>415</v>
      </c>
      <c r="I138" s="266" t="s">
        <v>393</v>
      </c>
      <c r="J138" s="266"/>
      <c r="K138" s="314"/>
    </row>
    <row r="139" s="1" customFormat="1" ht="15" customHeight="1">
      <c r="B139" s="311"/>
      <c r="C139" s="266" t="s">
        <v>394</v>
      </c>
      <c r="D139" s="266"/>
      <c r="E139" s="266"/>
      <c r="F139" s="289" t="s">
        <v>361</v>
      </c>
      <c r="G139" s="266"/>
      <c r="H139" s="266" t="s">
        <v>416</v>
      </c>
      <c r="I139" s="266" t="s">
        <v>396</v>
      </c>
      <c r="J139" s="266"/>
      <c r="K139" s="314"/>
    </row>
    <row r="140" s="1" customFormat="1" ht="15" customHeight="1">
      <c r="B140" s="311"/>
      <c r="C140" s="266" t="s">
        <v>397</v>
      </c>
      <c r="D140" s="266"/>
      <c r="E140" s="266"/>
      <c r="F140" s="289" t="s">
        <v>361</v>
      </c>
      <c r="G140" s="266"/>
      <c r="H140" s="266" t="s">
        <v>397</v>
      </c>
      <c r="I140" s="266" t="s">
        <v>396</v>
      </c>
      <c r="J140" s="266"/>
      <c r="K140" s="314"/>
    </row>
    <row r="141" s="1" customFormat="1" ht="15" customHeight="1">
      <c r="B141" s="311"/>
      <c r="C141" s="266" t="s">
        <v>41</v>
      </c>
      <c r="D141" s="266"/>
      <c r="E141" s="266"/>
      <c r="F141" s="289" t="s">
        <v>361</v>
      </c>
      <c r="G141" s="266"/>
      <c r="H141" s="266" t="s">
        <v>417</v>
      </c>
      <c r="I141" s="266" t="s">
        <v>396</v>
      </c>
      <c r="J141" s="266"/>
      <c r="K141" s="314"/>
    </row>
    <row r="142" s="1" customFormat="1" ht="15" customHeight="1">
      <c r="B142" s="311"/>
      <c r="C142" s="266" t="s">
        <v>418</v>
      </c>
      <c r="D142" s="266"/>
      <c r="E142" s="266"/>
      <c r="F142" s="289" t="s">
        <v>361</v>
      </c>
      <c r="G142" s="266"/>
      <c r="H142" s="266" t="s">
        <v>419</v>
      </c>
      <c r="I142" s="266" t="s">
        <v>396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420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355</v>
      </c>
      <c r="D148" s="281"/>
      <c r="E148" s="281"/>
      <c r="F148" s="281" t="s">
        <v>356</v>
      </c>
      <c r="G148" s="282"/>
      <c r="H148" s="281" t="s">
        <v>57</v>
      </c>
      <c r="I148" s="281" t="s">
        <v>60</v>
      </c>
      <c r="J148" s="281" t="s">
        <v>357</v>
      </c>
      <c r="K148" s="280"/>
    </row>
    <row r="149" s="1" customFormat="1" ht="17.25" customHeight="1">
      <c r="B149" s="278"/>
      <c r="C149" s="283" t="s">
        <v>358</v>
      </c>
      <c r="D149" s="283"/>
      <c r="E149" s="283"/>
      <c r="F149" s="284" t="s">
        <v>359</v>
      </c>
      <c r="G149" s="285"/>
      <c r="H149" s="283"/>
      <c r="I149" s="283"/>
      <c r="J149" s="283" t="s">
        <v>360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364</v>
      </c>
      <c r="D151" s="266"/>
      <c r="E151" s="266"/>
      <c r="F151" s="319" t="s">
        <v>361</v>
      </c>
      <c r="G151" s="266"/>
      <c r="H151" s="318" t="s">
        <v>401</v>
      </c>
      <c r="I151" s="318" t="s">
        <v>363</v>
      </c>
      <c r="J151" s="318">
        <v>120</v>
      </c>
      <c r="K151" s="314"/>
    </row>
    <row r="152" s="1" customFormat="1" ht="15" customHeight="1">
      <c r="B152" s="291"/>
      <c r="C152" s="318" t="s">
        <v>410</v>
      </c>
      <c r="D152" s="266"/>
      <c r="E152" s="266"/>
      <c r="F152" s="319" t="s">
        <v>361</v>
      </c>
      <c r="G152" s="266"/>
      <c r="H152" s="318" t="s">
        <v>421</v>
      </c>
      <c r="I152" s="318" t="s">
        <v>363</v>
      </c>
      <c r="J152" s="318" t="s">
        <v>412</v>
      </c>
      <c r="K152" s="314"/>
    </row>
    <row r="153" s="1" customFormat="1" ht="15" customHeight="1">
      <c r="B153" s="291"/>
      <c r="C153" s="318" t="s">
        <v>309</v>
      </c>
      <c r="D153" s="266"/>
      <c r="E153" s="266"/>
      <c r="F153" s="319" t="s">
        <v>361</v>
      </c>
      <c r="G153" s="266"/>
      <c r="H153" s="318" t="s">
        <v>422</v>
      </c>
      <c r="I153" s="318" t="s">
        <v>363</v>
      </c>
      <c r="J153" s="318" t="s">
        <v>412</v>
      </c>
      <c r="K153" s="314"/>
    </row>
    <row r="154" s="1" customFormat="1" ht="15" customHeight="1">
      <c r="B154" s="291"/>
      <c r="C154" s="318" t="s">
        <v>366</v>
      </c>
      <c r="D154" s="266"/>
      <c r="E154" s="266"/>
      <c r="F154" s="319" t="s">
        <v>367</v>
      </c>
      <c r="G154" s="266"/>
      <c r="H154" s="318" t="s">
        <v>401</v>
      </c>
      <c r="I154" s="318" t="s">
        <v>363</v>
      </c>
      <c r="J154" s="318">
        <v>50</v>
      </c>
      <c r="K154" s="314"/>
    </row>
    <row r="155" s="1" customFormat="1" ht="15" customHeight="1">
      <c r="B155" s="291"/>
      <c r="C155" s="318" t="s">
        <v>369</v>
      </c>
      <c r="D155" s="266"/>
      <c r="E155" s="266"/>
      <c r="F155" s="319" t="s">
        <v>361</v>
      </c>
      <c r="G155" s="266"/>
      <c r="H155" s="318" t="s">
        <v>401</v>
      </c>
      <c r="I155" s="318" t="s">
        <v>371</v>
      </c>
      <c r="J155" s="318"/>
      <c r="K155" s="314"/>
    </row>
    <row r="156" s="1" customFormat="1" ht="15" customHeight="1">
      <c r="B156" s="291"/>
      <c r="C156" s="318" t="s">
        <v>380</v>
      </c>
      <c r="D156" s="266"/>
      <c r="E156" s="266"/>
      <c r="F156" s="319" t="s">
        <v>367</v>
      </c>
      <c r="G156" s="266"/>
      <c r="H156" s="318" t="s">
        <v>401</v>
      </c>
      <c r="I156" s="318" t="s">
        <v>363</v>
      </c>
      <c r="J156" s="318">
        <v>50</v>
      </c>
      <c r="K156" s="314"/>
    </row>
    <row r="157" s="1" customFormat="1" ht="15" customHeight="1">
      <c r="B157" s="291"/>
      <c r="C157" s="318" t="s">
        <v>388</v>
      </c>
      <c r="D157" s="266"/>
      <c r="E157" s="266"/>
      <c r="F157" s="319" t="s">
        <v>367</v>
      </c>
      <c r="G157" s="266"/>
      <c r="H157" s="318" t="s">
        <v>401</v>
      </c>
      <c r="I157" s="318" t="s">
        <v>363</v>
      </c>
      <c r="J157" s="318">
        <v>50</v>
      </c>
      <c r="K157" s="314"/>
    </row>
    <row r="158" s="1" customFormat="1" ht="15" customHeight="1">
      <c r="B158" s="291"/>
      <c r="C158" s="318" t="s">
        <v>386</v>
      </c>
      <c r="D158" s="266"/>
      <c r="E158" s="266"/>
      <c r="F158" s="319" t="s">
        <v>367</v>
      </c>
      <c r="G158" s="266"/>
      <c r="H158" s="318" t="s">
        <v>401</v>
      </c>
      <c r="I158" s="318" t="s">
        <v>363</v>
      </c>
      <c r="J158" s="318">
        <v>50</v>
      </c>
      <c r="K158" s="314"/>
    </row>
    <row r="159" s="1" customFormat="1" ht="15" customHeight="1">
      <c r="B159" s="291"/>
      <c r="C159" s="318" t="s">
        <v>85</v>
      </c>
      <c r="D159" s="266"/>
      <c r="E159" s="266"/>
      <c r="F159" s="319" t="s">
        <v>361</v>
      </c>
      <c r="G159" s="266"/>
      <c r="H159" s="318" t="s">
        <v>423</v>
      </c>
      <c r="I159" s="318" t="s">
        <v>363</v>
      </c>
      <c r="J159" s="318" t="s">
        <v>424</v>
      </c>
      <c r="K159" s="314"/>
    </row>
    <row r="160" s="1" customFormat="1" ht="15" customHeight="1">
      <c r="B160" s="291"/>
      <c r="C160" s="318" t="s">
        <v>425</v>
      </c>
      <c r="D160" s="266"/>
      <c r="E160" s="266"/>
      <c r="F160" s="319" t="s">
        <v>361</v>
      </c>
      <c r="G160" s="266"/>
      <c r="H160" s="318" t="s">
        <v>426</v>
      </c>
      <c r="I160" s="318" t="s">
        <v>396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427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355</v>
      </c>
      <c r="D166" s="281"/>
      <c r="E166" s="281"/>
      <c r="F166" s="281" t="s">
        <v>356</v>
      </c>
      <c r="G166" s="323"/>
      <c r="H166" s="324" t="s">
        <v>57</v>
      </c>
      <c r="I166" s="324" t="s">
        <v>60</v>
      </c>
      <c r="J166" s="281" t="s">
        <v>357</v>
      </c>
      <c r="K166" s="258"/>
    </row>
    <row r="167" s="1" customFormat="1" ht="17.25" customHeight="1">
      <c r="B167" s="259"/>
      <c r="C167" s="283" t="s">
        <v>358</v>
      </c>
      <c r="D167" s="283"/>
      <c r="E167" s="283"/>
      <c r="F167" s="284" t="s">
        <v>359</v>
      </c>
      <c r="G167" s="325"/>
      <c r="H167" s="326"/>
      <c r="I167" s="326"/>
      <c r="J167" s="283" t="s">
        <v>360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364</v>
      </c>
      <c r="D169" s="266"/>
      <c r="E169" s="266"/>
      <c r="F169" s="289" t="s">
        <v>361</v>
      </c>
      <c r="G169" s="266"/>
      <c r="H169" s="266" t="s">
        <v>401</v>
      </c>
      <c r="I169" s="266" t="s">
        <v>363</v>
      </c>
      <c r="J169" s="266">
        <v>120</v>
      </c>
      <c r="K169" s="314"/>
    </row>
    <row r="170" s="1" customFormat="1" ht="15" customHeight="1">
      <c r="B170" s="291"/>
      <c r="C170" s="266" t="s">
        <v>410</v>
      </c>
      <c r="D170" s="266"/>
      <c r="E170" s="266"/>
      <c r="F170" s="289" t="s">
        <v>361</v>
      </c>
      <c r="G170" s="266"/>
      <c r="H170" s="266" t="s">
        <v>411</v>
      </c>
      <c r="I170" s="266" t="s">
        <v>363</v>
      </c>
      <c r="J170" s="266" t="s">
        <v>412</v>
      </c>
      <c r="K170" s="314"/>
    </row>
    <row r="171" s="1" customFormat="1" ht="15" customHeight="1">
      <c r="B171" s="291"/>
      <c r="C171" s="266" t="s">
        <v>309</v>
      </c>
      <c r="D171" s="266"/>
      <c r="E171" s="266"/>
      <c r="F171" s="289" t="s">
        <v>361</v>
      </c>
      <c r="G171" s="266"/>
      <c r="H171" s="266" t="s">
        <v>428</v>
      </c>
      <c r="I171" s="266" t="s">
        <v>363</v>
      </c>
      <c r="J171" s="266" t="s">
        <v>412</v>
      </c>
      <c r="K171" s="314"/>
    </row>
    <row r="172" s="1" customFormat="1" ht="15" customHeight="1">
      <c r="B172" s="291"/>
      <c r="C172" s="266" t="s">
        <v>366</v>
      </c>
      <c r="D172" s="266"/>
      <c r="E172" s="266"/>
      <c r="F172" s="289" t="s">
        <v>367</v>
      </c>
      <c r="G172" s="266"/>
      <c r="H172" s="266" t="s">
        <v>428</v>
      </c>
      <c r="I172" s="266" t="s">
        <v>363</v>
      </c>
      <c r="J172" s="266">
        <v>50</v>
      </c>
      <c r="K172" s="314"/>
    </row>
    <row r="173" s="1" customFormat="1" ht="15" customHeight="1">
      <c r="B173" s="291"/>
      <c r="C173" s="266" t="s">
        <v>369</v>
      </c>
      <c r="D173" s="266"/>
      <c r="E173" s="266"/>
      <c r="F173" s="289" t="s">
        <v>361</v>
      </c>
      <c r="G173" s="266"/>
      <c r="H173" s="266" t="s">
        <v>428</v>
      </c>
      <c r="I173" s="266" t="s">
        <v>371</v>
      </c>
      <c r="J173" s="266"/>
      <c r="K173" s="314"/>
    </row>
    <row r="174" s="1" customFormat="1" ht="15" customHeight="1">
      <c r="B174" s="291"/>
      <c r="C174" s="266" t="s">
        <v>380</v>
      </c>
      <c r="D174" s="266"/>
      <c r="E174" s="266"/>
      <c r="F174" s="289" t="s">
        <v>367</v>
      </c>
      <c r="G174" s="266"/>
      <c r="H174" s="266" t="s">
        <v>428</v>
      </c>
      <c r="I174" s="266" t="s">
        <v>363</v>
      </c>
      <c r="J174" s="266">
        <v>50</v>
      </c>
      <c r="K174" s="314"/>
    </row>
    <row r="175" s="1" customFormat="1" ht="15" customHeight="1">
      <c r="B175" s="291"/>
      <c r="C175" s="266" t="s">
        <v>388</v>
      </c>
      <c r="D175" s="266"/>
      <c r="E175" s="266"/>
      <c r="F175" s="289" t="s">
        <v>367</v>
      </c>
      <c r="G175" s="266"/>
      <c r="H175" s="266" t="s">
        <v>428</v>
      </c>
      <c r="I175" s="266" t="s">
        <v>363</v>
      </c>
      <c r="J175" s="266">
        <v>50</v>
      </c>
      <c r="K175" s="314"/>
    </row>
    <row r="176" s="1" customFormat="1" ht="15" customHeight="1">
      <c r="B176" s="291"/>
      <c r="C176" s="266" t="s">
        <v>386</v>
      </c>
      <c r="D176" s="266"/>
      <c r="E176" s="266"/>
      <c r="F176" s="289" t="s">
        <v>367</v>
      </c>
      <c r="G176" s="266"/>
      <c r="H176" s="266" t="s">
        <v>428</v>
      </c>
      <c r="I176" s="266" t="s">
        <v>363</v>
      </c>
      <c r="J176" s="266">
        <v>50</v>
      </c>
      <c r="K176" s="314"/>
    </row>
    <row r="177" s="1" customFormat="1" ht="15" customHeight="1">
      <c r="B177" s="291"/>
      <c r="C177" s="266" t="s">
        <v>95</v>
      </c>
      <c r="D177" s="266"/>
      <c r="E177" s="266"/>
      <c r="F177" s="289" t="s">
        <v>361</v>
      </c>
      <c r="G177" s="266"/>
      <c r="H177" s="266" t="s">
        <v>429</v>
      </c>
      <c r="I177" s="266" t="s">
        <v>430</v>
      </c>
      <c r="J177" s="266"/>
      <c r="K177" s="314"/>
    </row>
    <row r="178" s="1" customFormat="1" ht="15" customHeight="1">
      <c r="B178" s="291"/>
      <c r="C178" s="266" t="s">
        <v>60</v>
      </c>
      <c r="D178" s="266"/>
      <c r="E178" s="266"/>
      <c r="F178" s="289" t="s">
        <v>361</v>
      </c>
      <c r="G178" s="266"/>
      <c r="H178" s="266" t="s">
        <v>431</v>
      </c>
      <c r="I178" s="266" t="s">
        <v>432</v>
      </c>
      <c r="J178" s="266">
        <v>1</v>
      </c>
      <c r="K178" s="314"/>
    </row>
    <row r="179" s="1" customFormat="1" ht="15" customHeight="1">
      <c r="B179" s="291"/>
      <c r="C179" s="266" t="s">
        <v>56</v>
      </c>
      <c r="D179" s="266"/>
      <c r="E179" s="266"/>
      <c r="F179" s="289" t="s">
        <v>361</v>
      </c>
      <c r="G179" s="266"/>
      <c r="H179" s="266" t="s">
        <v>433</v>
      </c>
      <c r="I179" s="266" t="s">
        <v>363</v>
      </c>
      <c r="J179" s="266">
        <v>20</v>
      </c>
      <c r="K179" s="314"/>
    </row>
    <row r="180" s="1" customFormat="1" ht="15" customHeight="1">
      <c r="B180" s="291"/>
      <c r="C180" s="266" t="s">
        <v>57</v>
      </c>
      <c r="D180" s="266"/>
      <c r="E180" s="266"/>
      <c r="F180" s="289" t="s">
        <v>361</v>
      </c>
      <c r="G180" s="266"/>
      <c r="H180" s="266" t="s">
        <v>434</v>
      </c>
      <c r="I180" s="266" t="s">
        <v>363</v>
      </c>
      <c r="J180" s="266">
        <v>255</v>
      </c>
      <c r="K180" s="314"/>
    </row>
    <row r="181" s="1" customFormat="1" ht="15" customHeight="1">
      <c r="B181" s="291"/>
      <c r="C181" s="266" t="s">
        <v>96</v>
      </c>
      <c r="D181" s="266"/>
      <c r="E181" s="266"/>
      <c r="F181" s="289" t="s">
        <v>361</v>
      </c>
      <c r="G181" s="266"/>
      <c r="H181" s="266" t="s">
        <v>325</v>
      </c>
      <c r="I181" s="266" t="s">
        <v>363</v>
      </c>
      <c r="J181" s="266">
        <v>10</v>
      </c>
      <c r="K181" s="314"/>
    </row>
    <row r="182" s="1" customFormat="1" ht="15" customHeight="1">
      <c r="B182" s="291"/>
      <c r="C182" s="266" t="s">
        <v>97</v>
      </c>
      <c r="D182" s="266"/>
      <c r="E182" s="266"/>
      <c r="F182" s="289" t="s">
        <v>361</v>
      </c>
      <c r="G182" s="266"/>
      <c r="H182" s="266" t="s">
        <v>435</v>
      </c>
      <c r="I182" s="266" t="s">
        <v>396</v>
      </c>
      <c r="J182" s="266"/>
      <c r="K182" s="314"/>
    </row>
    <row r="183" s="1" customFormat="1" ht="15" customHeight="1">
      <c r="B183" s="291"/>
      <c r="C183" s="266" t="s">
        <v>436</v>
      </c>
      <c r="D183" s="266"/>
      <c r="E183" s="266"/>
      <c r="F183" s="289" t="s">
        <v>361</v>
      </c>
      <c r="G183" s="266"/>
      <c r="H183" s="266" t="s">
        <v>437</v>
      </c>
      <c r="I183" s="266" t="s">
        <v>396</v>
      </c>
      <c r="J183" s="266"/>
      <c r="K183" s="314"/>
    </row>
    <row r="184" s="1" customFormat="1" ht="15" customHeight="1">
      <c r="B184" s="291"/>
      <c r="C184" s="266" t="s">
        <v>425</v>
      </c>
      <c r="D184" s="266"/>
      <c r="E184" s="266"/>
      <c r="F184" s="289" t="s">
        <v>361</v>
      </c>
      <c r="G184" s="266"/>
      <c r="H184" s="266" t="s">
        <v>438</v>
      </c>
      <c r="I184" s="266" t="s">
        <v>396</v>
      </c>
      <c r="J184" s="266"/>
      <c r="K184" s="314"/>
    </row>
    <row r="185" s="1" customFormat="1" ht="15" customHeight="1">
      <c r="B185" s="291"/>
      <c r="C185" s="266" t="s">
        <v>99</v>
      </c>
      <c r="D185" s="266"/>
      <c r="E185" s="266"/>
      <c r="F185" s="289" t="s">
        <v>367</v>
      </c>
      <c r="G185" s="266"/>
      <c r="H185" s="266" t="s">
        <v>439</v>
      </c>
      <c r="I185" s="266" t="s">
        <v>363</v>
      </c>
      <c r="J185" s="266">
        <v>50</v>
      </c>
      <c r="K185" s="314"/>
    </row>
    <row r="186" s="1" customFormat="1" ht="15" customHeight="1">
      <c r="B186" s="291"/>
      <c r="C186" s="266" t="s">
        <v>440</v>
      </c>
      <c r="D186" s="266"/>
      <c r="E186" s="266"/>
      <c r="F186" s="289" t="s">
        <v>367</v>
      </c>
      <c r="G186" s="266"/>
      <c r="H186" s="266" t="s">
        <v>441</v>
      </c>
      <c r="I186" s="266" t="s">
        <v>442</v>
      </c>
      <c r="J186" s="266"/>
      <c r="K186" s="314"/>
    </row>
    <row r="187" s="1" customFormat="1" ht="15" customHeight="1">
      <c r="B187" s="291"/>
      <c r="C187" s="266" t="s">
        <v>443</v>
      </c>
      <c r="D187" s="266"/>
      <c r="E187" s="266"/>
      <c r="F187" s="289" t="s">
        <v>367</v>
      </c>
      <c r="G187" s="266"/>
      <c r="H187" s="266" t="s">
        <v>444</v>
      </c>
      <c r="I187" s="266" t="s">
        <v>442</v>
      </c>
      <c r="J187" s="266"/>
      <c r="K187" s="314"/>
    </row>
    <row r="188" s="1" customFormat="1" ht="15" customHeight="1">
      <c r="B188" s="291"/>
      <c r="C188" s="266" t="s">
        <v>445</v>
      </c>
      <c r="D188" s="266"/>
      <c r="E188" s="266"/>
      <c r="F188" s="289" t="s">
        <v>367</v>
      </c>
      <c r="G188" s="266"/>
      <c r="H188" s="266" t="s">
        <v>446</v>
      </c>
      <c r="I188" s="266" t="s">
        <v>442</v>
      </c>
      <c r="J188" s="266"/>
      <c r="K188" s="314"/>
    </row>
    <row r="189" s="1" customFormat="1" ht="15" customHeight="1">
      <c r="B189" s="291"/>
      <c r="C189" s="327" t="s">
        <v>447</v>
      </c>
      <c r="D189" s="266"/>
      <c r="E189" s="266"/>
      <c r="F189" s="289" t="s">
        <v>367</v>
      </c>
      <c r="G189" s="266"/>
      <c r="H189" s="266" t="s">
        <v>448</v>
      </c>
      <c r="I189" s="266" t="s">
        <v>449</v>
      </c>
      <c r="J189" s="328" t="s">
        <v>450</v>
      </c>
      <c r="K189" s="314"/>
    </row>
    <row r="190" s="1" customFormat="1" ht="15" customHeight="1">
      <c r="B190" s="291"/>
      <c r="C190" s="327" t="s">
        <v>45</v>
      </c>
      <c r="D190" s="266"/>
      <c r="E190" s="266"/>
      <c r="F190" s="289" t="s">
        <v>361</v>
      </c>
      <c r="G190" s="266"/>
      <c r="H190" s="263" t="s">
        <v>451</v>
      </c>
      <c r="I190" s="266" t="s">
        <v>452</v>
      </c>
      <c r="J190" s="266"/>
      <c r="K190" s="314"/>
    </row>
    <row r="191" s="1" customFormat="1" ht="15" customHeight="1">
      <c r="B191" s="291"/>
      <c r="C191" s="327" t="s">
        <v>453</v>
      </c>
      <c r="D191" s="266"/>
      <c r="E191" s="266"/>
      <c r="F191" s="289" t="s">
        <v>361</v>
      </c>
      <c r="G191" s="266"/>
      <c r="H191" s="266" t="s">
        <v>454</v>
      </c>
      <c r="I191" s="266" t="s">
        <v>396</v>
      </c>
      <c r="J191" s="266"/>
      <c r="K191" s="314"/>
    </row>
    <row r="192" s="1" customFormat="1" ht="15" customHeight="1">
      <c r="B192" s="291"/>
      <c r="C192" s="327" t="s">
        <v>455</v>
      </c>
      <c r="D192" s="266"/>
      <c r="E192" s="266"/>
      <c r="F192" s="289" t="s">
        <v>361</v>
      </c>
      <c r="G192" s="266"/>
      <c r="H192" s="266" t="s">
        <v>456</v>
      </c>
      <c r="I192" s="266" t="s">
        <v>396</v>
      </c>
      <c r="J192" s="266"/>
      <c r="K192" s="314"/>
    </row>
    <row r="193" s="1" customFormat="1" ht="15" customHeight="1">
      <c r="B193" s="291"/>
      <c r="C193" s="327" t="s">
        <v>457</v>
      </c>
      <c r="D193" s="266"/>
      <c r="E193" s="266"/>
      <c r="F193" s="289" t="s">
        <v>367</v>
      </c>
      <c r="G193" s="266"/>
      <c r="H193" s="266" t="s">
        <v>458</v>
      </c>
      <c r="I193" s="266" t="s">
        <v>396</v>
      </c>
      <c r="J193" s="266"/>
      <c r="K193" s="314"/>
    </row>
    <row r="194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="1" customFormat="1" ht="21">
      <c r="B199" s="256"/>
      <c r="C199" s="257" t="s">
        <v>459</v>
      </c>
      <c r="D199" s="257"/>
      <c r="E199" s="257"/>
      <c r="F199" s="257"/>
      <c r="G199" s="257"/>
      <c r="H199" s="257"/>
      <c r="I199" s="257"/>
      <c r="J199" s="257"/>
      <c r="K199" s="258"/>
    </row>
    <row r="200" s="1" customFormat="1" ht="25.5" customHeight="1">
      <c r="B200" s="256"/>
      <c r="C200" s="330" t="s">
        <v>460</v>
      </c>
      <c r="D200" s="330"/>
      <c r="E200" s="330"/>
      <c r="F200" s="330" t="s">
        <v>461</v>
      </c>
      <c r="G200" s="331"/>
      <c r="H200" s="330" t="s">
        <v>462</v>
      </c>
      <c r="I200" s="330"/>
      <c r="J200" s="330"/>
      <c r="K200" s="258"/>
    </row>
    <row r="20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="1" customFormat="1" ht="15" customHeight="1">
      <c r="B202" s="291"/>
      <c r="C202" s="266" t="s">
        <v>452</v>
      </c>
      <c r="D202" s="266"/>
      <c r="E202" s="266"/>
      <c r="F202" s="289" t="s">
        <v>46</v>
      </c>
      <c r="G202" s="266"/>
      <c r="H202" s="266" t="s">
        <v>463</v>
      </c>
      <c r="I202" s="266"/>
      <c r="J202" s="266"/>
      <c r="K202" s="314"/>
    </row>
    <row r="203" s="1" customFormat="1" ht="15" customHeight="1">
      <c r="B203" s="291"/>
      <c r="C203" s="266"/>
      <c r="D203" s="266"/>
      <c r="E203" s="266"/>
      <c r="F203" s="289" t="s">
        <v>47</v>
      </c>
      <c r="G203" s="266"/>
      <c r="H203" s="266" t="s">
        <v>464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50</v>
      </c>
      <c r="G204" s="266"/>
      <c r="H204" s="266" t="s">
        <v>465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48</v>
      </c>
      <c r="G205" s="266"/>
      <c r="H205" s="266" t="s">
        <v>466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49</v>
      </c>
      <c r="G206" s="266"/>
      <c r="H206" s="266" t="s">
        <v>467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/>
      <c r="G207" s="266"/>
      <c r="H207" s="266"/>
      <c r="I207" s="266"/>
      <c r="J207" s="266"/>
      <c r="K207" s="314"/>
    </row>
    <row r="208" s="1" customFormat="1" ht="15" customHeight="1">
      <c r="B208" s="291"/>
      <c r="C208" s="266" t="s">
        <v>408</v>
      </c>
      <c r="D208" s="266"/>
      <c r="E208" s="266"/>
      <c r="F208" s="289" t="s">
        <v>79</v>
      </c>
      <c r="G208" s="266"/>
      <c r="H208" s="266" t="s">
        <v>468</v>
      </c>
      <c r="I208" s="266"/>
      <c r="J208" s="266"/>
      <c r="K208" s="314"/>
    </row>
    <row r="209" s="1" customFormat="1" ht="15" customHeight="1">
      <c r="B209" s="291"/>
      <c r="C209" s="266"/>
      <c r="D209" s="266"/>
      <c r="E209" s="266"/>
      <c r="F209" s="289" t="s">
        <v>303</v>
      </c>
      <c r="G209" s="266"/>
      <c r="H209" s="266" t="s">
        <v>304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301</v>
      </c>
      <c r="G210" s="266"/>
      <c r="H210" s="266" t="s">
        <v>469</v>
      </c>
      <c r="I210" s="266"/>
      <c r="J210" s="266"/>
      <c r="K210" s="314"/>
    </row>
    <row r="211" s="1" customFormat="1" ht="15" customHeight="1">
      <c r="B211" s="332"/>
      <c r="C211" s="266"/>
      <c r="D211" s="266"/>
      <c r="E211" s="266"/>
      <c r="F211" s="289" t="s">
        <v>305</v>
      </c>
      <c r="G211" s="327"/>
      <c r="H211" s="318" t="s">
        <v>306</v>
      </c>
      <c r="I211" s="318"/>
      <c r="J211" s="318"/>
      <c r="K211" s="333"/>
    </row>
    <row r="212" s="1" customFormat="1" ht="15" customHeight="1">
      <c r="B212" s="332"/>
      <c r="C212" s="266"/>
      <c r="D212" s="266"/>
      <c r="E212" s="266"/>
      <c r="F212" s="289" t="s">
        <v>307</v>
      </c>
      <c r="G212" s="327"/>
      <c r="H212" s="318" t="s">
        <v>470</v>
      </c>
      <c r="I212" s="318"/>
      <c r="J212" s="318"/>
      <c r="K212" s="333"/>
    </row>
    <row r="213" s="1" customFormat="1" ht="15" customHeight="1">
      <c r="B213" s="332"/>
      <c r="C213" s="266"/>
      <c r="D213" s="266"/>
      <c r="E213" s="266"/>
      <c r="F213" s="289"/>
      <c r="G213" s="327"/>
      <c r="H213" s="318"/>
      <c r="I213" s="318"/>
      <c r="J213" s="318"/>
      <c r="K213" s="333"/>
    </row>
    <row r="214" s="1" customFormat="1" ht="15" customHeight="1">
      <c r="B214" s="332"/>
      <c r="C214" s="266" t="s">
        <v>432</v>
      </c>
      <c r="D214" s="266"/>
      <c r="E214" s="266"/>
      <c r="F214" s="289">
        <v>1</v>
      </c>
      <c r="G214" s="327"/>
      <c r="H214" s="318" t="s">
        <v>471</v>
      </c>
      <c r="I214" s="318"/>
      <c r="J214" s="318"/>
      <c r="K214" s="333"/>
    </row>
    <row r="215" s="1" customFormat="1" ht="15" customHeight="1">
      <c r="B215" s="332"/>
      <c r="C215" s="266"/>
      <c r="D215" s="266"/>
      <c r="E215" s="266"/>
      <c r="F215" s="289">
        <v>2</v>
      </c>
      <c r="G215" s="327"/>
      <c r="H215" s="318" t="s">
        <v>472</v>
      </c>
      <c r="I215" s="318"/>
      <c r="J215" s="318"/>
      <c r="K215" s="333"/>
    </row>
    <row r="216" s="1" customFormat="1" ht="15" customHeight="1">
      <c r="B216" s="332"/>
      <c r="C216" s="266"/>
      <c r="D216" s="266"/>
      <c r="E216" s="266"/>
      <c r="F216" s="289">
        <v>3</v>
      </c>
      <c r="G216" s="327"/>
      <c r="H216" s="318" t="s">
        <v>473</v>
      </c>
      <c r="I216" s="318"/>
      <c r="J216" s="318"/>
      <c r="K216" s="333"/>
    </row>
    <row r="217" s="1" customFormat="1" ht="15" customHeight="1">
      <c r="B217" s="332"/>
      <c r="C217" s="266"/>
      <c r="D217" s="266"/>
      <c r="E217" s="266"/>
      <c r="F217" s="289">
        <v>4</v>
      </c>
      <c r="G217" s="327"/>
      <c r="H217" s="318" t="s">
        <v>474</v>
      </c>
      <c r="I217" s="318"/>
      <c r="J217" s="318"/>
      <c r="K217" s="333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2022-07-12T14:54:05Z</dcterms:created>
  <dcterms:modified xsi:type="dcterms:W3CDTF">2022-07-12T14:54:11Z</dcterms:modified>
</cp:coreProperties>
</file>