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/>
  <bookViews>
    <workbookView xWindow="65416" yWindow="65416" windowWidth="29040" windowHeight="17640" activeTab="1"/>
  </bookViews>
  <sheets>
    <sheet name="Rekapitulace" sheetId="1" r:id="rId1"/>
    <sheet name="SO 401" sheetId="2" r:id="rId2"/>
  </sheets>
  <definedNames/>
  <calcPr calcId="191029"/>
  <extLst/>
</workbook>
</file>

<file path=xl/sharedStrings.xml><?xml version="1.0" encoding="utf-8"?>
<sst xmlns="http://schemas.openxmlformats.org/spreadsheetml/2006/main" count="412" uniqueCount="175">
  <si>
    <t>Firma: SUDOP EU a.s.</t>
  </si>
  <si>
    <t>Rekapitulace ceny</t>
  </si>
  <si>
    <t>Stavba: 22-011.640 - Přechod pro chodce, silnice II/261 Děčín XXXI-Křešice, ul. Vítězství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</si>
  <si>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</si>
  <si>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</si>
  <si>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</si>
  <si>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</si>
  <si>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</si>
  <si>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</si>
  <si>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</si>
  <si>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</si>
  <si>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</si>
  <si>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</si>
  <si>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</si>
  <si>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</si>
  <si>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22-011.640</t>
  </si>
  <si>
    <t>Přechod pro chodce, silnice II/261 Děčín XXXI-Křešice, ul. Vítězství</t>
  </si>
  <si>
    <t>O</t>
  </si>
  <si>
    <t>Rozpočet:</t>
  </si>
  <si>
    <t>0,00</t>
  </si>
  <si>
    <t>15,00</t>
  </si>
  <si>
    <t>21,00</t>
  </si>
  <si>
    <t>3</t>
  </si>
  <si>
    <t>2</t>
  </si>
  <si>
    <t>SO 401</t>
  </si>
  <si>
    <t>Osvětlení místa pro přecházení - AKTUALIZACE 2023_02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</si>
  <si>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</si>
  <si>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</si>
  <si>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</si>
  <si>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</si>
  <si>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</si>
  <si>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</si>
  <si>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</si>
  <si>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</si>
  <si>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</si>
  <si>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</si>
  <si>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</si>
  <si>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</si>
  <si>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</si>
  <si>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</si>
  <si>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</si>
  <si>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</si>
  <si>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</si>
  <si>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11</t>
  </si>
  <si>
    <t>SD</t>
  </si>
  <si>
    <t>Všeobecné konstrukce a práce</t>
  </si>
  <si>
    <t>P</t>
  </si>
  <si>
    <t>015310</t>
  </si>
  <si>
    <t/>
  </si>
  <si>
    <t>POPLATKY ZA LIKVIDACI ODPADŮ NEKONTAMINOVANÝCH - 16 02 14  ELEKTROŠROT (VYŘAZENÁ EL. ZAŘÍZENÍ A PŘÍSTR. - AL, CU A VZ. KOVY)</t>
  </si>
  <si>
    <t>T</t>
  </si>
  <si>
    <t>PP</t>
  </si>
  <si>
    <t>VV</t>
  </si>
  <si>
    <t>TS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</si>
  <si>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541/2020 Sb., o nakládání s odpady, v platném znění.</t>
  </si>
  <si>
    <t>015320</t>
  </si>
  <si>
    <t>POPLATKY ZA LIKVIDACI ODPADŮ NEKONTAMINOVANÝCH - 17 05 04  STÁVAJÍCÍ SYPANÝ MATERIÁL Z NÁSTUPIŠŤ</t>
  </si>
  <si>
    <t>029113</t>
  </si>
  <si>
    <t>OSTATNÍ POŽADAVKY - GEODETICKÉ ZAMĚŘENÍ - CELKY</t>
  </si>
  <si>
    <t>KUS</t>
  </si>
  <si>
    <t>0,5% z ceny SO</t>
  </si>
  <si>
    <t>zahrnuje veškeré náklady spojené s objednatelem požadovanými pracemi</t>
  </si>
  <si>
    <t>02940</t>
  </si>
  <si>
    <t>OSTATNÍ POŽADAVKY - VYPRACOVÁNÍ DOKUMENTACE</t>
  </si>
  <si>
    <t>KPL</t>
  </si>
  <si>
    <t>5% z ceny SO</t>
  </si>
  <si>
    <t>03100</t>
  </si>
  <si>
    <t>ZAŘÍZENÍ STAVENIŠTĚ - ZŘÍZENÍ, PROVOZ, DEMONTÁŽ</t>
  </si>
  <si>
    <t>2% z ceny SO</t>
  </si>
  <si>
    <t>zahrnuje objednatelem povolené náklady na pořízení (event. pronájem), provozování, udržování a likvidaci zhotovitelova zařízení</t>
  </si>
  <si>
    <t>Zemní práce</t>
  </si>
  <si>
    <t>13273</t>
  </si>
  <si>
    <t>HLOUBENÍ RÝH ŠÍŘ DO 2M PAŽ I NEPAŽ TŘ. I</t>
  </si>
  <si>
    <t>M3</t>
  </si>
  <si>
    <t>Rýha 0,35x0,80m, délka 3 m</t>
  </si>
  <si>
    <t>0,35*0,8*3=0,840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</si>
  <si>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</si>
  <si>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7</t>
  </si>
  <si>
    <t>17411</t>
  </si>
  <si>
    <t>ZÁSYP JAM A RÝH ZEMINOU SE ZHUTNĚNÍM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</si>
  <si>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</si>
  <si>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8</t>
  </si>
  <si>
    <t>18010</t>
  </si>
  <si>
    <t>VŠEOBECNÉ ÚPRAVY ZASTAVĚNÉHO ÚZEMÍ</t>
  </si>
  <si>
    <t>M2</t>
  </si>
  <si>
    <t>3x0,35</t>
  </si>
  <si>
    <t>3*0,35=1,050 [A]</t>
  </si>
  <si>
    <t>Všeobecné úpravy musí zahrnovat úpravu území po uskutečnění stavby, tak jak je požadováno v zadávací dokumentaci s výjimkou těch prací, pro které jsou uvedeny samostatné položky.</t>
  </si>
  <si>
    <t>Přidružená stavební výroba</t>
  </si>
  <si>
    <t>701005</t>
  </si>
  <si>
    <t>VYHLEDÁVACÍ MARKER ZEMNÍ S MOŽNOSTÍ ZÁPISU</t>
  </si>
  <si>
    <t>každých 50m nebo lomový bod</t>
  </si>
  <si>
    <t>1. Položka obsahuje: 
 – veškeré práce a materiál obsažený v názvu položky 
2. Položka neobsahuje: 
 X 
3. Způsob měření: 
Udává se počet kusů kompletní konstrukce nebo práce.</t>
  </si>
  <si>
    <t>702211</t>
  </si>
  <si>
    <t>KABELOVÁ CHRÁNIČKA ZEMNÍ DN DO 100 MM</t>
  </si>
  <si>
    <t>M</t>
  </si>
  <si>
    <t>viz situace 3 m</t>
  </si>
  <si>
    <t>1. Položka obsahuje: 
 – proražení otvoru zdivem o průřezu od 0,01 do 0,025m2 
 – úpravu a začištění omítky po montáži vedení 
 – pomocné mechanismy 
2. Položka neobsahuje: 
 – protipožární ucpávku 
3. Způsob měření: 
Udává se počet kusů kompletní konstrukce nebo práce.</t>
  </si>
  <si>
    <t>702312</t>
  </si>
  <si>
    <t>ZAKRYTÍ KABELŮ VÝSTRAŽNOU FÓLIÍ ŠÍŘKY PŘES 20 DO 40 CM</t>
  </si>
  <si>
    <t>Délka 3 m</t>
  </si>
  <si>
    <t>1. Položka obsahuje: 
 – kompletní montáž, návrh, rozměření, upevnění, začištění, sváření, vrtání, řezání, spojování a pod.  
 – veškerý spojovací a montážní materiál vč. upevňovacího materiálu 
 – sestavení a upevnění konstrukce na stanovišti 
 – pomocné mechanismy 
2. Položka neobsahuje: 
 X 
3. Způsob měření: 
Udává se počet sad, které se skládají z předepsaných dílů, jež tvoří požadovaný celek, za každý započatý měsíc pronájmu.</t>
  </si>
  <si>
    <t>12</t>
  </si>
  <si>
    <t>741C02</t>
  </si>
  <si>
    <t>UZEMŇOVACÍ SVORKA</t>
  </si>
  <si>
    <t>2*1=2,000 [A]</t>
  </si>
  <si>
    <t>1. Položka obsahuje: 
 – veškeré příslušenství 
2. Položka neobsahuje: 
 X 
3. Způsob měření: 
Udává se počet kusů kompletní konstrukce nebo práce.</t>
  </si>
  <si>
    <t>13</t>
  </si>
  <si>
    <t>741C07</t>
  </si>
  <si>
    <t>VYVEDENÍ UZEMŇOVACÍCH VODIČŮ NA POVRCH/KONSTRUKCI</t>
  </si>
  <si>
    <t>2ks x 1 
2*1=2,000 [A]</t>
  </si>
  <si>
    <t>1. Položka obsahuje: 
 – vodivé připojení vodiče na konstrukci 
 – dělení, tvarování, spojování 
 – ochranný i barevný nátěr spoje dle příslušných norem 
2. Položka neobsahuje: 
 X 
3. Způsob měření: 
Udává se počet kusů kompletní konstrukce nebo práce.</t>
  </si>
  <si>
    <t>14</t>
  </si>
  <si>
    <t>742H12</t>
  </si>
  <si>
    <t>KABEL NN ČTYŘ- A PĚTIŽÍLOVÝ CU S PLASTOVOU IZOLACÍ OD 4 DO 16 MM2</t>
  </si>
  <si>
    <t>kabel CYKY 4x6</t>
  </si>
  <si>
    <t>1. Položka obsahuje: 
 – manipulace a uložení kabelu (do země, chráničky, kanálu, na rošty, na TV a pod.) 
2. Položka neobsahuje: 
 – příchytky, spojky, koncovky, chráničky apod. 
3. Způsob měření: 
Měří se metr délkový.</t>
  </si>
  <si>
    <t>15</t>
  </si>
  <si>
    <t>742L12</t>
  </si>
  <si>
    <t>UKONČENÍ DVOU AŽ PĚTIŽÍLOVÉHO KABELU V ROZVADĚČI NEBO NA PŘÍSTROJI OD 4 DO 16 MM2</t>
  </si>
  <si>
    <t>Viz situace</t>
  </si>
  <si>
    <t>1. Položka obsahuje: 
 – všechny práce spojené s úpravou kabelů pro montáž včetně veškerého příslušentsví 
2. Položka neobsahuje: 
 X 
3. Způsob měření: 
Udává se počet kusů kompletní konstrukce nebo práce.</t>
  </si>
  <si>
    <t>16</t>
  </si>
  <si>
    <t>742P13</t>
  </si>
  <si>
    <t>ZATAŽENÍ KABELU DO CHRÁNIČKY - KABEL DO 4 KG/M</t>
  </si>
  <si>
    <t>1. Položka obsahuje: 
 – montáž kabelu o váze do 4 kg/m do chráničky/ kolektoru 
2. Položka neobsahuje: 
 X 
3. Způsob měření: 
Měří se metr délkový.</t>
  </si>
  <si>
    <t>17</t>
  </si>
  <si>
    <t>742P15</t>
  </si>
  <si>
    <t>OZNAČOVACÍ ŠTÍTEK NA KABEL</t>
  </si>
  <si>
    <t>1. Položka obsahuje: 
 – veškeré příslušentsví 
2. Položka neobsahuje: 
 X 
3. Způsob měření: 
Udává se počet kusů kompletní konstrukce nebo práce.</t>
  </si>
  <si>
    <t>18</t>
  </si>
  <si>
    <t>743141</t>
  </si>
  <si>
    <t>OSVĚTLOVACÍ STOŽÁR  PŘECHODOVÝ DÉLKY DO 8 M</t>
  </si>
  <si>
    <t>viz situace</t>
  </si>
  <si>
    <t>1. Položka obsahuje: 
 – základovou konstrukci a veškeré příslušenství 
 – připojovací svorkovnici ve třídě izolace II ( pro 2x svítidlo ) a kabelové vedení ke svítidlům 
 – uzavírací nátěr, technický popis viz. projektová dokumentace 
2. Položka neobsahuje: 
 – zemní práce,  betonový základ, svítidlo, výložník 
3. Způsob měření: 
Udává se počet kusů kompletní konstrukce nebo práce.</t>
  </si>
  <si>
    <t>19</t>
  </si>
  <si>
    <t>743142</t>
  </si>
  <si>
    <t>OSVĚTLOVACÍ STOŽÁR  PŘECHODOVÝ - VÝLOŽNÍK S DÉLKOU VYLOŽENÍ DO 3 M</t>
  </si>
  <si>
    <t>1. Položka obsahuje: 
 – veškeré příslušenství a uzavírací nátěr, technický popis viz. projektová dokumentace 
2. Položka neobsahuje: 
 X 
3. Způsob měření: 
Udává se počet kusů kompletní konstrukce nebo práce.</t>
  </si>
  <si>
    <t>20</t>
  </si>
  <si>
    <t>743554</t>
  </si>
  <si>
    <t>SVÍTIDLO VENKOVNÍ VŠEOBECNÉ LED, MIN. IP 44, PŘES 45 W</t>
  </si>
  <si>
    <t>Viz. TZ, výpočet osvětlení</t>
  </si>
  <si>
    <t>1. Položka obsahuje: 
 – zdroj a veškeré příslušenství 
 – technický popis viz. projektová dokumentace 
2. Položka neobsahuje: 
 X 
3. Způsob měření: 
Udává se počet kusů kompletní konstrukce nebo práce.</t>
  </si>
  <si>
    <t>21</t>
  </si>
  <si>
    <t>743564</t>
  </si>
  <si>
    <t>SVÍTIDLO VENKOVNÍ VŠEOBECNÉ - PŘÍPLATEK ZA DESIGNOVÉ SVÍTIDLO</t>
  </si>
  <si>
    <t>1. Položka obsahuje: 
 – cenový rozdíl mezi zdrojem s běžnou životností a zdrojem s prodlouženou životností 
 – technický popis viz. projektová dokumentace 
2. Položka neobsahuje: 
 X 
3. Způsob měření: 
Udává se počet kusů kompletní konstrukce nebo práce.</t>
  </si>
  <si>
    <t>22</t>
  </si>
  <si>
    <t>743566</t>
  </si>
  <si>
    <t>SVÍTIDLO VENKOVNÍ VŠEOBECNÉ - MONTÁŽ SVÍTIDLA</t>
  </si>
  <si>
    <t>Viz. TZ</t>
  </si>
  <si>
    <t>1. Položka obsahuje: 
 – veškeré příslušenství 
 – technický popis viz. projektová dokumentace 
2. Položka neobsahuje: 
 X 
3. Způsob měření: 
Udává se počet kusů kompletní konstrukce nebo práce.</t>
  </si>
  <si>
    <t>23</t>
  </si>
  <si>
    <t>747212</t>
  </si>
  <si>
    <t>CELKOVÁ PROHLÍDKA, ZKOUŠENÍ, MĚŘENÍ A VYHOTOVENÍ VÝCHOZÍ REVIZNÍ ZPRÁVY, PRO OBJEM IN PŘES 100 DO 500 TIS. KČ</t>
  </si>
  <si>
    <t>1. Položka obsahuje: 
 – cenu za celkovou prohlídku zařízení PS/SO, vč. měření, komplexních zkoušek a revizi zařízení tohoto PS/SO autorizovaným revizním technikem na silnoproudá zařízení podle požadavku ČSN, včetně hodnocení a vyhotovení celkové revizní zprávy 
2. Položka neobsahuje: 
 X 
3. Způsob měření: 
Udává se počet kusů kompletní konstrukce nebo práce.</t>
  </si>
  <si>
    <t>24</t>
  </si>
  <si>
    <t>747701</t>
  </si>
  <si>
    <t>DOKONČOVACÍ MONTÁŽNÍ PRÁCE NA ELEKTRICKÉM ZAŘÍZENÍ</t>
  </si>
  <si>
    <t>HOD</t>
  </si>
  <si>
    <t>1. Položka obsahuje: 
 – cenu za práce spojené s uváděním zařízení do provozu, drobné montážní práce v rozvaděčích, koordinaci se zhotoviteli souvisejících zařízení apod. 
2. Položka neobsahuje: 
 X 
3. Způsob měření: 
Udává se čas v hodinách.</t>
  </si>
  <si>
    <t>25</t>
  </si>
  <si>
    <t>747705</t>
  </si>
  <si>
    <t>MANIPULACE NA ZAŘÍZENÍCH PROVÁDĚNÉ PROVOZOVATELEM</t>
  </si>
  <si>
    <t>1. Položka obsahuje: 
 – cenu za manipulace na zařízeních prováděné provozovatelem nutných pro další práce zhotovitele na technologickém souboru 
2. Položka neobsahuje: 
 X 
3. Způsob měření: 
Udává se čas v hodinách.</t>
  </si>
  <si>
    <t>26</t>
  </si>
  <si>
    <t>748242</t>
  </si>
  <si>
    <t>PÍSMENA A ČÍSLICE VÝŠKY PŘES 40 DO 100 MM</t>
  </si>
  <si>
    <t>1. Položka obsahuje: 
 – zhotovení nápisu barvou pomocí šablon vč. podružného materiálu, rozměření, dodání barvy 
a ředidla 
2. Položka neobsahuje: 
 X 
3. Způsob měření: 
Udává se počet kusů kompletní konstrukce nebo práce.</t>
  </si>
  <si>
    <t>27</t>
  </si>
  <si>
    <t>74A110</t>
  </si>
  <si>
    <t>ZÁKLAD TV HLOUBENÝ V JAKÉKOLIV TŘÍDĚ ZEMINY</t>
  </si>
  <si>
    <t>(0,6x0,6x1,1) x 2</t>
  </si>
  <si>
    <t>1. Položka obsahuje: 
 – zemní práce pro montáž výkopu včetně bourání zpevněných ploch, dlažby a pod., uvedení narušeného okolí do původního stavu a naložení výkopku 
 – úpravy spojené s uvolněním prostoru pro výkop např. demontáž a montáž oplocení, zajištění výkopu před zaplavením povrchovou vodou, pažení výkopu 
 – dodávku, dopravu, montáž, pronájem mechanizmů a demontáž bednění 
 – dodávku, dopravu a montáž svorníkového koše, technologické výztuže, kovaných svorníků aj. 
 – případně provedení dutiny pro upevnění stožáru TV 
 – dodávku, dopravu a uložení betonové směsi včetně všech technologických opatření spojené s realizací základu podle TKP 
2. Položka neobsahuje: 
 – přídavnou výztuž, svorníky, koše 
 – odvoz výkopku (viz pol. 74A150) 
 – poplatek za likvidaci odpadů (viz SSD 0) 
3. Způsob měření: 
Měří se metry kubické uložené betonové směsi.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</si>
</sst>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SUM(C10:C10)</f>
        <v>0</v>
      </c>
      <c r="D6" s="8"/>
      <c r="E6" s="8"/>
    </row>
    <row r="7" spans="1:5" ht="12.75" customHeight="1">
      <c r="A7" s="8"/>
      <c r="B7" s="10" t="s">
        <v>5</v>
      </c>
      <c r="C7" s="13">
        <f>SUM(E10:E10)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24</v>
      </c>
      <c r="B10" s="22" t="s">
        <v>25</v>
      </c>
      <c r="C10" s="23">
        <f>'SO 401'!I3</f>
        <v>0</v>
      </c>
      <c r="D10" s="23">
        <f>'SO 401'!N2</f>
        <v>0</v>
      </c>
      <c r="E10" s="23">
        <f>C10+D10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18"/>
  <sheetViews>
    <sheetView tabSelected="1" workbookViewId="0" topLeftCell="A1">
      <pane ySplit="7" topLeftCell="A8" activePane="bottomLeft" state="frozen"/>
      <selection pane="bottomLeft" activeCell="R12" sqref="R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4" max="17" width="9.140625" style="0" hidden="1" customWidth="1"/>
  </cols>
  <sheetData>
    <row r="1" spans="1:15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O1" t="s">
        <v>22</v>
      </c>
    </row>
    <row r="2" spans="2:15" ht="24.95" customHeight="1">
      <c r="B2" s="8"/>
      <c r="C2" s="8"/>
      <c r="D2" s="8"/>
      <c r="E2" s="9" t="s">
        <v>13</v>
      </c>
      <c r="F2" s="8"/>
      <c r="G2" s="8"/>
      <c r="H2" s="12"/>
      <c r="I2" s="12"/>
      <c r="N2">
        <f>0+N8+N29+N42</f>
        <v>0</v>
      </c>
      <c r="O2" t="s">
        <v>22</v>
      </c>
    </row>
    <row r="3" spans="1:15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24</v>
      </c>
      <c r="I3" s="39">
        <f>0+I8+I29+I42</f>
        <v>0</v>
      </c>
      <c r="N3" t="s">
        <v>19</v>
      </c>
      <c r="O3" t="s">
        <v>23</v>
      </c>
    </row>
    <row r="4" spans="1:15" ht="15" customHeight="1">
      <c r="A4" t="s">
        <v>17</v>
      </c>
      <c r="B4" s="19" t="s">
        <v>18</v>
      </c>
      <c r="C4" s="3" t="s">
        <v>24</v>
      </c>
      <c r="D4" s="2"/>
      <c r="E4" s="20" t="s">
        <v>25</v>
      </c>
      <c r="F4" s="12"/>
      <c r="G4" s="12"/>
      <c r="H4" s="21"/>
      <c r="I4" s="21"/>
      <c r="N4" t="s">
        <v>20</v>
      </c>
      <c r="O4" t="s">
        <v>23</v>
      </c>
    </row>
    <row r="5" spans="1:15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N5" t="s">
        <v>21</v>
      </c>
      <c r="O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7" ht="12.75" customHeight="1">
      <c r="A8" s="21" t="s">
        <v>44</v>
      </c>
      <c r="B8" s="21"/>
      <c r="C8" s="25" t="s">
        <v>27</v>
      </c>
      <c r="D8" s="21"/>
      <c r="E8" s="26" t="s">
        <v>45</v>
      </c>
      <c r="F8" s="21"/>
      <c r="G8" s="21"/>
      <c r="H8" s="21"/>
      <c r="I8" s="27">
        <f>0+P8</f>
        <v>0</v>
      </c>
      <c r="N8">
        <f>0+Q8</f>
        <v>0</v>
      </c>
      <c r="P8">
        <f>0+I9+I13+I17+I21+I25</f>
        <v>0</v>
      </c>
      <c r="Q8">
        <f>0+N9+N13+N17+N21+N25</f>
        <v>0</v>
      </c>
    </row>
    <row r="9" spans="1:15" ht="25.5">
      <c r="A9" s="24" t="s">
        <v>46</v>
      </c>
      <c r="B9" s="28" t="s">
        <v>29</v>
      </c>
      <c r="C9" s="28" t="s">
        <v>47</v>
      </c>
      <c r="D9" s="24" t="s">
        <v>48</v>
      </c>
      <c r="E9" s="29" t="s">
        <v>49</v>
      </c>
      <c r="F9" s="30" t="s">
        <v>50</v>
      </c>
      <c r="G9" s="31">
        <v>0.05</v>
      </c>
      <c r="H9" s="32"/>
      <c r="I9" s="32">
        <f>ROUND(ROUND(H9,2)*ROUND(G9,3),2)</f>
        <v>0</v>
      </c>
      <c r="N9">
        <f>(I9*21)/100</f>
        <v>0</v>
      </c>
      <c r="O9" t="s">
        <v>23</v>
      </c>
    </row>
    <row r="10" spans="1:5" ht="12.75">
      <c r="A10" s="33" t="s">
        <v>51</v>
      </c>
      <c r="E10" s="34" t="s">
        <v>48</v>
      </c>
    </row>
    <row r="11" spans="1:5" ht="12.75">
      <c r="A11" s="35" t="s">
        <v>52</v>
      </c>
      <c r="E11" s="36" t="s">
        <v>48</v>
      </c>
    </row>
    <row r="12" spans="1:5" ht="140.25">
      <c r="A12" t="s">
        <v>53</v>
      </c>
      <c r="E12" s="34" t="s">
        <v>54</v>
      </c>
    </row>
    <row r="13" spans="1:15" ht="25.5">
      <c r="A13" s="24" t="s">
        <v>46</v>
      </c>
      <c r="B13" s="28" t="s">
        <v>23</v>
      </c>
      <c r="C13" s="28" t="s">
        <v>55</v>
      </c>
      <c r="D13" s="24" t="s">
        <v>48</v>
      </c>
      <c r="E13" s="29" t="s">
        <v>56</v>
      </c>
      <c r="F13" s="30" t="s">
        <v>50</v>
      </c>
      <c r="G13" s="31">
        <v>2</v>
      </c>
      <c r="H13" s="32"/>
      <c r="I13" s="32">
        <f>ROUND(ROUND(H13,2)*ROUND(G13,3),2)</f>
        <v>0</v>
      </c>
      <c r="N13">
        <f>(I13*21)/100</f>
        <v>0</v>
      </c>
      <c r="O13" t="s">
        <v>23</v>
      </c>
    </row>
    <row r="14" spans="1:5" ht="12.75">
      <c r="A14" s="33" t="s">
        <v>51</v>
      </c>
      <c r="E14" s="34" t="s">
        <v>48</v>
      </c>
    </row>
    <row r="15" spans="1:5" ht="12.75">
      <c r="A15" s="35" t="s">
        <v>52</v>
      </c>
      <c r="E15" s="36" t="s">
        <v>48</v>
      </c>
    </row>
    <row r="16" spans="1:5" ht="140.25">
      <c r="A16" t="s">
        <v>53</v>
      </c>
      <c r="E16" s="34" t="s">
        <v>54</v>
      </c>
    </row>
    <row r="17" spans="1:15" ht="12.75">
      <c r="A17" s="24" t="s">
        <v>46</v>
      </c>
      <c r="B17" s="28" t="s">
        <v>22</v>
      </c>
      <c r="C17" s="28" t="s">
        <v>57</v>
      </c>
      <c r="D17" s="24" t="s">
        <v>48</v>
      </c>
      <c r="E17" s="29" t="s">
        <v>58</v>
      </c>
      <c r="F17" s="30" t="s">
        <v>59</v>
      </c>
      <c r="G17" s="31">
        <v>1</v>
      </c>
      <c r="H17" s="32"/>
      <c r="I17" s="32">
        <f>ROUND(ROUND(H17,2)*ROUND(G17,3),2)</f>
        <v>0</v>
      </c>
      <c r="N17">
        <f>(I17*21)/100</f>
        <v>0</v>
      </c>
      <c r="O17" t="s">
        <v>23</v>
      </c>
    </row>
    <row r="18" spans="1:5" ht="12.75">
      <c r="A18" s="33" t="s">
        <v>51</v>
      </c>
      <c r="E18" s="34" t="s">
        <v>48</v>
      </c>
    </row>
    <row r="19" spans="1:5" ht="12.75">
      <c r="A19" s="35" t="s">
        <v>52</v>
      </c>
      <c r="E19" s="36" t="s">
        <v>60</v>
      </c>
    </row>
    <row r="20" spans="1:5" ht="12.75">
      <c r="A20" t="s">
        <v>53</v>
      </c>
      <c r="E20" s="34" t="s">
        <v>61</v>
      </c>
    </row>
    <row r="21" spans="1:15" ht="12.75">
      <c r="A21" s="24" t="s">
        <v>46</v>
      </c>
      <c r="B21" s="28" t="s">
        <v>33</v>
      </c>
      <c r="C21" s="28" t="s">
        <v>62</v>
      </c>
      <c r="D21" s="24" t="s">
        <v>48</v>
      </c>
      <c r="E21" s="29" t="s">
        <v>63</v>
      </c>
      <c r="F21" s="30" t="s">
        <v>64</v>
      </c>
      <c r="G21" s="31">
        <v>1</v>
      </c>
      <c r="H21" s="32"/>
      <c r="I21" s="32">
        <f>ROUND(ROUND(H21,2)*ROUND(G21,3),2)</f>
        <v>0</v>
      </c>
      <c r="N21">
        <f>(I21*21)/100</f>
        <v>0</v>
      </c>
      <c r="O21" t="s">
        <v>23</v>
      </c>
    </row>
    <row r="22" spans="1:5" ht="12.75">
      <c r="A22" s="33" t="s">
        <v>51</v>
      </c>
      <c r="E22" s="34" t="s">
        <v>48</v>
      </c>
    </row>
    <row r="23" spans="1:5" ht="12.75">
      <c r="A23" s="35" t="s">
        <v>52</v>
      </c>
      <c r="E23" s="36" t="s">
        <v>65</v>
      </c>
    </row>
    <row r="24" spans="1:5" ht="12.75">
      <c r="A24" t="s">
        <v>53</v>
      </c>
      <c r="E24" s="34" t="s">
        <v>61</v>
      </c>
    </row>
    <row r="25" spans="1:15" ht="12.75">
      <c r="A25" s="24" t="s">
        <v>46</v>
      </c>
      <c r="B25" s="28" t="s">
        <v>35</v>
      </c>
      <c r="C25" s="28" t="s">
        <v>66</v>
      </c>
      <c r="D25" s="24" t="s">
        <v>48</v>
      </c>
      <c r="E25" s="29" t="s">
        <v>67</v>
      </c>
      <c r="F25" s="30" t="s">
        <v>64</v>
      </c>
      <c r="G25" s="31">
        <v>1</v>
      </c>
      <c r="H25" s="32"/>
      <c r="I25" s="32">
        <f>ROUND(ROUND(H25,2)*ROUND(G25,3),2)</f>
        <v>0</v>
      </c>
      <c r="N25">
        <f>(I25*21)/100</f>
        <v>0</v>
      </c>
      <c r="O25" t="s">
        <v>23</v>
      </c>
    </row>
    <row r="26" spans="1:5" ht="12.75">
      <c r="A26" s="33" t="s">
        <v>51</v>
      </c>
      <c r="E26" s="34" t="s">
        <v>48</v>
      </c>
    </row>
    <row r="27" spans="1:5" ht="12.75">
      <c r="A27" s="35" t="s">
        <v>52</v>
      </c>
      <c r="E27" s="36" t="s">
        <v>68</v>
      </c>
    </row>
    <row r="28" spans="1:5" ht="25.5">
      <c r="A28" t="s">
        <v>53</v>
      </c>
      <c r="E28" s="34" t="s">
        <v>69</v>
      </c>
    </row>
    <row r="29" spans="1:17" ht="12.75" customHeight="1">
      <c r="A29" s="12" t="s">
        <v>44</v>
      </c>
      <c r="B29" s="12"/>
      <c r="C29" s="37" t="s">
        <v>29</v>
      </c>
      <c r="D29" s="12"/>
      <c r="E29" s="26" t="s">
        <v>70</v>
      </c>
      <c r="F29" s="12"/>
      <c r="G29" s="12"/>
      <c r="H29" s="12"/>
      <c r="I29" s="38">
        <f>0+P29</f>
        <v>0</v>
      </c>
      <c r="N29">
        <f>0+Q29</f>
        <v>0</v>
      </c>
      <c r="P29">
        <f>0+I30+I34+I38</f>
        <v>0</v>
      </c>
      <c r="Q29">
        <f>0+N30+N34+N38</f>
        <v>0</v>
      </c>
    </row>
    <row r="30" spans="1:15" ht="12.75">
      <c r="A30" s="24" t="s">
        <v>46</v>
      </c>
      <c r="B30" s="28" t="s">
        <v>37</v>
      </c>
      <c r="C30" s="28" t="s">
        <v>71</v>
      </c>
      <c r="D30" s="24" t="s">
        <v>48</v>
      </c>
      <c r="E30" s="29" t="s">
        <v>72</v>
      </c>
      <c r="F30" s="30" t="s">
        <v>73</v>
      </c>
      <c r="G30" s="31">
        <v>0.84</v>
      </c>
      <c r="H30" s="32"/>
      <c r="I30" s="32">
        <f>ROUND(ROUND(H30,2)*ROUND(G30,3),2)</f>
        <v>0</v>
      </c>
      <c r="N30">
        <f>(I30*21)/100</f>
        <v>0</v>
      </c>
      <c r="O30" t="s">
        <v>23</v>
      </c>
    </row>
    <row r="31" spans="1:5" ht="12.75">
      <c r="A31" s="33" t="s">
        <v>51</v>
      </c>
      <c r="E31" s="34" t="s">
        <v>74</v>
      </c>
    </row>
    <row r="32" spans="1:5" ht="12.75">
      <c r="A32" s="35" t="s">
        <v>52</v>
      </c>
      <c r="E32" s="36" t="s">
        <v>75</v>
      </c>
    </row>
    <row r="33" spans="1:5" ht="318.75">
      <c r="A33" t="s">
        <v>53</v>
      </c>
      <c r="E33" s="34" t="s">
        <v>76</v>
      </c>
    </row>
    <row r="34" spans="1:15" ht="12.75">
      <c r="A34" s="24" t="s">
        <v>46</v>
      </c>
      <c r="B34" s="28" t="s">
        <v>77</v>
      </c>
      <c r="C34" s="28" t="s">
        <v>78</v>
      </c>
      <c r="D34" s="24" t="s">
        <v>48</v>
      </c>
      <c r="E34" s="29" t="s">
        <v>79</v>
      </c>
      <c r="F34" s="30" t="s">
        <v>73</v>
      </c>
      <c r="G34" s="31">
        <v>0.84</v>
      </c>
      <c r="H34" s="32"/>
      <c r="I34" s="32">
        <f>ROUND(ROUND(H34,2)*ROUND(G34,3),2)</f>
        <v>0</v>
      </c>
      <c r="N34">
        <f>(I34*21)/100</f>
        <v>0</v>
      </c>
      <c r="O34" t="s">
        <v>23</v>
      </c>
    </row>
    <row r="35" spans="1:5" ht="12.75">
      <c r="A35" s="33" t="s">
        <v>51</v>
      </c>
      <c r="E35" s="34" t="s">
        <v>74</v>
      </c>
    </row>
    <row r="36" spans="1:5" ht="12.75">
      <c r="A36" s="35" t="s">
        <v>52</v>
      </c>
      <c r="E36" s="36" t="s">
        <v>75</v>
      </c>
    </row>
    <row r="37" spans="1:5" ht="229.5">
      <c r="A37" t="s">
        <v>53</v>
      </c>
      <c r="E37" s="34" t="s">
        <v>80</v>
      </c>
    </row>
    <row r="38" spans="1:15" ht="12.75">
      <c r="A38" s="24" t="s">
        <v>46</v>
      </c>
      <c r="B38" s="28" t="s">
        <v>81</v>
      </c>
      <c r="C38" s="28" t="s">
        <v>82</v>
      </c>
      <c r="D38" s="24" t="s">
        <v>48</v>
      </c>
      <c r="E38" s="29" t="s">
        <v>83</v>
      </c>
      <c r="F38" s="30" t="s">
        <v>84</v>
      </c>
      <c r="G38" s="31">
        <v>1.05</v>
      </c>
      <c r="H38" s="32"/>
      <c r="I38" s="32">
        <f>ROUND(ROUND(H38,2)*ROUND(G38,3),2)</f>
        <v>0</v>
      </c>
      <c r="N38">
        <f>(I38*21)/100</f>
        <v>0</v>
      </c>
      <c r="O38" t="s">
        <v>23</v>
      </c>
    </row>
    <row r="39" spans="1:5" ht="12.75">
      <c r="A39" s="33" t="s">
        <v>51</v>
      </c>
      <c r="E39" s="34" t="s">
        <v>85</v>
      </c>
    </row>
    <row r="40" spans="1:5" ht="12.75">
      <c r="A40" s="35" t="s">
        <v>52</v>
      </c>
      <c r="E40" s="36" t="s">
        <v>86</v>
      </c>
    </row>
    <row r="41" spans="1:5" ht="38.25">
      <c r="A41" t="s">
        <v>53</v>
      </c>
      <c r="E41" s="34" t="s">
        <v>87</v>
      </c>
    </row>
    <row r="42" spans="1:17" ht="12.75" customHeight="1">
      <c r="A42" s="12" t="s">
        <v>44</v>
      </c>
      <c r="B42" s="12"/>
      <c r="C42" s="37" t="s">
        <v>77</v>
      </c>
      <c r="D42" s="12"/>
      <c r="E42" s="26" t="s">
        <v>88</v>
      </c>
      <c r="F42" s="12"/>
      <c r="G42" s="12"/>
      <c r="H42" s="12"/>
      <c r="I42" s="38">
        <f>0+P42</f>
        <v>0</v>
      </c>
      <c r="N42">
        <f>0+Q42</f>
        <v>0</v>
      </c>
      <c r="P42">
        <f>0+I43+I47+I51+I55+I59+I63+I67+I71+I75+I79+I83+I87+I91+I95+I99+I103+I107+I111+I115</f>
        <v>0</v>
      </c>
      <c r="Q42">
        <f>0+N43+N47+N51+N55+N59+N63+N67+N71+N75+N79+N83+N87+N91+N95+N99+N103+N107+N111+N115</f>
        <v>0</v>
      </c>
    </row>
    <row r="43" spans="1:15" ht="12.75">
      <c r="A43" s="24" t="s">
        <v>46</v>
      </c>
      <c r="B43" s="28" t="s">
        <v>40</v>
      </c>
      <c r="C43" s="28" t="s">
        <v>89</v>
      </c>
      <c r="D43" s="24" t="s">
        <v>48</v>
      </c>
      <c r="E43" s="29" t="s">
        <v>90</v>
      </c>
      <c r="F43" s="30" t="s">
        <v>59</v>
      </c>
      <c r="G43" s="31">
        <v>2</v>
      </c>
      <c r="H43" s="32"/>
      <c r="I43" s="32">
        <f>ROUND(ROUND(H43,2)*ROUND(G43,3),2)</f>
        <v>0</v>
      </c>
      <c r="N43">
        <f>(I43*21)/100</f>
        <v>0</v>
      </c>
      <c r="O43" t="s">
        <v>23</v>
      </c>
    </row>
    <row r="44" spans="1:5" ht="12.75">
      <c r="A44" s="33" t="s">
        <v>51</v>
      </c>
      <c r="E44" s="34" t="s">
        <v>48</v>
      </c>
    </row>
    <row r="45" spans="1:5" ht="12.75">
      <c r="A45" s="35" t="s">
        <v>52</v>
      </c>
      <c r="E45" s="36" t="s">
        <v>91</v>
      </c>
    </row>
    <row r="46" spans="1:5" ht="76.5">
      <c r="A46" t="s">
        <v>53</v>
      </c>
      <c r="E46" s="34" t="s">
        <v>92</v>
      </c>
    </row>
    <row r="47" spans="1:15" ht="12.75">
      <c r="A47" s="24" t="s">
        <v>46</v>
      </c>
      <c r="B47" s="28" t="s">
        <v>42</v>
      </c>
      <c r="C47" s="28" t="s">
        <v>93</v>
      </c>
      <c r="D47" s="24" t="s">
        <v>48</v>
      </c>
      <c r="E47" s="29" t="s">
        <v>94</v>
      </c>
      <c r="F47" s="30" t="s">
        <v>95</v>
      </c>
      <c r="G47" s="31">
        <v>3</v>
      </c>
      <c r="H47" s="32"/>
      <c r="I47" s="32">
        <f>ROUND(ROUND(H47,2)*ROUND(G47,3),2)</f>
        <v>0</v>
      </c>
      <c r="N47">
        <f>(I47*21)/100</f>
        <v>0</v>
      </c>
      <c r="O47" t="s">
        <v>23</v>
      </c>
    </row>
    <row r="48" spans="1:5" ht="12.75">
      <c r="A48" s="33" t="s">
        <v>51</v>
      </c>
      <c r="E48" s="34" t="s">
        <v>96</v>
      </c>
    </row>
    <row r="49" spans="1:5" ht="12.75">
      <c r="A49" s="35" t="s">
        <v>52</v>
      </c>
      <c r="E49" s="36" t="s">
        <v>48</v>
      </c>
    </row>
    <row r="50" spans="1:5" ht="102">
      <c r="A50" t="s">
        <v>53</v>
      </c>
      <c r="E50" s="34" t="s">
        <v>97</v>
      </c>
    </row>
    <row r="51" spans="1:15" ht="12.75">
      <c r="A51" s="24" t="s">
        <v>46</v>
      </c>
      <c r="B51" s="28" t="s">
        <v>43</v>
      </c>
      <c r="C51" s="28" t="s">
        <v>98</v>
      </c>
      <c r="D51" s="24" t="s">
        <v>48</v>
      </c>
      <c r="E51" s="29" t="s">
        <v>99</v>
      </c>
      <c r="F51" s="30" t="s">
        <v>95</v>
      </c>
      <c r="G51" s="31">
        <v>3</v>
      </c>
      <c r="H51" s="32"/>
      <c r="I51" s="32">
        <f>ROUND(ROUND(H51,2)*ROUND(G51,3),2)</f>
        <v>0</v>
      </c>
      <c r="N51">
        <f>(I51*21)/100</f>
        <v>0</v>
      </c>
      <c r="O51" t="s">
        <v>23</v>
      </c>
    </row>
    <row r="52" spans="1:5" ht="12.75">
      <c r="A52" s="33" t="s">
        <v>51</v>
      </c>
      <c r="E52" s="34" t="s">
        <v>100</v>
      </c>
    </row>
    <row r="53" spans="1:5" ht="12.75">
      <c r="A53" s="35" t="s">
        <v>52</v>
      </c>
      <c r="E53" s="36" t="s">
        <v>48</v>
      </c>
    </row>
    <row r="54" spans="1:5" ht="140.25">
      <c r="A54" t="s">
        <v>53</v>
      </c>
      <c r="E54" s="34" t="s">
        <v>101</v>
      </c>
    </row>
    <row r="55" spans="1:15" ht="12.75">
      <c r="A55" s="24" t="s">
        <v>46</v>
      </c>
      <c r="B55" s="28" t="s">
        <v>102</v>
      </c>
      <c r="C55" s="28" t="s">
        <v>103</v>
      </c>
      <c r="D55" s="24" t="s">
        <v>48</v>
      </c>
      <c r="E55" s="29" t="s">
        <v>104</v>
      </c>
      <c r="F55" s="30" t="s">
        <v>59</v>
      </c>
      <c r="G55" s="31">
        <v>2</v>
      </c>
      <c r="H55" s="32"/>
      <c r="I55" s="32">
        <f>ROUND(ROUND(H55,2)*ROUND(G55,3),2)</f>
        <v>0</v>
      </c>
      <c r="N55">
        <f>(I55*21)/100</f>
        <v>0</v>
      </c>
      <c r="O55" t="s">
        <v>23</v>
      </c>
    </row>
    <row r="56" spans="1:5" ht="12.75">
      <c r="A56" s="33" t="s">
        <v>51</v>
      </c>
      <c r="E56" s="34" t="s">
        <v>48</v>
      </c>
    </row>
    <row r="57" spans="1:5" ht="12.75">
      <c r="A57" s="35" t="s">
        <v>52</v>
      </c>
      <c r="E57" s="36" t="s">
        <v>105</v>
      </c>
    </row>
    <row r="58" spans="1:5" ht="76.5">
      <c r="A58" t="s">
        <v>53</v>
      </c>
      <c r="E58" s="34" t="s">
        <v>106</v>
      </c>
    </row>
    <row r="59" spans="1:15" ht="12.75">
      <c r="A59" s="24" t="s">
        <v>46</v>
      </c>
      <c r="B59" s="28" t="s">
        <v>107</v>
      </c>
      <c r="C59" s="28" t="s">
        <v>108</v>
      </c>
      <c r="D59" s="24" t="s">
        <v>48</v>
      </c>
      <c r="E59" s="29" t="s">
        <v>109</v>
      </c>
      <c r="F59" s="30" t="s">
        <v>59</v>
      </c>
      <c r="G59" s="31">
        <v>2</v>
      </c>
      <c r="H59" s="32"/>
      <c r="I59" s="32">
        <f>ROUND(ROUND(H59,2)*ROUND(G59,3),2)</f>
        <v>0</v>
      </c>
      <c r="N59">
        <f>(I59*21)/100</f>
        <v>0</v>
      </c>
      <c r="O59" t="s">
        <v>23</v>
      </c>
    </row>
    <row r="60" spans="1:5" ht="12.75">
      <c r="A60" s="33" t="s">
        <v>51</v>
      </c>
      <c r="E60" s="34" t="s">
        <v>48</v>
      </c>
    </row>
    <row r="61" spans="1:5" ht="25.5">
      <c r="A61" s="35" t="s">
        <v>52</v>
      </c>
      <c r="E61" s="36" t="s">
        <v>110</v>
      </c>
    </row>
    <row r="62" spans="1:5" ht="102">
      <c r="A62" t="s">
        <v>53</v>
      </c>
      <c r="E62" s="34" t="s">
        <v>111</v>
      </c>
    </row>
    <row r="63" spans="1:15" ht="25.5">
      <c r="A63" s="24" t="s">
        <v>46</v>
      </c>
      <c r="B63" s="28" t="s">
        <v>112</v>
      </c>
      <c r="C63" s="28" t="s">
        <v>113</v>
      </c>
      <c r="D63" s="24" t="s">
        <v>48</v>
      </c>
      <c r="E63" s="29" t="s">
        <v>114</v>
      </c>
      <c r="F63" s="30" t="s">
        <v>95</v>
      </c>
      <c r="G63" s="31">
        <v>30</v>
      </c>
      <c r="H63" s="32"/>
      <c r="I63" s="32">
        <f>ROUND(ROUND(H63,2)*ROUND(G63,3),2)</f>
        <v>0</v>
      </c>
      <c r="N63">
        <f>(I63*21)/100</f>
        <v>0</v>
      </c>
      <c r="O63" t="s">
        <v>23</v>
      </c>
    </row>
    <row r="64" spans="1:5" ht="12.75">
      <c r="A64" s="33" t="s">
        <v>51</v>
      </c>
      <c r="E64" s="34" t="s">
        <v>115</v>
      </c>
    </row>
    <row r="65" spans="1:5" ht="12.75">
      <c r="A65" s="35" t="s">
        <v>52</v>
      </c>
      <c r="E65" s="36" t="s">
        <v>48</v>
      </c>
    </row>
    <row r="66" spans="1:5" ht="89.25">
      <c r="A66" t="s">
        <v>53</v>
      </c>
      <c r="E66" s="34" t="s">
        <v>116</v>
      </c>
    </row>
    <row r="67" spans="1:15" ht="25.5">
      <c r="A67" s="24" t="s">
        <v>46</v>
      </c>
      <c r="B67" s="28" t="s">
        <v>117</v>
      </c>
      <c r="C67" s="28" t="s">
        <v>118</v>
      </c>
      <c r="D67" s="24" t="s">
        <v>48</v>
      </c>
      <c r="E67" s="29" t="s">
        <v>119</v>
      </c>
      <c r="F67" s="30" t="s">
        <v>59</v>
      </c>
      <c r="G67" s="31">
        <v>4</v>
      </c>
      <c r="H67" s="32"/>
      <c r="I67" s="32">
        <f>ROUND(ROUND(H67,2)*ROUND(G67,3),2)</f>
        <v>0</v>
      </c>
      <c r="N67">
        <f>(I67*21)/100</f>
        <v>0</v>
      </c>
      <c r="O67" t="s">
        <v>23</v>
      </c>
    </row>
    <row r="68" spans="1:5" ht="12.75">
      <c r="A68" s="33" t="s">
        <v>51</v>
      </c>
      <c r="E68" s="34" t="s">
        <v>120</v>
      </c>
    </row>
    <row r="69" spans="1:5" ht="12.75">
      <c r="A69" s="35" t="s">
        <v>52</v>
      </c>
      <c r="E69" s="36" t="s">
        <v>48</v>
      </c>
    </row>
    <row r="70" spans="1:5" ht="102">
      <c r="A70" t="s">
        <v>53</v>
      </c>
      <c r="E70" s="34" t="s">
        <v>121</v>
      </c>
    </row>
    <row r="71" spans="1:15" ht="12.75">
      <c r="A71" s="24" t="s">
        <v>46</v>
      </c>
      <c r="B71" s="28" t="s">
        <v>122</v>
      </c>
      <c r="C71" s="28" t="s">
        <v>123</v>
      </c>
      <c r="D71" s="24" t="s">
        <v>48</v>
      </c>
      <c r="E71" s="29" t="s">
        <v>124</v>
      </c>
      <c r="F71" s="30" t="s">
        <v>95</v>
      </c>
      <c r="G71" s="31">
        <v>30</v>
      </c>
      <c r="H71" s="32"/>
      <c r="I71" s="32">
        <f>ROUND(ROUND(H71,2)*ROUND(G71,3),2)</f>
        <v>0</v>
      </c>
      <c r="N71">
        <f>(I71*21)/100</f>
        <v>0</v>
      </c>
      <c r="O71" t="s">
        <v>23</v>
      </c>
    </row>
    <row r="72" spans="1:5" ht="12.75">
      <c r="A72" s="33" t="s">
        <v>51</v>
      </c>
      <c r="E72" s="34" t="s">
        <v>120</v>
      </c>
    </row>
    <row r="73" spans="1:5" ht="12.75">
      <c r="A73" s="35" t="s">
        <v>52</v>
      </c>
      <c r="E73" s="36" t="s">
        <v>48</v>
      </c>
    </row>
    <row r="74" spans="1:5" ht="76.5">
      <c r="A74" t="s">
        <v>53</v>
      </c>
      <c r="E74" s="34" t="s">
        <v>125</v>
      </c>
    </row>
    <row r="75" spans="1:15" ht="12.75">
      <c r="A75" s="24" t="s">
        <v>46</v>
      </c>
      <c r="B75" s="28" t="s">
        <v>126</v>
      </c>
      <c r="C75" s="28" t="s">
        <v>127</v>
      </c>
      <c r="D75" s="24" t="s">
        <v>48</v>
      </c>
      <c r="E75" s="29" t="s">
        <v>128</v>
      </c>
      <c r="F75" s="30" t="s">
        <v>59</v>
      </c>
      <c r="G75" s="31">
        <v>4</v>
      </c>
      <c r="H75" s="32"/>
      <c r="I75" s="32">
        <f>ROUND(ROUND(H75,2)*ROUND(G75,3),2)</f>
        <v>0</v>
      </c>
      <c r="N75">
        <f>(I75*21)/100</f>
        <v>0</v>
      </c>
      <c r="O75" t="s">
        <v>23</v>
      </c>
    </row>
    <row r="76" spans="1:5" ht="12.75">
      <c r="A76" s="33" t="s">
        <v>51</v>
      </c>
      <c r="E76" s="34" t="s">
        <v>48</v>
      </c>
    </row>
    <row r="77" spans="1:5" ht="12.75">
      <c r="A77" s="35" t="s">
        <v>52</v>
      </c>
      <c r="E77" s="36" t="s">
        <v>48</v>
      </c>
    </row>
    <row r="78" spans="1:5" ht="89.25">
      <c r="A78" t="s">
        <v>53</v>
      </c>
      <c r="E78" s="34" t="s">
        <v>129</v>
      </c>
    </row>
    <row r="79" spans="1:15" ht="12.75">
      <c r="A79" s="24" t="s">
        <v>46</v>
      </c>
      <c r="B79" s="28" t="s">
        <v>130</v>
      </c>
      <c r="C79" s="28" t="s">
        <v>131</v>
      </c>
      <c r="D79" s="24" t="s">
        <v>48</v>
      </c>
      <c r="E79" s="29" t="s">
        <v>132</v>
      </c>
      <c r="F79" s="30" t="s">
        <v>59</v>
      </c>
      <c r="G79" s="31">
        <v>2</v>
      </c>
      <c r="H79" s="32"/>
      <c r="I79" s="32">
        <f>ROUND(ROUND(H79,2)*ROUND(G79,3),2)</f>
        <v>0</v>
      </c>
      <c r="N79">
        <f>(I79*21)/100</f>
        <v>0</v>
      </c>
      <c r="O79" t="s">
        <v>23</v>
      </c>
    </row>
    <row r="80" spans="1:5" ht="12.75">
      <c r="A80" s="33" t="s">
        <v>51</v>
      </c>
      <c r="E80" s="34" t="s">
        <v>48</v>
      </c>
    </row>
    <row r="81" spans="1:5" ht="12.75">
      <c r="A81" s="35" t="s">
        <v>52</v>
      </c>
      <c r="E81" s="36" t="s">
        <v>133</v>
      </c>
    </row>
    <row r="82" spans="1:5" ht="114.75">
      <c r="A82" t="s">
        <v>53</v>
      </c>
      <c r="E82" s="34" t="s">
        <v>134</v>
      </c>
    </row>
    <row r="83" spans="1:15" ht="25.5">
      <c r="A83" s="24" t="s">
        <v>46</v>
      </c>
      <c r="B83" s="28" t="s">
        <v>135</v>
      </c>
      <c r="C83" s="28" t="s">
        <v>136</v>
      </c>
      <c r="D83" s="24" t="s">
        <v>48</v>
      </c>
      <c r="E83" s="29" t="s">
        <v>137</v>
      </c>
      <c r="F83" s="30" t="s">
        <v>59</v>
      </c>
      <c r="G83" s="31">
        <v>2</v>
      </c>
      <c r="H83" s="32"/>
      <c r="I83" s="32">
        <f>ROUND(ROUND(H83,2)*ROUND(G83,3),2)</f>
        <v>0</v>
      </c>
      <c r="N83">
        <f>(I83*21)/100</f>
        <v>0</v>
      </c>
      <c r="O83" t="s">
        <v>23</v>
      </c>
    </row>
    <row r="84" spans="1:5" ht="12.75">
      <c r="A84" s="33" t="s">
        <v>51</v>
      </c>
      <c r="E84" s="34" t="s">
        <v>48</v>
      </c>
    </row>
    <row r="85" spans="1:5" ht="12.75">
      <c r="A85" s="35" t="s">
        <v>52</v>
      </c>
      <c r="E85" s="36" t="s">
        <v>133</v>
      </c>
    </row>
    <row r="86" spans="1:5" ht="102">
      <c r="A86" t="s">
        <v>53</v>
      </c>
      <c r="E86" s="34" t="s">
        <v>138</v>
      </c>
    </row>
    <row r="87" spans="1:15" ht="12.75">
      <c r="A87" s="24" t="s">
        <v>46</v>
      </c>
      <c r="B87" s="28" t="s">
        <v>139</v>
      </c>
      <c r="C87" s="28" t="s">
        <v>140</v>
      </c>
      <c r="D87" s="24" t="s">
        <v>48</v>
      </c>
      <c r="E87" s="29" t="s">
        <v>141</v>
      </c>
      <c r="F87" s="30" t="s">
        <v>59</v>
      </c>
      <c r="G87" s="31">
        <v>2</v>
      </c>
      <c r="H87" s="32"/>
      <c r="I87" s="32">
        <f>ROUND(ROUND(H87,2)*ROUND(G87,3),2)</f>
        <v>0</v>
      </c>
      <c r="N87">
        <f>(I87*21)/100</f>
        <v>0</v>
      </c>
      <c r="O87" t="s">
        <v>23</v>
      </c>
    </row>
    <row r="88" spans="1:5" ht="12.75">
      <c r="A88" s="33" t="s">
        <v>51</v>
      </c>
      <c r="E88" s="34" t="s">
        <v>48</v>
      </c>
    </row>
    <row r="89" spans="1:5" ht="12.75">
      <c r="A89" s="35" t="s">
        <v>52</v>
      </c>
      <c r="E89" s="36" t="s">
        <v>142</v>
      </c>
    </row>
    <row r="90" spans="1:5" ht="89.25">
      <c r="A90" t="s">
        <v>53</v>
      </c>
      <c r="E90" s="34" t="s">
        <v>143</v>
      </c>
    </row>
    <row r="91" spans="1:15" ht="12.75">
      <c r="A91" s="24" t="s">
        <v>46</v>
      </c>
      <c r="B91" s="28" t="s">
        <v>144</v>
      </c>
      <c r="C91" s="28" t="s">
        <v>145</v>
      </c>
      <c r="D91" s="24" t="s">
        <v>48</v>
      </c>
      <c r="E91" s="29" t="s">
        <v>146</v>
      </c>
      <c r="F91" s="30" t="s">
        <v>59</v>
      </c>
      <c r="G91" s="31">
        <v>2</v>
      </c>
      <c r="H91" s="32"/>
      <c r="I91" s="32">
        <f>ROUND(ROUND(H91,2)*ROUND(G91,3),2)</f>
        <v>0</v>
      </c>
      <c r="N91">
        <f>(I91*21)/100</f>
        <v>0</v>
      </c>
      <c r="O91" t="s">
        <v>23</v>
      </c>
    </row>
    <row r="92" spans="1:5" ht="12.75">
      <c r="A92" s="33" t="s">
        <v>51</v>
      </c>
      <c r="E92" s="34" t="s">
        <v>48</v>
      </c>
    </row>
    <row r="93" spans="1:5" ht="12.75">
      <c r="A93" s="35" t="s">
        <v>52</v>
      </c>
      <c r="E93" s="36" t="s">
        <v>142</v>
      </c>
    </row>
    <row r="94" spans="1:5" ht="102">
      <c r="A94" t="s">
        <v>53</v>
      </c>
      <c r="E94" s="34" t="s">
        <v>147</v>
      </c>
    </row>
    <row r="95" spans="1:15" ht="12.75">
      <c r="A95" s="24" t="s">
        <v>46</v>
      </c>
      <c r="B95" s="28" t="s">
        <v>148</v>
      </c>
      <c r="C95" s="28" t="s">
        <v>149</v>
      </c>
      <c r="D95" s="24" t="s">
        <v>48</v>
      </c>
      <c r="E95" s="29" t="s">
        <v>150</v>
      </c>
      <c r="F95" s="30" t="s">
        <v>59</v>
      </c>
      <c r="G95" s="31">
        <v>2</v>
      </c>
      <c r="H95" s="32"/>
      <c r="I95" s="32">
        <f>ROUND(ROUND(H95,2)*ROUND(G95,3),2)</f>
        <v>0</v>
      </c>
      <c r="N95">
        <f>(I95*21)/100</f>
        <v>0</v>
      </c>
      <c r="O95" t="s">
        <v>23</v>
      </c>
    </row>
    <row r="96" spans="1:5" ht="12.75">
      <c r="A96" s="33" t="s">
        <v>51</v>
      </c>
      <c r="E96" s="34" t="s">
        <v>48</v>
      </c>
    </row>
    <row r="97" spans="1:5" ht="12.75">
      <c r="A97" s="35" t="s">
        <v>52</v>
      </c>
      <c r="E97" s="36" t="s">
        <v>151</v>
      </c>
    </row>
    <row r="98" spans="1:5" ht="89.25">
      <c r="A98" t="s">
        <v>53</v>
      </c>
      <c r="E98" s="34" t="s">
        <v>152</v>
      </c>
    </row>
    <row r="99" spans="1:15" ht="25.5">
      <c r="A99" s="24" t="s">
        <v>46</v>
      </c>
      <c r="B99" s="28" t="s">
        <v>153</v>
      </c>
      <c r="C99" s="28" t="s">
        <v>154</v>
      </c>
      <c r="D99" s="24" t="s">
        <v>48</v>
      </c>
      <c r="E99" s="29" t="s">
        <v>155</v>
      </c>
      <c r="F99" s="30" t="s">
        <v>59</v>
      </c>
      <c r="G99" s="31">
        <v>1</v>
      </c>
      <c r="H99" s="32"/>
      <c r="I99" s="32">
        <f>ROUND(ROUND(H99,2)*ROUND(G99,3),2)</f>
        <v>0</v>
      </c>
      <c r="N99">
        <f>(I99*21)/100</f>
        <v>0</v>
      </c>
      <c r="O99" t="s">
        <v>23</v>
      </c>
    </row>
    <row r="100" spans="1:5" ht="12.75">
      <c r="A100" s="33" t="s">
        <v>51</v>
      </c>
      <c r="E100" s="34" t="s">
        <v>48</v>
      </c>
    </row>
    <row r="101" spans="1:5" ht="12.75">
      <c r="A101" s="35" t="s">
        <v>52</v>
      </c>
      <c r="E101" s="36" t="s">
        <v>48</v>
      </c>
    </row>
    <row r="102" spans="1:5" ht="114.75">
      <c r="A102" t="s">
        <v>53</v>
      </c>
      <c r="E102" s="34" t="s">
        <v>156</v>
      </c>
    </row>
    <row r="103" spans="1:15" ht="12.75">
      <c r="A103" s="24" t="s">
        <v>46</v>
      </c>
      <c r="B103" s="28" t="s">
        <v>157</v>
      </c>
      <c r="C103" s="28" t="s">
        <v>158</v>
      </c>
      <c r="D103" s="24" t="s">
        <v>48</v>
      </c>
      <c r="E103" s="29" t="s">
        <v>159</v>
      </c>
      <c r="F103" s="30" t="s">
        <v>160</v>
      </c>
      <c r="G103" s="31">
        <v>2</v>
      </c>
      <c r="H103" s="32"/>
      <c r="I103" s="32">
        <f>ROUND(ROUND(H103,2)*ROUND(G103,3),2)</f>
        <v>0</v>
      </c>
      <c r="N103">
        <f>(I103*21)/100</f>
        <v>0</v>
      </c>
      <c r="O103" t="s">
        <v>23</v>
      </c>
    </row>
    <row r="104" spans="1:5" ht="12.75">
      <c r="A104" s="33" t="s">
        <v>51</v>
      </c>
      <c r="E104" s="34" t="s">
        <v>48</v>
      </c>
    </row>
    <row r="105" spans="1:5" ht="12.75">
      <c r="A105" s="35" t="s">
        <v>52</v>
      </c>
      <c r="E105" s="36" t="s">
        <v>48</v>
      </c>
    </row>
    <row r="106" spans="1:5" ht="89.25">
      <c r="A106" t="s">
        <v>53</v>
      </c>
      <c r="E106" s="34" t="s">
        <v>161</v>
      </c>
    </row>
    <row r="107" spans="1:15" ht="12.75">
      <c r="A107" s="24" t="s">
        <v>46</v>
      </c>
      <c r="B107" s="28" t="s">
        <v>162</v>
      </c>
      <c r="C107" s="28" t="s">
        <v>163</v>
      </c>
      <c r="D107" s="24" t="s">
        <v>48</v>
      </c>
      <c r="E107" s="29" t="s">
        <v>164</v>
      </c>
      <c r="F107" s="30" t="s">
        <v>160</v>
      </c>
      <c r="G107" s="31">
        <v>2</v>
      </c>
      <c r="H107" s="32"/>
      <c r="I107" s="32">
        <f>ROUND(ROUND(H107,2)*ROUND(G107,3),2)</f>
        <v>0</v>
      </c>
      <c r="N107">
        <f>(I107*21)/100</f>
        <v>0</v>
      </c>
      <c r="O107" t="s">
        <v>23</v>
      </c>
    </row>
    <row r="108" spans="1:5" ht="12.75">
      <c r="A108" s="33" t="s">
        <v>51</v>
      </c>
      <c r="E108" s="34" t="s">
        <v>48</v>
      </c>
    </row>
    <row r="109" spans="1:5" ht="12.75">
      <c r="A109" s="35" t="s">
        <v>52</v>
      </c>
      <c r="E109" s="36" t="s">
        <v>48</v>
      </c>
    </row>
    <row r="110" spans="1:5" ht="89.25">
      <c r="A110" t="s">
        <v>53</v>
      </c>
      <c r="E110" s="34" t="s">
        <v>165</v>
      </c>
    </row>
    <row r="111" spans="1:15" ht="12.75">
      <c r="A111" s="24" t="s">
        <v>46</v>
      </c>
      <c r="B111" s="28" t="s">
        <v>166</v>
      </c>
      <c r="C111" s="28" t="s">
        <v>167</v>
      </c>
      <c r="D111" s="24" t="s">
        <v>48</v>
      </c>
      <c r="E111" s="29" t="s">
        <v>168</v>
      </c>
      <c r="F111" s="30" t="s">
        <v>59</v>
      </c>
      <c r="G111" s="31">
        <v>2</v>
      </c>
      <c r="H111" s="32"/>
      <c r="I111" s="32">
        <f>ROUND(ROUND(H111,2)*ROUND(G111,3),2)</f>
        <v>0</v>
      </c>
      <c r="N111">
        <f>(I111*21)/100</f>
        <v>0</v>
      </c>
      <c r="O111" t="s">
        <v>23</v>
      </c>
    </row>
    <row r="112" spans="1:5" ht="12.75">
      <c r="A112" s="33" t="s">
        <v>51</v>
      </c>
      <c r="E112" s="34" t="s">
        <v>48</v>
      </c>
    </row>
    <row r="113" spans="1:5" ht="12.75">
      <c r="A113" s="35" t="s">
        <v>52</v>
      </c>
      <c r="E113" s="36" t="s">
        <v>151</v>
      </c>
    </row>
    <row r="114" spans="1:5" ht="102">
      <c r="A114" t="s">
        <v>53</v>
      </c>
      <c r="E114" s="34" t="s">
        <v>169</v>
      </c>
    </row>
    <row r="115" spans="1:15" ht="12.75">
      <c r="A115" s="24" t="s">
        <v>46</v>
      </c>
      <c r="B115" s="28" t="s">
        <v>170</v>
      </c>
      <c r="C115" s="28" t="s">
        <v>171</v>
      </c>
      <c r="D115" s="24" t="s">
        <v>48</v>
      </c>
      <c r="E115" s="29" t="s">
        <v>172</v>
      </c>
      <c r="F115" s="30" t="s">
        <v>73</v>
      </c>
      <c r="G115" s="31">
        <v>0.8</v>
      </c>
      <c r="H115" s="32"/>
      <c r="I115" s="32">
        <f>ROUND(ROUND(H115,2)*ROUND(G115,3),2)</f>
        <v>0</v>
      </c>
      <c r="N115">
        <f>(I115*21)/100</f>
        <v>0</v>
      </c>
      <c r="O115" t="s">
        <v>23</v>
      </c>
    </row>
    <row r="116" spans="1:5" ht="12.75">
      <c r="A116" s="33" t="s">
        <v>51</v>
      </c>
      <c r="E116" s="34" t="s">
        <v>173</v>
      </c>
    </row>
    <row r="117" spans="1:5" ht="12.75">
      <c r="A117" s="35" t="s">
        <v>52</v>
      </c>
      <c r="E117" s="36" t="s">
        <v>48</v>
      </c>
    </row>
    <row r="118" spans="1:5" ht="216.75">
      <c r="A118" t="s">
        <v>53</v>
      </c>
      <c r="E118" s="34" t="s">
        <v>174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Černý Lukáš Ing.</cp:lastModifiedBy>
  <dcterms:modified xsi:type="dcterms:W3CDTF">2023-05-24T08:46:29Z</dcterms:modified>
  <cp:category/>
  <cp:version/>
  <cp:contentType/>
  <cp:contentStatus/>
</cp:coreProperties>
</file>