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S_ ROZPOCTY_5-4_2023\Jarka Tavodova_17_5_2023\(T26)_Loubí sedimenty_4_5_2023 (17.5.2023 - doplnění VON)\ROZPOČET\"/>
    </mc:Choice>
  </mc:AlternateContent>
  <bookViews>
    <workbookView xWindow="0" yWindow="0" windowWidth="0" windowHeight="0"/>
  </bookViews>
  <sheets>
    <sheet name="Rekapitulace stavby" sheetId="1" r:id="rId1"/>
    <sheet name="01 - LOUBÍ U DĚČÍNA – odb..." sheetId="2" r:id="rId2"/>
    <sheet name="VON - Vedlejší a ostatní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LOUBÍ U DĚČÍNA – odb...'!$C$118:$K$195</definedName>
    <definedName name="_xlnm.Print_Area" localSheetId="1">'01 - LOUBÍ U DĚČÍNA – odb...'!$C$4:$J$76,'01 - LOUBÍ U DĚČÍNA – odb...'!$C$82:$J$100,'01 - LOUBÍ U DĚČÍNA – odb...'!$C$106:$K$195</definedName>
    <definedName name="_xlnm.Print_Titles" localSheetId="1">'01 - LOUBÍ U DĚČÍNA – odb...'!$118:$118</definedName>
    <definedName name="_xlnm._FilterDatabase" localSheetId="2" hidden="1">'VON - Vedlejší a ostatní ...'!$C$122:$K$142</definedName>
    <definedName name="_xlnm.Print_Area" localSheetId="2">'VON - Vedlejší a ostatní ...'!$C$4:$J$76,'VON - Vedlejší a ostatní ...'!$C$82:$J$104,'VON - Vedlejší a ostatní ...'!$C$110:$K$142</definedName>
    <definedName name="_xlnm.Print_Titles" localSheetId="2">'VON - Vedlejší a ostatní ...'!$122:$122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2" r="J37"/>
  <c r="J36"/>
  <c i="1" r="AY95"/>
  <c i="2" r="J35"/>
  <c i="1" r="AX95"/>
  <c i="2"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7"/>
  <c r="BH177"/>
  <c r="BG177"/>
  <c r="BF177"/>
  <c r="T177"/>
  <c r="R177"/>
  <c r="P177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47"/>
  <c r="BH147"/>
  <c r="BG147"/>
  <c r="BF147"/>
  <c r="T147"/>
  <c r="R147"/>
  <c r="P147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89"/>
  <c r="E7"/>
  <c r="E85"/>
  <c i="1" r="L90"/>
  <c r="AM90"/>
  <c r="AM89"/>
  <c r="L89"/>
  <c r="AM87"/>
  <c r="L87"/>
  <c r="L85"/>
  <c r="L84"/>
  <c i="2" r="BK169"/>
  <c r="BK122"/>
  <c r="BK163"/>
  <c r="BK183"/>
  <c r="BK147"/>
  <c r="J155"/>
  <c i="1" r="AS94"/>
  <c i="3" r="BK133"/>
  <c r="BK129"/>
  <c r="BK138"/>
  <c i="2" r="BK195"/>
  <c r="J163"/>
  <c r="J190"/>
  <c r="J169"/>
  <c r="J122"/>
  <c r="J128"/>
  <c r="BK128"/>
  <c i="3" r="J133"/>
  <c r="BK126"/>
  <c r="J131"/>
  <c r="J135"/>
  <c r="BK128"/>
  <c i="2" r="J192"/>
  <c r="BK192"/>
  <c r="J177"/>
  <c r="J133"/>
  <c r="J139"/>
  <c r="J147"/>
  <c i="3" r="BK135"/>
  <c r="BK131"/>
  <c r="BK141"/>
  <c i="2" r="BK190"/>
  <c r="J195"/>
  <c r="J183"/>
  <c r="BK155"/>
  <c r="BK177"/>
  <c r="BK133"/>
  <c r="BK139"/>
  <c i="3" r="J129"/>
  <c r="J141"/>
  <c r="J138"/>
  <c r="J128"/>
  <c r="J126"/>
  <c i="2" l="1" r="BK121"/>
  <c r="J121"/>
  <c r="J98"/>
  <c r="T189"/>
  <c i="3" r="R127"/>
  <c r="R124"/>
  <c r="R123"/>
  <c r="R130"/>
  <c i="2" r="T121"/>
  <c r="T120"/>
  <c r="T119"/>
  <c r="R189"/>
  <c i="3" r="P127"/>
  <c r="P124"/>
  <c r="P123"/>
  <c i="1" r="AU96"/>
  <c i="3" r="P130"/>
  <c i="2" r="P121"/>
  <c r="P120"/>
  <c r="P119"/>
  <c i="1" r="AU95"/>
  <c i="2" r="BK189"/>
  <c r="J189"/>
  <c r="J99"/>
  <c i="3" r="BK130"/>
  <c r="J130"/>
  <c r="J100"/>
  <c r="T130"/>
  <c i="2" r="R121"/>
  <c r="R120"/>
  <c r="R119"/>
  <c r="P189"/>
  <c i="3" r="BK127"/>
  <c r="J127"/>
  <c r="J99"/>
  <c r="T127"/>
  <c r="T124"/>
  <c r="T123"/>
  <c r="BK140"/>
  <c r="J140"/>
  <c r="J103"/>
  <c r="BK125"/>
  <c r="J125"/>
  <c r="J98"/>
  <c r="BK137"/>
  <c r="J137"/>
  <c r="J102"/>
  <c r="BK134"/>
  <c r="J134"/>
  <c r="J101"/>
  <c r="J92"/>
  <c r="F120"/>
  <c r="BE129"/>
  <c r="BE133"/>
  <c r="BE135"/>
  <c r="E85"/>
  <c r="J117"/>
  <c r="BE131"/>
  <c r="BE126"/>
  <c r="BE128"/>
  <c r="BE138"/>
  <c r="BE141"/>
  <c i="2" r="BE155"/>
  <c r="F92"/>
  <c r="J113"/>
  <c r="J116"/>
  <c r="BE163"/>
  <c r="BE190"/>
  <c r="E109"/>
  <c r="BE122"/>
  <c r="BE133"/>
  <c r="BE169"/>
  <c r="BE192"/>
  <c r="BE195"/>
  <c r="BE128"/>
  <c r="BE139"/>
  <c r="BE147"/>
  <c r="BE177"/>
  <c r="BE183"/>
  <c r="F36"/>
  <c i="1" r="BC95"/>
  <c i="2" r="F37"/>
  <c i="1" r="BD95"/>
  <c i="2" r="F34"/>
  <c i="1" r="BA95"/>
  <c i="3" r="F35"/>
  <c i="1" r="BB96"/>
  <c i="2" r="F35"/>
  <c i="1" r="BB95"/>
  <c i="3" r="F36"/>
  <c i="1" r="BC96"/>
  <c i="3" r="J34"/>
  <c i="1" r="AW96"/>
  <c i="2" r="J34"/>
  <c i="1" r="AW95"/>
  <c i="3" r="F34"/>
  <c i="1" r="BA96"/>
  <c i="3" r="F37"/>
  <c i="1" r="BD96"/>
  <c i="2" l="1" r="BK120"/>
  <c r="J120"/>
  <c r="J97"/>
  <c i="3" r="BK124"/>
  <c r="J124"/>
  <c r="J97"/>
  <c i="1" r="AU94"/>
  <c i="2" r="J33"/>
  <c i="1" r="AV95"/>
  <c r="AT95"/>
  <c r="BB94"/>
  <c r="AX94"/>
  <c i="2" r="F33"/>
  <c i="1" r="AZ95"/>
  <c i="3" r="J33"/>
  <c i="1" r="AV96"/>
  <c r="AT96"/>
  <c r="BC94"/>
  <c r="W32"/>
  <c r="BA94"/>
  <c r="AW94"/>
  <c r="AK30"/>
  <c r="BD94"/>
  <c r="W33"/>
  <c i="3" r="F33"/>
  <c i="1" r="AZ96"/>
  <c i="3" l="1" r="BK123"/>
  <c r="J123"/>
  <c i="2" r="BK119"/>
  <c r="J119"/>
  <c i="3" r="J30"/>
  <c i="1" r="AG96"/>
  <c i="2" r="J30"/>
  <c i="1" r="AG95"/>
  <c r="AZ94"/>
  <c r="AV94"/>
  <c r="AK29"/>
  <c r="W30"/>
  <c r="W31"/>
  <c r="AY94"/>
  <c i="3" l="1" r="J39"/>
  <c i="2" r="J39"/>
  <c i="3" r="J96"/>
  <c i="2" r="J96"/>
  <c i="1" r="AN95"/>
  <c r="AN96"/>
  <c r="AG94"/>
  <c r="AK26"/>
  <c r="W29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<sst xmlns="http://schemas.openxmlformats.org/spreadsheetml/2006/main">
  <si>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</si>
  <si>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</si>
  <si>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</si>
  <si>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</si>
  <si>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{e3bb4acf-4cca-4f0a-8a6a-c950d5ab1a19}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</si>
  <si>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</si>
  <si>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</si>
  <si>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</si>
  <si>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</si>
  <si>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</si>
  <si>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</si>
  <si>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</si>
  <si>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</si>
  <si>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</si>
  <si>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(T_26)_2023_05_04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</si>
  <si>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</si>
  <si>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</si>
  <si>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LOUBÍ U DĚČÍNA – odbahnění malé vodní nádrže na p.p.č. 467/1</t>
  </si>
  <si>
    <t>KSO:</t>
  </si>
  <si>
    <t>CC-CZ:</t>
  </si>
  <si>
    <t>Místo:</t>
  </si>
  <si>
    <t>Děčín; Loubí u Děčína</t>
  </si>
  <si>
    <t>Datum:</t>
  </si>
  <si>
    <t>4. 5. 2023</t>
  </si>
  <si>
    <t>Zadavatel:</t>
  </si>
  <si>
    <t>IČ:</t>
  </si>
  <si>
    <t>Statutární město Děčín, Mírové nám. 1175/5, Děčín</t>
  </si>
  <si>
    <t>DIČ:</t>
  </si>
  <si>
    <t>Uchazeč:</t>
  </si>
  <si>
    <t>Vyplň údaj</t>
  </si>
  <si>
    <t>Projektant:</t>
  </si>
  <si>
    <t>17790093</t>
  </si>
  <si>
    <t>Vodohospodářské projekty a služby s.r.o.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</si>
  <si>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</si>
  <si>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</si>
  <si>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</si>
  <si>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</si>
  <si>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CU 2023/I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</si>
  <si>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</si>
  <si>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</si>
  <si>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</si>
  <si>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</si>
  <si>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</si>
  <si>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</si>
  <si>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</si>
  <si>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</si>
  <si>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</si>
  <si>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</si>
  <si>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</si>
  <si>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</si>
  <si>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</si>
  <si>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</si>
  <si>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</si>
  <si>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</si>
  <si>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</si>
  <si>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</si>
  <si>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</si>
  <si>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</si>
  <si>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</si>
  <si>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</si>
  <si>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</si>
  <si>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</si>
  <si>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</si>
  <si>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</si>
  <si>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</si>
  <si>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</si>
  <si>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</si>
  <si>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</si>
  <si>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</si>
  <si>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</si>
  <si>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</si>
  <si>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</si>
  <si>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</si>
  <si>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</si>
  <si>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</si>
  <si>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</si>
  <si>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</si>
  <si>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</si>
  <si>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</si>
  <si>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</si>
  <si>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</si>
  <si>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</si>
  <si>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</si>
  <si>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</si>
  <si>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</si>
  <si>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</si>
  <si>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{6aa7e4b9-78e4-4628-a7f5-2e4f25e7f123}</t>
  </si>
  <si>
    <t>2</t>
  </si>
  <si>
    <t>VON</t>
  </si>
  <si>
    <t>Vedlejší a ostatní náklady</t>
  </si>
  <si>
    <t>{313e2b2b-608d-4e7c-97ba-c6f7b05b9e9b}</t>
  </si>
  <si>
    <t>KRYCÍ LIST SOUPISU PRACÍ</t>
  </si>
  <si>
    <t>Objekt:</t>
  </si>
  <si>
    <t>01 - LOUBÍ U DĚČÍNA – odbahnění malé vodní nádrže na p.p.č. 467/1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</si>
  <si>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</si>
  <si>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</si>
  <si>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</si>
  <si>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</si>
  <si>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</si>
  <si>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</si>
  <si>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</si>
  <si>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</si>
  <si>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</si>
  <si>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</si>
  <si>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</si>
  <si>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</si>
  <si>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</si>
  <si>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</si>
  <si>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</si>
  <si>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</si>
  <si>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</si>
  <si>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</si>
  <si>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</si>
  <si>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</si>
  <si>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</si>
  <si>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</si>
  <si>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</si>
  <si>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5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</si>
  <si>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</si>
  <si>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</si>
  <si>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</si>
  <si>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</si>
  <si>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</si>
  <si>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</si>
  <si>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2023 01</t>
  </si>
  <si>
    <t>4</t>
  </si>
  <si>
    <t>-1982942690</t>
  </si>
  <si>
    <t>PP</t>
  </si>
  <si>
    <t>Sejmutí ornice strojně při souvislé ploše přes 100 do 500 m2, tl. vrstvy do 200 mm</t>
  </si>
  <si>
    <t>Online PSC</t>
  </si>
  <si>
    <t>https://podminky.urs.cz/item/CS_URS_2023_01/121151113</t>
  </si>
  <si>
    <t>VV</t>
  </si>
  <si>
    <t>sejmutí vrchní vrstvy tl. 200 mm</t>
  </si>
  <si>
    <t>400"m2"</t>
  </si>
  <si>
    <t>Součet</t>
  </si>
  <si>
    <t>122251103</t>
  </si>
  <si>
    <t>Odkopávky a prokopávky nezapažené v hornině třídy těžitelnosti I skupiny 3 objem do 100 m3 strojně</t>
  </si>
  <si>
    <t>m3</t>
  </si>
  <si>
    <t>221257821</t>
  </si>
  <si>
    <t>Odkopávky a prokopávky nezapažené strojně v hornině třídy těžitelnosti I skupiny 3 přes 50 do 100 m3</t>
  </si>
  <si>
    <t>https://podminky.urs.cz/item/CS_URS_2023_01/122251103</t>
  </si>
  <si>
    <t>odkopávka hrázek</t>
  </si>
  <si>
    <t>400"m2"*0,2"m"</t>
  </si>
  <si>
    <t>3</t>
  </si>
  <si>
    <t>132251101</t>
  </si>
  <si>
    <t>Hloubení rýh nezapažených š do 800 mm v hornině třídy těžitelnosti I skupiny 3 objem do 20 m3 strojně</t>
  </si>
  <si>
    <t>1756649358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</si>
  <si>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</si>
  <si>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</si>
  <si>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dočasné vytvoření zemního koryta dl. 20 m, h=0,3 m</t>
  </si>
  <si>
    <t>0,6"m"*0,3"m"/2*20"m"</t>
  </si>
  <si>
    <t>162751117</t>
  </si>
  <si>
    <t>Vodorovné přemístění přes 9 000 do 10000 m výkopku/sypaniny z horniny třídy těžitelnosti I skupiny 1 až 3</t>
  </si>
  <si>
    <t>1732042382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</si>
  <si>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</si>
  <si>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</si>
  <si>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přebytek odvodněného výkopku 30% k rozprostření</t>
  </si>
  <si>
    <t>60"m3"</t>
  </si>
  <si>
    <t xml:space="preserve">přebytek odvodněného výkopku 70%  na skládku</t>
  </si>
  <si>
    <t>140"m3"</t>
  </si>
  <si>
    <t>162751119</t>
  </si>
  <si>
    <t>Příplatek k vodorovnému přemístění výkopku/sypaniny z horniny třídy těžitelnosti I skupiny 1 až 3 ZKD 1000 m přes 10000 m</t>
  </si>
  <si>
    <t>1791468917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</si>
  <si>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</si>
  <si>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https://podminky.urs.cz/item/CS_URS_2023_01/162751119</t>
  </si>
  <si>
    <t>60"m3"*5</t>
  </si>
  <si>
    <t>přebytek odvodněného výkopku 70% na skládku</t>
  </si>
  <si>
    <t>140*10</t>
  </si>
  <si>
    <t>6</t>
  </si>
  <si>
    <t>167151101</t>
  </si>
  <si>
    <t>Nakládání výkopku z hornin třídy těžitelnosti I skupiny 1 až 3 do 100 m3</t>
  </si>
  <si>
    <t>-346694358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</si>
  <si>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</si>
  <si>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</si>
  <si>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300"m3"*2/3*0,3</t>
  </si>
  <si>
    <t>přebytek odvodněného výkopku 70%</t>
  </si>
  <si>
    <t>300"m3"*2/3*0,7</t>
  </si>
  <si>
    <t>7</t>
  </si>
  <si>
    <t>171201231</t>
  </si>
  <si>
    <t>Poplatek za uložení zeminy a kamení na recyklační skládce (skládkovné) kód odpadu 17 05 04</t>
  </si>
  <si>
    <t>t</t>
  </si>
  <si>
    <t>445236237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</si>
  <si>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</si>
  <si>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</si>
  <si>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140"m3"*1,8"t/m3"</t>
  </si>
  <si>
    <t>8</t>
  </si>
  <si>
    <t>171251101</t>
  </si>
  <si>
    <t>Uložení sypaniny do násypů nezhutněných strojně</t>
  </si>
  <si>
    <t>1796572046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</si>
  <si>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</si>
  <si>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</si>
  <si>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vytvoření hrázek okolo vaků</t>
  </si>
  <si>
    <t>rozprostření odvodněného výkopku 30%</t>
  </si>
  <si>
    <t>9</t>
  </si>
  <si>
    <t>174151101</t>
  </si>
  <si>
    <t>Zásyp jam, šachet rýh nebo kolem objektů sypaninou se zhutněním</t>
  </si>
  <si>
    <t>-1772821731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</si>
  <si>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</si>
  <si>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</si>
  <si>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zpětný zásyp zemního koryta dl. 20 m, h=0,3 m</t>
  </si>
  <si>
    <t>10</t>
  </si>
  <si>
    <t>181351103</t>
  </si>
  <si>
    <t>Rozprostření ornice tl vrstvy do 200 mm pl přes 100 do 500 m2 v rovině nebo ve svahu do 1:5 strojně</t>
  </si>
  <si>
    <t>-672917551</t>
  </si>
  <si>
    <t>Rozprostření a urovnání ornice v rovině nebo ve svahu sklonu do 1:5 strojně při souvislé ploše přes 100 do 500 m2, tl. vrstvy do 200 mm</t>
  </si>
  <si>
    <t>https://podminky.urs.cz/item/CS_URS_2023_01/181351103</t>
  </si>
  <si>
    <t>zpětné rozprostření svrchní vrstvy</t>
  </si>
  <si>
    <t>OST</t>
  </si>
  <si>
    <t>Ostatní</t>
  </si>
  <si>
    <t>11</t>
  </si>
  <si>
    <t>OST_1</t>
  </si>
  <si>
    <t xml:space="preserve">Přípravné, ukončovací práce, výstavba a likvidace technologických tras, zprovoznění </t>
  </si>
  <si>
    <t>kpl</t>
  </si>
  <si>
    <t>R-položka</t>
  </si>
  <si>
    <t>-1512531915</t>
  </si>
  <si>
    <t>P</t>
  </si>
  <si>
    <t xml:space="preserve">Poznámka k položce:_x000d_
Položka zahrnuje_x000d_
• transporty, přípravné a ukončovací práce_x000d__x000d_
</t>
  </si>
  <si>
    <t>12</t>
  </si>
  <si>
    <t>OST_2</t>
  </si>
  <si>
    <t xml:space="preserve">Těžba sedimentu obojživelným strojem, provoz odvodňovací technologie včetně </t>
  </si>
  <si>
    <t>1444796295</t>
  </si>
  <si>
    <t xml:space="preserve">Těžba sedimentu obojživelným strojem, provoz odvodňovací technologie včetně 
dodání flokulantu (pro 330 m3 bahna) </t>
  </si>
  <si>
    <t>Poznámka k položce:_x000d_
Položka zahrnuje_x000d_
_x000d_
• odvodňovací vaky a flokulant_x000d_
• veškeré vybavení a práce spojené s odsáváním bahna a s jeho odvodněním _x000d_
v odvodňovacích vacích</t>
  </si>
  <si>
    <t>13</t>
  </si>
  <si>
    <t>M</t>
  </si>
  <si>
    <t>449R</t>
  </si>
  <si>
    <t>požární hadice textilní</t>
  </si>
  <si>
    <t>m</t>
  </si>
  <si>
    <t>-1473036740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</si>
  <si>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</si>
  <si>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</si>
  <si>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</si>
  <si>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</si>
  <si>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</si>
  <si>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</si>
  <si>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</si>
  <si>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</si>
  <si>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</si>
  <si>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</si>
  <si>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</si>
  <si>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</si>
  <si>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0121030R1</t>
  </si>
  <si>
    <t>Vytýčení sítí</t>
  </si>
  <si>
    <t>1024</t>
  </si>
  <si>
    <t>-1037985354</t>
  </si>
  <si>
    <t>VRN2</t>
  </si>
  <si>
    <t>Příprava staveniště</t>
  </si>
  <si>
    <t>02120300R</t>
  </si>
  <si>
    <t>Biologický dozor</t>
  </si>
  <si>
    <t>-1889539824</t>
  </si>
  <si>
    <t>024003005</t>
  </si>
  <si>
    <t>Přípravný transfer obojživelníků</t>
  </si>
  <si>
    <t>-523334562</t>
  </si>
  <si>
    <t>VRN3</t>
  </si>
  <si>
    <t>Zařízení staveniště</t>
  </si>
  <si>
    <t>030001000</t>
  </si>
  <si>
    <t>Zařízení staveniště 3%</t>
  </si>
  <si>
    <t>452526227</t>
  </si>
  <si>
    <t>03460300R</t>
  </si>
  <si>
    <t>Ostraha technologie mimo pracovní</t>
  </si>
  <si>
    <t>-1343606097</t>
  </si>
  <si>
    <t>VRN4</t>
  </si>
  <si>
    <t>Inženýrská činnost</t>
  </si>
  <si>
    <t>043203003</t>
  </si>
  <si>
    <t>Rozbor sedimentu</t>
  </si>
  <si>
    <t>-1262224487</t>
  </si>
  <si>
    <t>Rozbory celkem</t>
  </si>
  <si>
    <t>VRN6</t>
  </si>
  <si>
    <t>Územní vlivy</t>
  </si>
  <si>
    <t>060001000</t>
  </si>
  <si>
    <t>Územní vlivy 1%</t>
  </si>
  <si>
    <t>918188724</t>
  </si>
  <si>
    <t>VRN7</t>
  </si>
  <si>
    <t>Provozní vlivy</t>
  </si>
  <si>
    <t>070001000</t>
  </si>
  <si>
    <t>Provozní vlivy 1%</t>
  </si>
  <si>
    <t>55564962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</si>
</sst>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13" TargetMode="External" /><Relationship Id="rId2" Type="http://schemas.openxmlformats.org/officeDocument/2006/relationships/hyperlink" Target="https://podminky.urs.cz/item/CS_URS_2023_01/122251103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62751117" TargetMode="External" /><Relationship Id="rId5" Type="http://schemas.openxmlformats.org/officeDocument/2006/relationships/hyperlink" Target="https://podminky.urs.cz/item/CS_URS_2023_01/162751119" TargetMode="External" /><Relationship Id="rId6" Type="http://schemas.openxmlformats.org/officeDocument/2006/relationships/hyperlink" Target="https://podminky.urs.cz/item/CS_URS_2023_01/167151101" TargetMode="External" /><Relationship Id="rId7" Type="http://schemas.openxmlformats.org/officeDocument/2006/relationships/hyperlink" Target="https://podminky.urs.cz/item/CS_URS_2023_01/171201231" TargetMode="External" /><Relationship Id="rId8" Type="http://schemas.openxmlformats.org/officeDocument/2006/relationships/hyperlink" Target="https://podminky.urs.cz/item/CS_URS_2023_01/171251101" TargetMode="External" /><Relationship Id="rId9" Type="http://schemas.openxmlformats.org/officeDocument/2006/relationships/hyperlink" Target="https://podminky.urs.cz/item/CS_URS_2023_01/174151101" TargetMode="External" /><Relationship Id="rId10" Type="http://schemas.openxmlformats.org/officeDocument/2006/relationships/hyperlink" Target="https://podminky.urs.cz/item/CS_URS_2023_01/181351103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31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27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35</v>
      </c>
      <c r="AK20" s="31" t="s">
        <v>27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47.25" customHeight="1">
      <c r="B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42</v>
      </c>
      <c r="E29" s="3"/>
      <c r="F29" s="31" t="s">
        <v>43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44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45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46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47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48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49</v>
      </c>
      <c r="U35" s="49"/>
      <c r="V35" s="49"/>
      <c r="W35" s="49"/>
      <c r="X35" s="51" t="s">
        <v>50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52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53</v>
      </c>
      <c r="AI60" s="40"/>
      <c r="AJ60" s="40"/>
      <c r="AK60" s="40"/>
      <c r="AL60" s="40"/>
      <c r="AM60" s="57" t="s">
        <v>54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56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53</v>
      </c>
      <c r="AI75" s="40"/>
      <c r="AJ75" s="40"/>
      <c r="AK75" s="40"/>
      <c r="AL75" s="40"/>
      <c r="AM75" s="57" t="s">
        <v>54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(T_26)_2023_05_04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LOUBÍ U DĚČÍNA – odbahnění malé vodní nádrže na p.p.č. 467/1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Děčín; Loubí u Děčína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4. 5. 2023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Statutární město Děčín, Mírové nám. 1175/5, Děčín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Vodohospodářské projekty a služby s.r.o.</v>
      </c>
      <c r="AN89" s="4"/>
      <c r="AO89" s="4"/>
      <c r="AP89" s="4"/>
      <c r="AQ89" s="37"/>
      <c r="AR89" s="38"/>
      <c r="AS89" s="70" t="s">
        <v>58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59</v>
      </c>
      <c r="D92" s="79"/>
      <c r="E92" s="79"/>
      <c r="F92" s="79"/>
      <c r="G92" s="79"/>
      <c r="H92" s="80"/>
      <c r="I92" s="81" t="s">
        <v>60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61</v>
      </c>
      <c r="AH92" s="79"/>
      <c r="AI92" s="79"/>
      <c r="AJ92" s="79"/>
      <c r="AK92" s="79"/>
      <c r="AL92" s="79"/>
      <c r="AM92" s="79"/>
      <c r="AN92" s="81" t="s">
        <v>62</v>
      </c>
      <c r="AO92" s="79"/>
      <c r="AP92" s="83"/>
      <c r="AQ92" s="84" t="s">
        <v>63</v>
      </c>
      <c r="AR92" s="38"/>
      <c r="AS92" s="85" t="s">
        <v>64</v>
      </c>
      <c r="AT92" s="86" t="s">
        <v>65</v>
      </c>
      <c r="AU92" s="86" t="s">
        <v>66</v>
      </c>
      <c r="AV92" s="86" t="s">
        <v>67</v>
      </c>
      <c r="AW92" s="86" t="s">
        <v>68</v>
      </c>
      <c r="AX92" s="86" t="s">
        <v>69</v>
      </c>
      <c r="AY92" s="86" t="s">
        <v>70</v>
      </c>
      <c r="AZ92" s="86" t="s">
        <v>71</v>
      </c>
      <c r="BA92" s="86" t="s">
        <v>72</v>
      </c>
      <c r="BB92" s="86" t="s">
        <v>73</v>
      </c>
      <c r="BC92" s="86" t="s">
        <v>74</v>
      </c>
      <c r="BD92" s="87" t="s">
        <v>75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76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ROUND(SUM(AS95:AS96),2)</f>
        <v>0</v>
      </c>
      <c r="AT94" s="98">
        <f>ROUND(SUM(AV94:AW94),2)</f>
        <v>0</v>
      </c>
      <c r="AU94" s="99">
        <f>ROUND(SUM(AU95:AU96),5)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ROUND(SUM(AZ95:AZ96),2)</f>
        <v>0</v>
      </c>
      <c r="BA94" s="98">
        <f>ROUND(SUM(BA95:BA96),2)</f>
        <v>0</v>
      </c>
      <c r="BB94" s="98">
        <f>ROUND(SUM(BB95:BB96),2)</f>
        <v>0</v>
      </c>
      <c r="BC94" s="98">
        <f>ROUND(SUM(BC95:BC96),2)</f>
        <v>0</v>
      </c>
      <c r="BD94" s="100">
        <f>ROUND(SUM(BD95:BD96),2)</f>
        <v>0</v>
      </c>
      <c r="BE94" s="6"/>
      <c r="BS94" s="101" t="s">
        <v>77</v>
      </c>
      <c r="BT94" s="101" t="s">
        <v>78</v>
      </c>
      <c r="BU94" s="102" t="s">
        <v>79</v>
      </c>
      <c r="BV94" s="101" t="s">
        <v>80</v>
      </c>
      <c r="BW94" s="101" t="s">
        <v>4</v>
      </c>
      <c r="BX94" s="101" t="s">
        <v>81</v>
      </c>
      <c r="CL94" s="101" t="s">
        <v>1</v>
      </c>
    </row>
    <row r="95" s="7" customFormat="1" ht="24.75" customHeight="1">
      <c r="A95" s="103" t="s">
        <v>82</v>
      </c>
      <c r="B95" s="104"/>
      <c r="C95" s="105"/>
      <c r="D95" s="106" t="s">
        <v>83</v>
      </c>
      <c r="E95" s="106"/>
      <c r="F95" s="106"/>
      <c r="G95" s="106"/>
      <c r="H95" s="106"/>
      <c r="I95" s="107"/>
      <c r="J95" s="106" t="s">
        <v>17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LOUBÍ U DĚČÍNA – odb...'!J30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'01 - LOUBÍ U DĚČÍNA – odb...'!P119</f>
        <v>0</v>
      </c>
      <c r="AV95" s="111">
        <f>'01 - LOUBÍ U DĚČÍNA – odb...'!J33</f>
        <v>0</v>
      </c>
      <c r="AW95" s="111">
        <f>'01 - LOUBÍ U DĚČÍNA – odb...'!J34</f>
        <v>0</v>
      </c>
      <c r="AX95" s="111">
        <f>'01 - LOUBÍ U DĚČÍNA – odb...'!J35</f>
        <v>0</v>
      </c>
      <c r="AY95" s="111">
        <f>'01 - LOUBÍ U DĚČÍNA – odb...'!J36</f>
        <v>0</v>
      </c>
      <c r="AZ95" s="111">
        <f>'01 - LOUBÍ U DĚČÍNA – odb...'!F33</f>
        <v>0</v>
      </c>
      <c r="BA95" s="111">
        <f>'01 - LOUBÍ U DĚČÍNA – odb...'!F34</f>
        <v>0</v>
      </c>
      <c r="BB95" s="111">
        <f>'01 - LOUBÍ U DĚČÍNA – odb...'!F35</f>
        <v>0</v>
      </c>
      <c r="BC95" s="111">
        <f>'01 - LOUBÍ U DĚČÍNA – odb...'!F36</f>
        <v>0</v>
      </c>
      <c r="BD95" s="113">
        <f>'01 - LOUBÍ U DĚČÍNA – odb...'!F37</f>
        <v>0</v>
      </c>
      <c r="BE95" s="7"/>
      <c r="BT95" s="114" t="s">
        <v>85</v>
      </c>
      <c r="BV95" s="114" t="s">
        <v>80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82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'VON - Vedlejší a ostatní 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88</v>
      </c>
      <c r="AR96" s="104"/>
      <c r="AS96" s="115">
        <v>0</v>
      </c>
      <c r="AT96" s="116">
        <f>ROUND(SUM(AV96:AW96),2)</f>
        <v>0</v>
      </c>
      <c r="AU96" s="117">
        <f>'VON - Vedlejší a ostatní ...'!P123</f>
        <v>0</v>
      </c>
      <c r="AV96" s="116">
        <f>'VON - Vedlejší a ostatní ...'!J33</f>
        <v>0</v>
      </c>
      <c r="AW96" s="116">
        <f>'VON - Vedlejší a ostatní ...'!J34</f>
        <v>0</v>
      </c>
      <c r="AX96" s="116">
        <f>'VON - Vedlejší a ostatní ...'!J35</f>
        <v>0</v>
      </c>
      <c r="AY96" s="116">
        <f>'VON - Vedlejší a ostatní ...'!J36</f>
        <v>0</v>
      </c>
      <c r="AZ96" s="116">
        <f>'VON - Vedlejší a ostatní ...'!F33</f>
        <v>0</v>
      </c>
      <c r="BA96" s="116">
        <f>'VON - Vedlejší a ostatní ...'!F34</f>
        <v>0</v>
      </c>
      <c r="BB96" s="116">
        <f>'VON - Vedlejší a ostatní ...'!F35</f>
        <v>0</v>
      </c>
      <c r="BC96" s="116">
        <f>'VON - Vedlejší a ostatní ...'!F36</f>
        <v>0</v>
      </c>
      <c r="BD96" s="118">
        <f>'VON - Vedlejší a ostatní ...'!F37</f>
        <v>0</v>
      </c>
      <c r="BE96" s="7"/>
      <c r="BT96" s="114" t="s">
        <v>85</v>
      </c>
      <c r="BV96" s="114" t="s">
        <v>80</v>
      </c>
      <c r="BW96" s="114" t="s">
        <v>90</v>
      </c>
      <c r="BX96" s="114" t="s">
        <v>4</v>
      </c>
      <c r="CL96" s="114" t="s">
        <v>1</v>
      </c>
      <c r="CM96" s="114" t="s">
        <v>87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LOUBÍ U DĚČÍNA – odb...'!C2" display="/"/>
    <hyperlink ref="A9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LOUBÍ U DĚČÍNA – odbahnění malé vodní nádrže na p.p.č. 467/1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93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4. 5. 2023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ROUND((SUM(BE119:BE195)),  2)</f>
        <v>0</v>
      </c>
      <c r="G33" s="37"/>
      <c r="H33" s="37"/>
      <c r="I33" s="127">
        <v>0.20999999999999999</v>
      </c>
      <c r="J33" s="126">
        <f>ROUND(((SUM(BE119:BE195))*I33),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ROUND((SUM(BF119:BF195)),  2)</f>
        <v>0</v>
      </c>
      <c r="G34" s="37"/>
      <c r="H34" s="37"/>
      <c r="I34" s="127">
        <v>0.14999999999999999</v>
      </c>
      <c r="J34" s="126">
        <f>ROUND(((SUM(BF119:BF195))*I34),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ROUND((SUM(BG119:BG195)),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ROUND((SUM(BH119:BH195)),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ROUND((SUM(BI119:BI195)),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LOUBÍ U DĚČÍNA – odbahnění malé vodní nádrže na p.p.č. 467/1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01 - LOUBÍ U DĚČÍNA – odbahnění malé vodní nádrže na p.p.č. 467/1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Děčín; Loubí u Děčína</v>
      </c>
      <c r="G89" s="37"/>
      <c r="H89" s="37"/>
      <c r="I89" s="31" t="s">
        <v>22</v>
      </c>
      <c r="J89" s="68" t="str">
        <f>IF(J12="","",J12)</f>
        <v>4. 5. 2023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Statutární město Děčín, Mírové nám. 1175/5, Děčín</v>
      </c>
      <c r="G91" s="37"/>
      <c r="H91" s="37"/>
      <c r="I91" s="31" t="s">
        <v>30</v>
      </c>
      <c r="J91" s="35" t="str">
        <f>E21</f>
        <v>Vodohospodářské projekty a služby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99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100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101</v>
      </c>
      <c r="E99" s="141"/>
      <c r="F99" s="141"/>
      <c r="G99" s="141"/>
      <c r="H99" s="141"/>
      <c r="I99" s="141"/>
      <c r="J99" s="142">
        <f>J189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102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LOUBÍ U DĚČÍNA – odbahnění malé vodní nádrže na p.p.č. 467/1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92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30" customHeight="1">
      <c r="A111" s="37"/>
      <c r="B111" s="38"/>
      <c r="C111" s="37"/>
      <c r="D111" s="37"/>
      <c r="E111" s="66" t="str">
        <f>E9</f>
        <v>01 - LOUBÍ U DĚČÍNA – odbahnění malé vodní nádrže na p.p.č. 467/1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Děčín; Loubí u Děčína</v>
      </c>
      <c r="G113" s="37"/>
      <c r="H113" s="37"/>
      <c r="I113" s="31" t="s">
        <v>22</v>
      </c>
      <c r="J113" s="68" t="str">
        <f>IF(J12="","",J12)</f>
        <v>4. 5. 2023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40.05" customHeight="1">
      <c r="A115" s="37"/>
      <c r="B115" s="38"/>
      <c r="C115" s="31" t="s">
        <v>24</v>
      </c>
      <c r="D115" s="37"/>
      <c r="E115" s="37"/>
      <c r="F115" s="26" t="str">
        <f>E15</f>
        <v>Statutární město Děčín, Mírové nám. 1175/5, Děčín</v>
      </c>
      <c r="G115" s="37"/>
      <c r="H115" s="37"/>
      <c r="I115" s="31" t="s">
        <v>30</v>
      </c>
      <c r="J115" s="35" t="str">
        <f>E21</f>
        <v>Vodohospodářské projekty a služby s.r.o.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7"/>
      <c r="E116" s="37"/>
      <c r="F116" s="26" t="str">
        <f>IF(E18="","",E18)</f>
        <v>Vyplň údaj</v>
      </c>
      <c r="G116" s="37"/>
      <c r="H116" s="37"/>
      <c r="I116" s="31" t="s">
        <v>34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103</v>
      </c>
      <c r="D118" s="150" t="s">
        <v>63</v>
      </c>
      <c r="E118" s="150" t="s">
        <v>59</v>
      </c>
      <c r="F118" s="150" t="s">
        <v>60</v>
      </c>
      <c r="G118" s="150" t="s">
        <v>104</v>
      </c>
      <c r="H118" s="150" t="s">
        <v>105</v>
      </c>
      <c r="I118" s="150" t="s">
        <v>106</v>
      </c>
      <c r="J118" s="150" t="s">
        <v>96</v>
      </c>
      <c r="K118" s="151" t="s">
        <v>107</v>
      </c>
      <c r="L118" s="152"/>
      <c r="M118" s="85" t="s">
        <v>1</v>
      </c>
      <c r="N118" s="86" t="s">
        <v>42</v>
      </c>
      <c r="O118" s="86" t="s">
        <v>108</v>
      </c>
      <c r="P118" s="86" t="s">
        <v>109</v>
      </c>
      <c r="Q118" s="86" t="s">
        <v>110</v>
      </c>
      <c r="R118" s="86" t="s">
        <v>111</v>
      </c>
      <c r="S118" s="86" t="s">
        <v>112</v>
      </c>
      <c r="T118" s="87" t="s">
        <v>113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114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P120+P189</f>
        <v>0</v>
      </c>
      <c r="Q119" s="89"/>
      <c r="R119" s="154">
        <f>R120+R189</f>
        <v>0.0024000000000000002</v>
      </c>
      <c r="S119" s="89"/>
      <c r="T119" s="155">
        <f>T120+T189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77</v>
      </c>
      <c r="AU119" s="18" t="s">
        <v>98</v>
      </c>
      <c r="BK119" s="156">
        <f>BK120+BK189</f>
        <v>0</v>
      </c>
    </row>
    <row r="120" s="12" customFormat="1" ht="25.92" customHeight="1">
      <c r="A120" s="12"/>
      <c r="B120" s="157"/>
      <c r="C120" s="12"/>
      <c r="D120" s="158" t="s">
        <v>77</v>
      </c>
      <c r="E120" s="159" t="s">
        <v>115</v>
      </c>
      <c r="F120" s="159" t="s">
        <v>116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P121</f>
        <v>0</v>
      </c>
      <c r="Q120" s="163"/>
      <c r="R120" s="164">
        <f>R121</f>
        <v>0</v>
      </c>
      <c r="S120" s="163"/>
      <c r="T120" s="16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117</v>
      </c>
      <c r="AT120" s="166" t="s">
        <v>77</v>
      </c>
      <c r="AU120" s="166" t="s">
        <v>78</v>
      </c>
      <c r="AY120" s="158" t="s">
        <v>118</v>
      </c>
      <c r="BK120" s="167">
        <f>BK121</f>
        <v>0</v>
      </c>
    </row>
    <row r="121" s="12" customFormat="1" ht="22.8" customHeight="1">
      <c r="A121" s="12"/>
      <c r="B121" s="157"/>
      <c r="C121" s="12"/>
      <c r="D121" s="158" t="s">
        <v>77</v>
      </c>
      <c r="E121" s="168" t="s">
        <v>85</v>
      </c>
      <c r="F121" s="168" t="s">
        <v>119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SUM(P122:P188)</f>
        <v>0</v>
      </c>
      <c r="Q121" s="163"/>
      <c r="R121" s="164">
        <f>SUM(R122:R188)</f>
        <v>0</v>
      </c>
      <c r="S121" s="163"/>
      <c r="T121" s="165">
        <f>SUM(T122:T188)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117</v>
      </c>
      <c r="AT121" s="166" t="s">
        <v>77</v>
      </c>
      <c r="AU121" s="166" t="s">
        <v>85</v>
      </c>
      <c r="AY121" s="158" t="s">
        <v>118</v>
      </c>
      <c r="BK121" s="167">
        <f>SUM(BK122:BK188)</f>
        <v>0</v>
      </c>
    </row>
    <row r="122" s="2" customFormat="1" ht="24.15" customHeight="1">
      <c r="A122" s="37"/>
      <c r="B122" s="170"/>
      <c r="C122" s="171" t="s">
        <v>85</v>
      </c>
      <c r="D122" s="171" t="s">
        <v>120</v>
      </c>
      <c r="E122" s="172" t="s">
        <v>121</v>
      </c>
      <c r="F122" s="173" t="s">
        <v>122</v>
      </c>
      <c r="G122" s="174" t="s">
        <v>123</v>
      </c>
      <c r="H122" s="175">
        <v>400</v>
      </c>
      <c r="I122" s="176"/>
      <c r="J122" s="177">
        <f>ROUND(I122*H122,2)</f>
        <v>0</v>
      </c>
      <c r="K122" s="173" t="s">
        <v>124</v>
      </c>
      <c r="L122" s="38"/>
      <c r="M122" s="178" t="s">
        <v>1</v>
      </c>
      <c r="N122" s="179" t="s">
        <v>43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125</v>
      </c>
      <c r="AT122" s="182" t="s">
        <v>120</v>
      </c>
      <c r="AU122" s="182" t="s">
        <v>87</v>
      </c>
      <c r="AY122" s="18" t="s">
        <v>118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85</v>
      </c>
      <c r="BK122" s="183">
        <f>ROUND(I122*H122,2)</f>
        <v>0</v>
      </c>
      <c r="BL122" s="18" t="s">
        <v>125</v>
      </c>
      <c r="BM122" s="182" t="s">
        <v>126</v>
      </c>
    </row>
    <row r="123" s="2" customFormat="1">
      <c r="A123" s="37"/>
      <c r="B123" s="38"/>
      <c r="C123" s="37"/>
      <c r="D123" s="184" t="s">
        <v>127</v>
      </c>
      <c r="E123" s="37"/>
      <c r="F123" s="185" t="s">
        <v>128</v>
      </c>
      <c r="G123" s="37"/>
      <c r="H123" s="37"/>
      <c r="I123" s="186"/>
      <c r="J123" s="37"/>
      <c r="K123" s="37"/>
      <c r="L123" s="38"/>
      <c r="M123" s="187"/>
      <c r="N123" s="188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127</v>
      </c>
      <c r="AU123" s="18" t="s">
        <v>87</v>
      </c>
    </row>
    <row r="124" s="2" customFormat="1">
      <c r="A124" s="37"/>
      <c r="B124" s="38"/>
      <c r="C124" s="37"/>
      <c r="D124" s="189" t="s">
        <v>129</v>
      </c>
      <c r="E124" s="37"/>
      <c r="F124" s="190" t="s">
        <v>130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129</v>
      </c>
      <c r="AU124" s="18" t="s">
        <v>87</v>
      </c>
    </row>
    <row r="125" s="13" customFormat="1">
      <c r="A125" s="13"/>
      <c r="B125" s="191"/>
      <c r="C125" s="13"/>
      <c r="D125" s="184" t="s">
        <v>131</v>
      </c>
      <c r="E125" s="192" t="s">
        <v>1</v>
      </c>
      <c r="F125" s="193" t="s">
        <v>132</v>
      </c>
      <c r="G125" s="13"/>
      <c r="H125" s="192" t="s">
        <v>1</v>
      </c>
      <c r="I125" s="194"/>
      <c r="J125" s="13"/>
      <c r="K125" s="13"/>
      <c r="L125" s="191"/>
      <c r="M125" s="195"/>
      <c r="N125" s="196"/>
      <c r="O125" s="196"/>
      <c r="P125" s="196"/>
      <c r="Q125" s="196"/>
      <c r="R125" s="196"/>
      <c r="S125" s="196"/>
      <c r="T125" s="19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2" t="s">
        <v>131</v>
      </c>
      <c r="AU125" s="192" t="s">
        <v>87</v>
      </c>
      <c r="AV125" s="13" t="s">
        <v>85</v>
      </c>
      <c r="AW125" s="13" t="s">
        <v>33</v>
      </c>
      <c r="AX125" s="13" t="s">
        <v>78</v>
      </c>
      <c r="AY125" s="192" t="s">
        <v>118</v>
      </c>
    </row>
    <row r="126" s="14" customFormat="1">
      <c r="A126" s="14"/>
      <c r="B126" s="198"/>
      <c r="C126" s="14"/>
      <c r="D126" s="184" t="s">
        <v>131</v>
      </c>
      <c r="E126" s="199" t="s">
        <v>1</v>
      </c>
      <c r="F126" s="200" t="s">
        <v>133</v>
      </c>
      <c r="G126" s="14"/>
      <c r="H126" s="201">
        <v>400</v>
      </c>
      <c r="I126" s="202"/>
      <c r="J126" s="14"/>
      <c r="K126" s="14"/>
      <c r="L126" s="198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9" t="s">
        <v>131</v>
      </c>
      <c r="AU126" s="199" t="s">
        <v>87</v>
      </c>
      <c r="AV126" s="14" t="s">
        <v>87</v>
      </c>
      <c r="AW126" s="14" t="s">
        <v>33</v>
      </c>
      <c r="AX126" s="14" t="s">
        <v>78</v>
      </c>
      <c r="AY126" s="199" t="s">
        <v>118</v>
      </c>
    </row>
    <row r="127" s="15" customFormat="1">
      <c r="A127" s="15"/>
      <c r="B127" s="206"/>
      <c r="C127" s="15"/>
      <c r="D127" s="184" t="s">
        <v>131</v>
      </c>
      <c r="E127" s="207" t="s">
        <v>1</v>
      </c>
      <c r="F127" s="208" t="s">
        <v>134</v>
      </c>
      <c r="G127" s="15"/>
      <c r="H127" s="209">
        <v>400</v>
      </c>
      <c r="I127" s="210"/>
      <c r="J127" s="15"/>
      <c r="K127" s="15"/>
      <c r="L127" s="206"/>
      <c r="M127" s="211"/>
      <c r="N127" s="212"/>
      <c r="O127" s="212"/>
      <c r="P127" s="212"/>
      <c r="Q127" s="212"/>
      <c r="R127" s="212"/>
      <c r="S127" s="212"/>
      <c r="T127" s="21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07" t="s">
        <v>131</v>
      </c>
      <c r="AU127" s="207" t="s">
        <v>87</v>
      </c>
      <c r="AV127" s="15" t="s">
        <v>125</v>
      </c>
      <c r="AW127" s="15" t="s">
        <v>33</v>
      </c>
      <c r="AX127" s="15" t="s">
        <v>85</v>
      </c>
      <c r="AY127" s="207" t="s">
        <v>118</v>
      </c>
    </row>
    <row r="128" s="2" customFormat="1" ht="33" customHeight="1">
      <c r="A128" s="37"/>
      <c r="B128" s="170"/>
      <c r="C128" s="171" t="s">
        <v>87</v>
      </c>
      <c r="D128" s="171" t="s">
        <v>120</v>
      </c>
      <c r="E128" s="172" t="s">
        <v>135</v>
      </c>
      <c r="F128" s="173" t="s">
        <v>136</v>
      </c>
      <c r="G128" s="174" t="s">
        <v>137</v>
      </c>
      <c r="H128" s="175">
        <v>80</v>
      </c>
      <c r="I128" s="176"/>
      <c r="J128" s="177">
        <f>ROUND(I128*H128,2)</f>
        <v>0</v>
      </c>
      <c r="K128" s="173" t="s">
        <v>124</v>
      </c>
      <c r="L128" s="38"/>
      <c r="M128" s="178" t="s">
        <v>1</v>
      </c>
      <c r="N128" s="179" t="s">
        <v>43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125</v>
      </c>
      <c r="AT128" s="182" t="s">
        <v>120</v>
      </c>
      <c r="AU128" s="182" t="s">
        <v>87</v>
      </c>
      <c r="AY128" s="18" t="s">
        <v>118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85</v>
      </c>
      <c r="BK128" s="183">
        <f>ROUND(I128*H128,2)</f>
        <v>0</v>
      </c>
      <c r="BL128" s="18" t="s">
        <v>125</v>
      </c>
      <c r="BM128" s="182" t="s">
        <v>138</v>
      </c>
    </row>
    <row r="129" s="2" customFormat="1">
      <c r="A129" s="37"/>
      <c r="B129" s="38"/>
      <c r="C129" s="37"/>
      <c r="D129" s="184" t="s">
        <v>127</v>
      </c>
      <c r="E129" s="37"/>
      <c r="F129" s="185" t="s">
        <v>139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127</v>
      </c>
      <c r="AU129" s="18" t="s">
        <v>87</v>
      </c>
    </row>
    <row r="130" s="2" customFormat="1">
      <c r="A130" s="37"/>
      <c r="B130" s="38"/>
      <c r="C130" s="37"/>
      <c r="D130" s="189" t="s">
        <v>129</v>
      </c>
      <c r="E130" s="37"/>
      <c r="F130" s="190" t="s">
        <v>140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129</v>
      </c>
      <c r="AU130" s="18" t="s">
        <v>87</v>
      </c>
    </row>
    <row r="131" s="13" customFormat="1">
      <c r="A131" s="13"/>
      <c r="B131" s="191"/>
      <c r="C131" s="13"/>
      <c r="D131" s="184" t="s">
        <v>131</v>
      </c>
      <c r="E131" s="192" t="s">
        <v>1</v>
      </c>
      <c r="F131" s="193" t="s">
        <v>141</v>
      </c>
      <c r="G131" s="13"/>
      <c r="H131" s="192" t="s">
        <v>1</v>
      </c>
      <c r="I131" s="194"/>
      <c r="J131" s="13"/>
      <c r="K131" s="13"/>
      <c r="L131" s="191"/>
      <c r="M131" s="195"/>
      <c r="N131" s="196"/>
      <c r="O131" s="196"/>
      <c r="P131" s="196"/>
      <c r="Q131" s="196"/>
      <c r="R131" s="196"/>
      <c r="S131" s="196"/>
      <c r="T131" s="19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2" t="s">
        <v>131</v>
      </c>
      <c r="AU131" s="192" t="s">
        <v>87</v>
      </c>
      <c r="AV131" s="13" t="s">
        <v>85</v>
      </c>
      <c r="AW131" s="13" t="s">
        <v>33</v>
      </c>
      <c r="AX131" s="13" t="s">
        <v>78</v>
      </c>
      <c r="AY131" s="192" t="s">
        <v>118</v>
      </c>
    </row>
    <row r="132" s="14" customFormat="1">
      <c r="A132" s="14"/>
      <c r="B132" s="198"/>
      <c r="C132" s="14"/>
      <c r="D132" s="184" t="s">
        <v>131</v>
      </c>
      <c r="E132" s="199" t="s">
        <v>1</v>
      </c>
      <c r="F132" s="200" t="s">
        <v>142</v>
      </c>
      <c r="G132" s="14"/>
      <c r="H132" s="201">
        <v>80</v>
      </c>
      <c r="I132" s="202"/>
      <c r="J132" s="14"/>
      <c r="K132" s="14"/>
      <c r="L132" s="198"/>
      <c r="M132" s="203"/>
      <c r="N132" s="204"/>
      <c r="O132" s="204"/>
      <c r="P132" s="204"/>
      <c r="Q132" s="204"/>
      <c r="R132" s="204"/>
      <c r="S132" s="204"/>
      <c r="T132" s="20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9" t="s">
        <v>131</v>
      </c>
      <c r="AU132" s="199" t="s">
        <v>87</v>
      </c>
      <c r="AV132" s="14" t="s">
        <v>87</v>
      </c>
      <c r="AW132" s="14" t="s">
        <v>33</v>
      </c>
      <c r="AX132" s="14" t="s">
        <v>85</v>
      </c>
      <c r="AY132" s="199" t="s">
        <v>118</v>
      </c>
    </row>
    <row r="133" s="2" customFormat="1" ht="33" customHeight="1">
      <c r="A133" s="37"/>
      <c r="B133" s="170"/>
      <c r="C133" s="171" t="s">
        <v>143</v>
      </c>
      <c r="D133" s="171" t="s">
        <v>120</v>
      </c>
      <c r="E133" s="172" t="s">
        <v>144</v>
      </c>
      <c r="F133" s="173" t="s">
        <v>145</v>
      </c>
      <c r="G133" s="174" t="s">
        <v>137</v>
      </c>
      <c r="H133" s="175">
        <v>1.8</v>
      </c>
      <c r="I133" s="176"/>
      <c r="J133" s="177">
        <f>ROUND(I133*H133,2)</f>
        <v>0</v>
      </c>
      <c r="K133" s="173" t="s">
        <v>124</v>
      </c>
      <c r="L133" s="38"/>
      <c r="M133" s="178" t="s">
        <v>1</v>
      </c>
      <c r="N133" s="179" t="s">
        <v>43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125</v>
      </c>
      <c r="AT133" s="182" t="s">
        <v>120</v>
      </c>
      <c r="AU133" s="182" t="s">
        <v>87</v>
      </c>
      <c r="AY133" s="18" t="s">
        <v>118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125</v>
      </c>
      <c r="BM133" s="182" t="s">
        <v>146</v>
      </c>
    </row>
    <row r="134" s="2" customFormat="1">
      <c r="A134" s="37"/>
      <c r="B134" s="38"/>
      <c r="C134" s="37"/>
      <c r="D134" s="184" t="s">
        <v>127</v>
      </c>
      <c r="E134" s="37"/>
      <c r="F134" s="185" t="s">
        <v>147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127</v>
      </c>
      <c r="AU134" s="18" t="s">
        <v>87</v>
      </c>
    </row>
    <row r="135" s="2" customFormat="1">
      <c r="A135" s="37"/>
      <c r="B135" s="38"/>
      <c r="C135" s="37"/>
      <c r="D135" s="189" t="s">
        <v>129</v>
      </c>
      <c r="E135" s="37"/>
      <c r="F135" s="190" t="s">
        <v>148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129</v>
      </c>
      <c r="AU135" s="18" t="s">
        <v>87</v>
      </c>
    </row>
    <row r="136" s="13" customFormat="1">
      <c r="A136" s="13"/>
      <c r="B136" s="191"/>
      <c r="C136" s="13"/>
      <c r="D136" s="184" t="s">
        <v>131</v>
      </c>
      <c r="E136" s="192" t="s">
        <v>1</v>
      </c>
      <c r="F136" s="193" t="s">
        <v>149</v>
      </c>
      <c r="G136" s="13"/>
      <c r="H136" s="192" t="s">
        <v>1</v>
      </c>
      <c r="I136" s="194"/>
      <c r="J136" s="13"/>
      <c r="K136" s="13"/>
      <c r="L136" s="191"/>
      <c r="M136" s="195"/>
      <c r="N136" s="196"/>
      <c r="O136" s="196"/>
      <c r="P136" s="196"/>
      <c r="Q136" s="196"/>
      <c r="R136" s="196"/>
      <c r="S136" s="196"/>
      <c r="T136" s="19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2" t="s">
        <v>131</v>
      </c>
      <c r="AU136" s="192" t="s">
        <v>87</v>
      </c>
      <c r="AV136" s="13" t="s">
        <v>85</v>
      </c>
      <c r="AW136" s="13" t="s">
        <v>33</v>
      </c>
      <c r="AX136" s="13" t="s">
        <v>78</v>
      </c>
      <c r="AY136" s="192" t="s">
        <v>118</v>
      </c>
    </row>
    <row r="137" s="14" customFormat="1">
      <c r="A137" s="14"/>
      <c r="B137" s="198"/>
      <c r="C137" s="14"/>
      <c r="D137" s="184" t="s">
        <v>131</v>
      </c>
      <c r="E137" s="199" t="s">
        <v>1</v>
      </c>
      <c r="F137" s="200" t="s">
        <v>150</v>
      </c>
      <c r="G137" s="14"/>
      <c r="H137" s="201">
        <v>1.8</v>
      </c>
      <c r="I137" s="202"/>
      <c r="J137" s="14"/>
      <c r="K137" s="14"/>
      <c r="L137" s="198"/>
      <c r="M137" s="203"/>
      <c r="N137" s="204"/>
      <c r="O137" s="204"/>
      <c r="P137" s="204"/>
      <c r="Q137" s="204"/>
      <c r="R137" s="204"/>
      <c r="S137" s="204"/>
      <c r="T137" s="20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9" t="s">
        <v>131</v>
      </c>
      <c r="AU137" s="199" t="s">
        <v>87</v>
      </c>
      <c r="AV137" s="14" t="s">
        <v>87</v>
      </c>
      <c r="AW137" s="14" t="s">
        <v>33</v>
      </c>
      <c r="AX137" s="14" t="s">
        <v>78</v>
      </c>
      <c r="AY137" s="199" t="s">
        <v>118</v>
      </c>
    </row>
    <row r="138" s="15" customFormat="1">
      <c r="A138" s="15"/>
      <c r="B138" s="206"/>
      <c r="C138" s="15"/>
      <c r="D138" s="184" t="s">
        <v>131</v>
      </c>
      <c r="E138" s="207" t="s">
        <v>1</v>
      </c>
      <c r="F138" s="208" t="s">
        <v>134</v>
      </c>
      <c r="G138" s="15"/>
      <c r="H138" s="209">
        <v>1.8</v>
      </c>
      <c r="I138" s="210"/>
      <c r="J138" s="15"/>
      <c r="K138" s="15"/>
      <c r="L138" s="206"/>
      <c r="M138" s="211"/>
      <c r="N138" s="212"/>
      <c r="O138" s="212"/>
      <c r="P138" s="212"/>
      <c r="Q138" s="212"/>
      <c r="R138" s="212"/>
      <c r="S138" s="212"/>
      <c r="T138" s="21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7" t="s">
        <v>131</v>
      </c>
      <c r="AU138" s="207" t="s">
        <v>87</v>
      </c>
      <c r="AV138" s="15" t="s">
        <v>125</v>
      </c>
      <c r="AW138" s="15" t="s">
        <v>33</v>
      </c>
      <c r="AX138" s="15" t="s">
        <v>85</v>
      </c>
      <c r="AY138" s="207" t="s">
        <v>118</v>
      </c>
    </row>
    <row r="139" s="2" customFormat="1" ht="37.8" customHeight="1">
      <c r="A139" s="37"/>
      <c r="B139" s="170"/>
      <c r="C139" s="171" t="s">
        <v>125</v>
      </c>
      <c r="D139" s="171" t="s">
        <v>120</v>
      </c>
      <c r="E139" s="172" t="s">
        <v>151</v>
      </c>
      <c r="F139" s="173" t="s">
        <v>152</v>
      </c>
      <c r="G139" s="174" t="s">
        <v>137</v>
      </c>
      <c r="H139" s="175">
        <v>200</v>
      </c>
      <c r="I139" s="176"/>
      <c r="J139" s="177">
        <f>ROUND(I139*H139,2)</f>
        <v>0</v>
      </c>
      <c r="K139" s="173" t="s">
        <v>124</v>
      </c>
      <c r="L139" s="38"/>
      <c r="M139" s="178" t="s">
        <v>1</v>
      </c>
      <c r="N139" s="179" t="s">
        <v>43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125</v>
      </c>
      <c r="AT139" s="182" t="s">
        <v>120</v>
      </c>
      <c r="AU139" s="182" t="s">
        <v>87</v>
      </c>
      <c r="AY139" s="18" t="s">
        <v>118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85</v>
      </c>
      <c r="BK139" s="183">
        <f>ROUND(I139*H139,2)</f>
        <v>0</v>
      </c>
      <c r="BL139" s="18" t="s">
        <v>125</v>
      </c>
      <c r="BM139" s="182" t="s">
        <v>153</v>
      </c>
    </row>
    <row r="140" s="2" customFormat="1">
      <c r="A140" s="37"/>
      <c r="B140" s="38"/>
      <c r="C140" s="37"/>
      <c r="D140" s="184" t="s">
        <v>127</v>
      </c>
      <c r="E140" s="37"/>
      <c r="F140" s="185" t="s">
        <v>154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127</v>
      </c>
      <c r="AU140" s="18" t="s">
        <v>87</v>
      </c>
    </row>
    <row r="141" s="2" customFormat="1">
      <c r="A141" s="37"/>
      <c r="B141" s="38"/>
      <c r="C141" s="37"/>
      <c r="D141" s="189" t="s">
        <v>129</v>
      </c>
      <c r="E141" s="37"/>
      <c r="F141" s="190" t="s">
        <v>155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129</v>
      </c>
      <c r="AU141" s="18" t="s">
        <v>87</v>
      </c>
    </row>
    <row r="142" s="13" customFormat="1">
      <c r="A142" s="13"/>
      <c r="B142" s="191"/>
      <c r="C142" s="13"/>
      <c r="D142" s="184" t="s">
        <v>131</v>
      </c>
      <c r="E142" s="192" t="s">
        <v>1</v>
      </c>
      <c r="F142" s="193" t="s">
        <v>156</v>
      </c>
      <c r="G142" s="13"/>
      <c r="H142" s="192" t="s">
        <v>1</v>
      </c>
      <c r="I142" s="194"/>
      <c r="J142" s="13"/>
      <c r="K142" s="13"/>
      <c r="L142" s="191"/>
      <c r="M142" s="195"/>
      <c r="N142" s="196"/>
      <c r="O142" s="196"/>
      <c r="P142" s="196"/>
      <c r="Q142" s="196"/>
      <c r="R142" s="196"/>
      <c r="S142" s="196"/>
      <c r="T142" s="19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2" t="s">
        <v>131</v>
      </c>
      <c r="AU142" s="192" t="s">
        <v>87</v>
      </c>
      <c r="AV142" s="13" t="s">
        <v>85</v>
      </c>
      <c r="AW142" s="13" t="s">
        <v>33</v>
      </c>
      <c r="AX142" s="13" t="s">
        <v>78</v>
      </c>
      <c r="AY142" s="192" t="s">
        <v>118</v>
      </c>
    </row>
    <row r="143" s="14" customFormat="1">
      <c r="A143" s="14"/>
      <c r="B143" s="198"/>
      <c r="C143" s="14"/>
      <c r="D143" s="184" t="s">
        <v>131</v>
      </c>
      <c r="E143" s="199" t="s">
        <v>1</v>
      </c>
      <c r="F143" s="200" t="s">
        <v>157</v>
      </c>
      <c r="G143" s="14"/>
      <c r="H143" s="201">
        <v>60</v>
      </c>
      <c r="I143" s="202"/>
      <c r="J143" s="14"/>
      <c r="K143" s="14"/>
      <c r="L143" s="198"/>
      <c r="M143" s="203"/>
      <c r="N143" s="204"/>
      <c r="O143" s="204"/>
      <c r="P143" s="204"/>
      <c r="Q143" s="204"/>
      <c r="R143" s="204"/>
      <c r="S143" s="204"/>
      <c r="T143" s="20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9" t="s">
        <v>131</v>
      </c>
      <c r="AU143" s="199" t="s">
        <v>87</v>
      </c>
      <c r="AV143" s="14" t="s">
        <v>87</v>
      </c>
      <c r="AW143" s="14" t="s">
        <v>33</v>
      </c>
      <c r="AX143" s="14" t="s">
        <v>78</v>
      </c>
      <c r="AY143" s="199" t="s">
        <v>118</v>
      </c>
    </row>
    <row r="144" s="13" customFormat="1">
      <c r="A144" s="13"/>
      <c r="B144" s="191"/>
      <c r="C144" s="13"/>
      <c r="D144" s="184" t="s">
        <v>131</v>
      </c>
      <c r="E144" s="192" t="s">
        <v>1</v>
      </c>
      <c r="F144" s="193" t="s">
        <v>158</v>
      </c>
      <c r="G144" s="13"/>
      <c r="H144" s="192" t="s">
        <v>1</v>
      </c>
      <c r="I144" s="194"/>
      <c r="J144" s="13"/>
      <c r="K144" s="13"/>
      <c r="L144" s="191"/>
      <c r="M144" s="195"/>
      <c r="N144" s="196"/>
      <c r="O144" s="196"/>
      <c r="P144" s="196"/>
      <c r="Q144" s="196"/>
      <c r="R144" s="196"/>
      <c r="S144" s="196"/>
      <c r="T144" s="19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2" t="s">
        <v>131</v>
      </c>
      <c r="AU144" s="192" t="s">
        <v>87</v>
      </c>
      <c r="AV144" s="13" t="s">
        <v>85</v>
      </c>
      <c r="AW144" s="13" t="s">
        <v>33</v>
      </c>
      <c r="AX144" s="13" t="s">
        <v>78</v>
      </c>
      <c r="AY144" s="192" t="s">
        <v>118</v>
      </c>
    </row>
    <row r="145" s="14" customFormat="1">
      <c r="A145" s="14"/>
      <c r="B145" s="198"/>
      <c r="C145" s="14"/>
      <c r="D145" s="184" t="s">
        <v>131</v>
      </c>
      <c r="E145" s="199" t="s">
        <v>1</v>
      </c>
      <c r="F145" s="200" t="s">
        <v>159</v>
      </c>
      <c r="G145" s="14"/>
      <c r="H145" s="201">
        <v>140</v>
      </c>
      <c r="I145" s="202"/>
      <c r="J145" s="14"/>
      <c r="K145" s="14"/>
      <c r="L145" s="198"/>
      <c r="M145" s="203"/>
      <c r="N145" s="204"/>
      <c r="O145" s="204"/>
      <c r="P145" s="204"/>
      <c r="Q145" s="204"/>
      <c r="R145" s="204"/>
      <c r="S145" s="204"/>
      <c r="T145" s="20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9" t="s">
        <v>131</v>
      </c>
      <c r="AU145" s="199" t="s">
        <v>87</v>
      </c>
      <c r="AV145" s="14" t="s">
        <v>87</v>
      </c>
      <c r="AW145" s="14" t="s">
        <v>33</v>
      </c>
      <c r="AX145" s="14" t="s">
        <v>78</v>
      </c>
      <c r="AY145" s="199" t="s">
        <v>118</v>
      </c>
    </row>
    <row r="146" s="15" customFormat="1">
      <c r="A146" s="15"/>
      <c r="B146" s="206"/>
      <c r="C146" s="15"/>
      <c r="D146" s="184" t="s">
        <v>131</v>
      </c>
      <c r="E146" s="207" t="s">
        <v>1</v>
      </c>
      <c r="F146" s="208" t="s">
        <v>134</v>
      </c>
      <c r="G146" s="15"/>
      <c r="H146" s="209">
        <v>200</v>
      </c>
      <c r="I146" s="210"/>
      <c r="J146" s="15"/>
      <c r="K146" s="15"/>
      <c r="L146" s="206"/>
      <c r="M146" s="211"/>
      <c r="N146" s="212"/>
      <c r="O146" s="212"/>
      <c r="P146" s="212"/>
      <c r="Q146" s="212"/>
      <c r="R146" s="212"/>
      <c r="S146" s="212"/>
      <c r="T146" s="21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7" t="s">
        <v>131</v>
      </c>
      <c r="AU146" s="207" t="s">
        <v>87</v>
      </c>
      <c r="AV146" s="15" t="s">
        <v>125</v>
      </c>
      <c r="AW146" s="15" t="s">
        <v>33</v>
      </c>
      <c r="AX146" s="15" t="s">
        <v>85</v>
      </c>
      <c r="AY146" s="207" t="s">
        <v>118</v>
      </c>
    </row>
    <row r="147" s="2" customFormat="1" ht="37.8" customHeight="1">
      <c r="A147" s="37"/>
      <c r="B147" s="170"/>
      <c r="C147" s="171" t="s">
        <v>117</v>
      </c>
      <c r="D147" s="171" t="s">
        <v>120</v>
      </c>
      <c r="E147" s="172" t="s">
        <v>160</v>
      </c>
      <c r="F147" s="173" t="s">
        <v>161</v>
      </c>
      <c r="G147" s="174" t="s">
        <v>137</v>
      </c>
      <c r="H147" s="175">
        <v>1700</v>
      </c>
      <c r="I147" s="176"/>
      <c r="J147" s="177">
        <f>ROUND(I147*H147,2)</f>
        <v>0</v>
      </c>
      <c r="K147" s="173" t="s">
        <v>124</v>
      </c>
      <c r="L147" s="38"/>
      <c r="M147" s="178" t="s">
        <v>1</v>
      </c>
      <c r="N147" s="179" t="s">
        <v>43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125</v>
      </c>
      <c r="AT147" s="182" t="s">
        <v>120</v>
      </c>
      <c r="AU147" s="182" t="s">
        <v>87</v>
      </c>
      <c r="AY147" s="18" t="s">
        <v>118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85</v>
      </c>
      <c r="BK147" s="183">
        <f>ROUND(I147*H147,2)</f>
        <v>0</v>
      </c>
      <c r="BL147" s="18" t="s">
        <v>125</v>
      </c>
      <c r="BM147" s="182" t="s">
        <v>162</v>
      </c>
    </row>
    <row r="148" s="2" customFormat="1">
      <c r="A148" s="37"/>
      <c r="B148" s="38"/>
      <c r="C148" s="37"/>
      <c r="D148" s="184" t="s">
        <v>127</v>
      </c>
      <c r="E148" s="37"/>
      <c r="F148" s="185" t="s">
        <v>163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127</v>
      </c>
      <c r="AU148" s="18" t="s">
        <v>87</v>
      </c>
    </row>
    <row r="149" s="2" customFormat="1">
      <c r="A149" s="37"/>
      <c r="B149" s="38"/>
      <c r="C149" s="37"/>
      <c r="D149" s="189" t="s">
        <v>129</v>
      </c>
      <c r="E149" s="37"/>
      <c r="F149" s="190" t="s">
        <v>164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129</v>
      </c>
      <c r="AU149" s="18" t="s">
        <v>87</v>
      </c>
    </row>
    <row r="150" s="13" customFormat="1">
      <c r="A150" s="13"/>
      <c r="B150" s="191"/>
      <c r="C150" s="13"/>
      <c r="D150" s="184" t="s">
        <v>131</v>
      </c>
      <c r="E150" s="192" t="s">
        <v>1</v>
      </c>
      <c r="F150" s="193" t="s">
        <v>156</v>
      </c>
      <c r="G150" s="13"/>
      <c r="H150" s="192" t="s">
        <v>1</v>
      </c>
      <c r="I150" s="194"/>
      <c r="J150" s="13"/>
      <c r="K150" s="13"/>
      <c r="L150" s="191"/>
      <c r="M150" s="195"/>
      <c r="N150" s="196"/>
      <c r="O150" s="196"/>
      <c r="P150" s="196"/>
      <c r="Q150" s="196"/>
      <c r="R150" s="196"/>
      <c r="S150" s="196"/>
      <c r="T150" s="19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2" t="s">
        <v>131</v>
      </c>
      <c r="AU150" s="192" t="s">
        <v>87</v>
      </c>
      <c r="AV150" s="13" t="s">
        <v>85</v>
      </c>
      <c r="AW150" s="13" t="s">
        <v>33</v>
      </c>
      <c r="AX150" s="13" t="s">
        <v>78</v>
      </c>
      <c r="AY150" s="192" t="s">
        <v>118</v>
      </c>
    </row>
    <row r="151" s="14" customFormat="1">
      <c r="A151" s="14"/>
      <c r="B151" s="198"/>
      <c r="C151" s="14"/>
      <c r="D151" s="184" t="s">
        <v>131</v>
      </c>
      <c r="E151" s="199" t="s">
        <v>1</v>
      </c>
      <c r="F151" s="200" t="s">
        <v>165</v>
      </c>
      <c r="G151" s="14"/>
      <c r="H151" s="201">
        <v>300</v>
      </c>
      <c r="I151" s="202"/>
      <c r="J151" s="14"/>
      <c r="K151" s="14"/>
      <c r="L151" s="198"/>
      <c r="M151" s="203"/>
      <c r="N151" s="204"/>
      <c r="O151" s="204"/>
      <c r="P151" s="204"/>
      <c r="Q151" s="204"/>
      <c r="R151" s="204"/>
      <c r="S151" s="204"/>
      <c r="T151" s="20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9" t="s">
        <v>131</v>
      </c>
      <c r="AU151" s="199" t="s">
        <v>87</v>
      </c>
      <c r="AV151" s="14" t="s">
        <v>87</v>
      </c>
      <c r="AW151" s="14" t="s">
        <v>33</v>
      </c>
      <c r="AX151" s="14" t="s">
        <v>78</v>
      </c>
      <c r="AY151" s="199" t="s">
        <v>118</v>
      </c>
    </row>
    <row r="152" s="13" customFormat="1">
      <c r="A152" s="13"/>
      <c r="B152" s="191"/>
      <c r="C152" s="13"/>
      <c r="D152" s="184" t="s">
        <v>131</v>
      </c>
      <c r="E152" s="192" t="s">
        <v>1</v>
      </c>
      <c r="F152" s="193" t="s">
        <v>166</v>
      </c>
      <c r="G152" s="13"/>
      <c r="H152" s="192" t="s">
        <v>1</v>
      </c>
      <c r="I152" s="194"/>
      <c r="J152" s="13"/>
      <c r="K152" s="13"/>
      <c r="L152" s="191"/>
      <c r="M152" s="195"/>
      <c r="N152" s="196"/>
      <c r="O152" s="196"/>
      <c r="P152" s="196"/>
      <c r="Q152" s="196"/>
      <c r="R152" s="196"/>
      <c r="S152" s="196"/>
      <c r="T152" s="19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2" t="s">
        <v>131</v>
      </c>
      <c r="AU152" s="192" t="s">
        <v>87</v>
      </c>
      <c r="AV152" s="13" t="s">
        <v>85</v>
      </c>
      <c r="AW152" s="13" t="s">
        <v>33</v>
      </c>
      <c r="AX152" s="13" t="s">
        <v>78</v>
      </c>
      <c r="AY152" s="192" t="s">
        <v>118</v>
      </c>
    </row>
    <row r="153" s="14" customFormat="1">
      <c r="A153" s="14"/>
      <c r="B153" s="198"/>
      <c r="C153" s="14"/>
      <c r="D153" s="184" t="s">
        <v>131</v>
      </c>
      <c r="E153" s="199" t="s">
        <v>1</v>
      </c>
      <c r="F153" s="200" t="s">
        <v>167</v>
      </c>
      <c r="G153" s="14"/>
      <c r="H153" s="201">
        <v>1400</v>
      </c>
      <c r="I153" s="202"/>
      <c r="J153" s="14"/>
      <c r="K153" s="14"/>
      <c r="L153" s="198"/>
      <c r="M153" s="203"/>
      <c r="N153" s="204"/>
      <c r="O153" s="204"/>
      <c r="P153" s="204"/>
      <c r="Q153" s="204"/>
      <c r="R153" s="204"/>
      <c r="S153" s="204"/>
      <c r="T153" s="20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9" t="s">
        <v>131</v>
      </c>
      <c r="AU153" s="199" t="s">
        <v>87</v>
      </c>
      <c r="AV153" s="14" t="s">
        <v>87</v>
      </c>
      <c r="AW153" s="14" t="s">
        <v>33</v>
      </c>
      <c r="AX153" s="14" t="s">
        <v>78</v>
      </c>
      <c r="AY153" s="199" t="s">
        <v>118</v>
      </c>
    </row>
    <row r="154" s="15" customFormat="1">
      <c r="A154" s="15"/>
      <c r="B154" s="206"/>
      <c r="C154" s="15"/>
      <c r="D154" s="184" t="s">
        <v>131</v>
      </c>
      <c r="E154" s="207" t="s">
        <v>1</v>
      </c>
      <c r="F154" s="208" t="s">
        <v>134</v>
      </c>
      <c r="G154" s="15"/>
      <c r="H154" s="209">
        <v>1700</v>
      </c>
      <c r="I154" s="210"/>
      <c r="J154" s="15"/>
      <c r="K154" s="15"/>
      <c r="L154" s="206"/>
      <c r="M154" s="211"/>
      <c r="N154" s="212"/>
      <c r="O154" s="212"/>
      <c r="P154" s="212"/>
      <c r="Q154" s="212"/>
      <c r="R154" s="212"/>
      <c r="S154" s="212"/>
      <c r="T154" s="21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07" t="s">
        <v>131</v>
      </c>
      <c r="AU154" s="207" t="s">
        <v>87</v>
      </c>
      <c r="AV154" s="15" t="s">
        <v>125</v>
      </c>
      <c r="AW154" s="15" t="s">
        <v>33</v>
      </c>
      <c r="AX154" s="15" t="s">
        <v>85</v>
      </c>
      <c r="AY154" s="207" t="s">
        <v>118</v>
      </c>
    </row>
    <row r="155" s="2" customFormat="1" ht="24.15" customHeight="1">
      <c r="A155" s="37"/>
      <c r="B155" s="170"/>
      <c r="C155" s="171" t="s">
        <v>168</v>
      </c>
      <c r="D155" s="171" t="s">
        <v>120</v>
      </c>
      <c r="E155" s="172" t="s">
        <v>169</v>
      </c>
      <c r="F155" s="173" t="s">
        <v>170</v>
      </c>
      <c r="G155" s="174" t="s">
        <v>137</v>
      </c>
      <c r="H155" s="175">
        <v>200</v>
      </c>
      <c r="I155" s="176"/>
      <c r="J155" s="177">
        <f>ROUND(I155*H155,2)</f>
        <v>0</v>
      </c>
      <c r="K155" s="173" t="s">
        <v>124</v>
      </c>
      <c r="L155" s="38"/>
      <c r="M155" s="178" t="s">
        <v>1</v>
      </c>
      <c r="N155" s="179" t="s">
        <v>43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125</v>
      </c>
      <c r="AT155" s="182" t="s">
        <v>120</v>
      </c>
      <c r="AU155" s="182" t="s">
        <v>87</v>
      </c>
      <c r="AY155" s="18" t="s">
        <v>118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85</v>
      </c>
      <c r="BK155" s="183">
        <f>ROUND(I155*H155,2)</f>
        <v>0</v>
      </c>
      <c r="BL155" s="18" t="s">
        <v>125</v>
      </c>
      <c r="BM155" s="182" t="s">
        <v>171</v>
      </c>
    </row>
    <row r="156" s="2" customFormat="1">
      <c r="A156" s="37"/>
      <c r="B156" s="38"/>
      <c r="C156" s="37"/>
      <c r="D156" s="184" t="s">
        <v>127</v>
      </c>
      <c r="E156" s="37"/>
      <c r="F156" s="185" t="s">
        <v>172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127</v>
      </c>
      <c r="AU156" s="18" t="s">
        <v>87</v>
      </c>
    </row>
    <row r="157" s="2" customFormat="1">
      <c r="A157" s="37"/>
      <c r="B157" s="38"/>
      <c r="C157" s="37"/>
      <c r="D157" s="189" t="s">
        <v>129</v>
      </c>
      <c r="E157" s="37"/>
      <c r="F157" s="190" t="s">
        <v>173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129</v>
      </c>
      <c r="AU157" s="18" t="s">
        <v>87</v>
      </c>
    </row>
    <row r="158" s="13" customFormat="1">
      <c r="A158" s="13"/>
      <c r="B158" s="191"/>
      <c r="C158" s="13"/>
      <c r="D158" s="184" t="s">
        <v>131</v>
      </c>
      <c r="E158" s="192" t="s">
        <v>1</v>
      </c>
      <c r="F158" s="193" t="s">
        <v>156</v>
      </c>
      <c r="G158" s="13"/>
      <c r="H158" s="192" t="s">
        <v>1</v>
      </c>
      <c r="I158" s="194"/>
      <c r="J158" s="13"/>
      <c r="K158" s="13"/>
      <c r="L158" s="191"/>
      <c r="M158" s="195"/>
      <c r="N158" s="196"/>
      <c r="O158" s="196"/>
      <c r="P158" s="196"/>
      <c r="Q158" s="196"/>
      <c r="R158" s="196"/>
      <c r="S158" s="196"/>
      <c r="T158" s="19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2" t="s">
        <v>131</v>
      </c>
      <c r="AU158" s="192" t="s">
        <v>87</v>
      </c>
      <c r="AV158" s="13" t="s">
        <v>85</v>
      </c>
      <c r="AW158" s="13" t="s">
        <v>33</v>
      </c>
      <c r="AX158" s="13" t="s">
        <v>78</v>
      </c>
      <c r="AY158" s="192" t="s">
        <v>118</v>
      </c>
    </row>
    <row r="159" s="14" customFormat="1">
      <c r="A159" s="14"/>
      <c r="B159" s="198"/>
      <c r="C159" s="14"/>
      <c r="D159" s="184" t="s">
        <v>131</v>
      </c>
      <c r="E159" s="199" t="s">
        <v>1</v>
      </c>
      <c r="F159" s="200" t="s">
        <v>174</v>
      </c>
      <c r="G159" s="14"/>
      <c r="H159" s="201">
        <v>60</v>
      </c>
      <c r="I159" s="202"/>
      <c r="J159" s="14"/>
      <c r="K159" s="14"/>
      <c r="L159" s="198"/>
      <c r="M159" s="203"/>
      <c r="N159" s="204"/>
      <c r="O159" s="204"/>
      <c r="P159" s="204"/>
      <c r="Q159" s="204"/>
      <c r="R159" s="204"/>
      <c r="S159" s="204"/>
      <c r="T159" s="20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9" t="s">
        <v>131</v>
      </c>
      <c r="AU159" s="199" t="s">
        <v>87</v>
      </c>
      <c r="AV159" s="14" t="s">
        <v>87</v>
      </c>
      <c r="AW159" s="14" t="s">
        <v>33</v>
      </c>
      <c r="AX159" s="14" t="s">
        <v>78</v>
      </c>
      <c r="AY159" s="199" t="s">
        <v>118</v>
      </c>
    </row>
    <row r="160" s="13" customFormat="1">
      <c r="A160" s="13"/>
      <c r="B160" s="191"/>
      <c r="C160" s="13"/>
      <c r="D160" s="184" t="s">
        <v>131</v>
      </c>
      <c r="E160" s="192" t="s">
        <v>1</v>
      </c>
      <c r="F160" s="193" t="s">
        <v>175</v>
      </c>
      <c r="G160" s="13"/>
      <c r="H160" s="192" t="s">
        <v>1</v>
      </c>
      <c r="I160" s="194"/>
      <c r="J160" s="13"/>
      <c r="K160" s="13"/>
      <c r="L160" s="191"/>
      <c r="M160" s="195"/>
      <c r="N160" s="196"/>
      <c r="O160" s="196"/>
      <c r="P160" s="196"/>
      <c r="Q160" s="196"/>
      <c r="R160" s="196"/>
      <c r="S160" s="196"/>
      <c r="T160" s="19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2" t="s">
        <v>131</v>
      </c>
      <c r="AU160" s="192" t="s">
        <v>87</v>
      </c>
      <c r="AV160" s="13" t="s">
        <v>85</v>
      </c>
      <c r="AW160" s="13" t="s">
        <v>33</v>
      </c>
      <c r="AX160" s="13" t="s">
        <v>78</v>
      </c>
      <c r="AY160" s="192" t="s">
        <v>118</v>
      </c>
    </row>
    <row r="161" s="14" customFormat="1">
      <c r="A161" s="14"/>
      <c r="B161" s="198"/>
      <c r="C161" s="14"/>
      <c r="D161" s="184" t="s">
        <v>131</v>
      </c>
      <c r="E161" s="199" t="s">
        <v>1</v>
      </c>
      <c r="F161" s="200" t="s">
        <v>176</v>
      </c>
      <c r="G161" s="14"/>
      <c r="H161" s="201">
        <v>140</v>
      </c>
      <c r="I161" s="202"/>
      <c r="J161" s="14"/>
      <c r="K161" s="14"/>
      <c r="L161" s="198"/>
      <c r="M161" s="203"/>
      <c r="N161" s="204"/>
      <c r="O161" s="204"/>
      <c r="P161" s="204"/>
      <c r="Q161" s="204"/>
      <c r="R161" s="204"/>
      <c r="S161" s="204"/>
      <c r="T161" s="20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9" t="s">
        <v>131</v>
      </c>
      <c r="AU161" s="199" t="s">
        <v>87</v>
      </c>
      <c r="AV161" s="14" t="s">
        <v>87</v>
      </c>
      <c r="AW161" s="14" t="s">
        <v>33</v>
      </c>
      <c r="AX161" s="14" t="s">
        <v>78</v>
      </c>
      <c r="AY161" s="199" t="s">
        <v>118</v>
      </c>
    </row>
    <row r="162" s="15" customFormat="1">
      <c r="A162" s="15"/>
      <c r="B162" s="206"/>
      <c r="C162" s="15"/>
      <c r="D162" s="184" t="s">
        <v>131</v>
      </c>
      <c r="E162" s="207" t="s">
        <v>1</v>
      </c>
      <c r="F162" s="208" t="s">
        <v>134</v>
      </c>
      <c r="G162" s="15"/>
      <c r="H162" s="209">
        <v>200</v>
      </c>
      <c r="I162" s="210"/>
      <c r="J162" s="15"/>
      <c r="K162" s="15"/>
      <c r="L162" s="206"/>
      <c r="M162" s="211"/>
      <c r="N162" s="212"/>
      <c r="O162" s="212"/>
      <c r="P162" s="212"/>
      <c r="Q162" s="212"/>
      <c r="R162" s="212"/>
      <c r="S162" s="212"/>
      <c r="T162" s="21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7" t="s">
        <v>131</v>
      </c>
      <c r="AU162" s="207" t="s">
        <v>87</v>
      </c>
      <c r="AV162" s="15" t="s">
        <v>125</v>
      </c>
      <c r="AW162" s="15" t="s">
        <v>33</v>
      </c>
      <c r="AX162" s="15" t="s">
        <v>85</v>
      </c>
      <c r="AY162" s="207" t="s">
        <v>118</v>
      </c>
    </row>
    <row r="163" s="2" customFormat="1" ht="33" customHeight="1">
      <c r="A163" s="37"/>
      <c r="B163" s="170"/>
      <c r="C163" s="171" t="s">
        <v>177</v>
      </c>
      <c r="D163" s="171" t="s">
        <v>120</v>
      </c>
      <c r="E163" s="172" t="s">
        <v>178</v>
      </c>
      <c r="F163" s="173" t="s">
        <v>179</v>
      </c>
      <c r="G163" s="174" t="s">
        <v>180</v>
      </c>
      <c r="H163" s="175">
        <v>252</v>
      </c>
      <c r="I163" s="176"/>
      <c r="J163" s="177">
        <f>ROUND(I163*H163,2)</f>
        <v>0</v>
      </c>
      <c r="K163" s="173" t="s">
        <v>124</v>
      </c>
      <c r="L163" s="38"/>
      <c r="M163" s="178" t="s">
        <v>1</v>
      </c>
      <c r="N163" s="179" t="s">
        <v>43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125</v>
      </c>
      <c r="AT163" s="182" t="s">
        <v>120</v>
      </c>
      <c r="AU163" s="182" t="s">
        <v>87</v>
      </c>
      <c r="AY163" s="18" t="s">
        <v>118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85</v>
      </c>
      <c r="BK163" s="183">
        <f>ROUND(I163*H163,2)</f>
        <v>0</v>
      </c>
      <c r="BL163" s="18" t="s">
        <v>125</v>
      </c>
      <c r="BM163" s="182" t="s">
        <v>181</v>
      </c>
    </row>
    <row r="164" s="2" customFormat="1">
      <c r="A164" s="37"/>
      <c r="B164" s="38"/>
      <c r="C164" s="37"/>
      <c r="D164" s="184" t="s">
        <v>127</v>
      </c>
      <c r="E164" s="37"/>
      <c r="F164" s="185" t="s">
        <v>182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127</v>
      </c>
      <c r="AU164" s="18" t="s">
        <v>87</v>
      </c>
    </row>
    <row r="165" s="2" customFormat="1">
      <c r="A165" s="37"/>
      <c r="B165" s="38"/>
      <c r="C165" s="37"/>
      <c r="D165" s="189" t="s">
        <v>129</v>
      </c>
      <c r="E165" s="37"/>
      <c r="F165" s="190" t="s">
        <v>183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129</v>
      </c>
      <c r="AU165" s="18" t="s">
        <v>87</v>
      </c>
    </row>
    <row r="166" s="13" customFormat="1">
      <c r="A166" s="13"/>
      <c r="B166" s="191"/>
      <c r="C166" s="13"/>
      <c r="D166" s="184" t="s">
        <v>131</v>
      </c>
      <c r="E166" s="192" t="s">
        <v>1</v>
      </c>
      <c r="F166" s="193" t="s">
        <v>175</v>
      </c>
      <c r="G166" s="13"/>
      <c r="H166" s="192" t="s">
        <v>1</v>
      </c>
      <c r="I166" s="194"/>
      <c r="J166" s="13"/>
      <c r="K166" s="13"/>
      <c r="L166" s="191"/>
      <c r="M166" s="195"/>
      <c r="N166" s="196"/>
      <c r="O166" s="196"/>
      <c r="P166" s="196"/>
      <c r="Q166" s="196"/>
      <c r="R166" s="196"/>
      <c r="S166" s="196"/>
      <c r="T166" s="19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2" t="s">
        <v>131</v>
      </c>
      <c r="AU166" s="192" t="s">
        <v>87</v>
      </c>
      <c r="AV166" s="13" t="s">
        <v>85</v>
      </c>
      <c r="AW166" s="13" t="s">
        <v>33</v>
      </c>
      <c r="AX166" s="13" t="s">
        <v>78</v>
      </c>
      <c r="AY166" s="192" t="s">
        <v>118</v>
      </c>
    </row>
    <row r="167" s="14" customFormat="1">
      <c r="A167" s="14"/>
      <c r="B167" s="198"/>
      <c r="C167" s="14"/>
      <c r="D167" s="184" t="s">
        <v>131</v>
      </c>
      <c r="E167" s="199" t="s">
        <v>1</v>
      </c>
      <c r="F167" s="200" t="s">
        <v>184</v>
      </c>
      <c r="G167" s="14"/>
      <c r="H167" s="201">
        <v>252</v>
      </c>
      <c r="I167" s="202"/>
      <c r="J167" s="14"/>
      <c r="K167" s="14"/>
      <c r="L167" s="198"/>
      <c r="M167" s="203"/>
      <c r="N167" s="204"/>
      <c r="O167" s="204"/>
      <c r="P167" s="204"/>
      <c r="Q167" s="204"/>
      <c r="R167" s="204"/>
      <c r="S167" s="204"/>
      <c r="T167" s="20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9" t="s">
        <v>131</v>
      </c>
      <c r="AU167" s="199" t="s">
        <v>87</v>
      </c>
      <c r="AV167" s="14" t="s">
        <v>87</v>
      </c>
      <c r="AW167" s="14" t="s">
        <v>33</v>
      </c>
      <c r="AX167" s="14" t="s">
        <v>78</v>
      </c>
      <c r="AY167" s="199" t="s">
        <v>118</v>
      </c>
    </row>
    <row r="168" s="15" customFormat="1">
      <c r="A168" s="15"/>
      <c r="B168" s="206"/>
      <c r="C168" s="15"/>
      <c r="D168" s="184" t="s">
        <v>131</v>
      </c>
      <c r="E168" s="207" t="s">
        <v>1</v>
      </c>
      <c r="F168" s="208" t="s">
        <v>134</v>
      </c>
      <c r="G168" s="15"/>
      <c r="H168" s="209">
        <v>252</v>
      </c>
      <c r="I168" s="210"/>
      <c r="J168" s="15"/>
      <c r="K168" s="15"/>
      <c r="L168" s="206"/>
      <c r="M168" s="211"/>
      <c r="N168" s="212"/>
      <c r="O168" s="212"/>
      <c r="P168" s="212"/>
      <c r="Q168" s="212"/>
      <c r="R168" s="212"/>
      <c r="S168" s="212"/>
      <c r="T168" s="21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7" t="s">
        <v>131</v>
      </c>
      <c r="AU168" s="207" t="s">
        <v>87</v>
      </c>
      <c r="AV168" s="15" t="s">
        <v>125</v>
      </c>
      <c r="AW168" s="15" t="s">
        <v>33</v>
      </c>
      <c r="AX168" s="15" t="s">
        <v>85</v>
      </c>
      <c r="AY168" s="207" t="s">
        <v>118</v>
      </c>
    </row>
    <row r="169" s="2" customFormat="1" ht="16.5" customHeight="1">
      <c r="A169" s="37"/>
      <c r="B169" s="170"/>
      <c r="C169" s="171" t="s">
        <v>185</v>
      </c>
      <c r="D169" s="171" t="s">
        <v>120</v>
      </c>
      <c r="E169" s="172" t="s">
        <v>186</v>
      </c>
      <c r="F169" s="173" t="s">
        <v>187</v>
      </c>
      <c r="G169" s="174" t="s">
        <v>137</v>
      </c>
      <c r="H169" s="175">
        <v>140</v>
      </c>
      <c r="I169" s="176"/>
      <c r="J169" s="177">
        <f>ROUND(I169*H169,2)</f>
        <v>0</v>
      </c>
      <c r="K169" s="173" t="s">
        <v>124</v>
      </c>
      <c r="L169" s="38"/>
      <c r="M169" s="178" t="s">
        <v>1</v>
      </c>
      <c r="N169" s="179" t="s">
        <v>43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125</v>
      </c>
      <c r="AT169" s="182" t="s">
        <v>120</v>
      </c>
      <c r="AU169" s="182" t="s">
        <v>87</v>
      </c>
      <c r="AY169" s="18" t="s">
        <v>118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85</v>
      </c>
      <c r="BK169" s="183">
        <f>ROUND(I169*H169,2)</f>
        <v>0</v>
      </c>
      <c r="BL169" s="18" t="s">
        <v>125</v>
      </c>
      <c r="BM169" s="182" t="s">
        <v>188</v>
      </c>
    </row>
    <row r="170" s="2" customFormat="1">
      <c r="A170" s="37"/>
      <c r="B170" s="38"/>
      <c r="C170" s="37"/>
      <c r="D170" s="184" t="s">
        <v>127</v>
      </c>
      <c r="E170" s="37"/>
      <c r="F170" s="185" t="s">
        <v>189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127</v>
      </c>
      <c r="AU170" s="18" t="s">
        <v>87</v>
      </c>
    </row>
    <row r="171" s="2" customFormat="1">
      <c r="A171" s="37"/>
      <c r="B171" s="38"/>
      <c r="C171" s="37"/>
      <c r="D171" s="189" t="s">
        <v>129</v>
      </c>
      <c r="E171" s="37"/>
      <c r="F171" s="190" t="s">
        <v>190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129</v>
      </c>
      <c r="AU171" s="18" t="s">
        <v>87</v>
      </c>
    </row>
    <row r="172" s="13" customFormat="1">
      <c r="A172" s="13"/>
      <c r="B172" s="191"/>
      <c r="C172" s="13"/>
      <c r="D172" s="184" t="s">
        <v>131</v>
      </c>
      <c r="E172" s="192" t="s">
        <v>1</v>
      </c>
      <c r="F172" s="193" t="s">
        <v>191</v>
      </c>
      <c r="G172" s="13"/>
      <c r="H172" s="192" t="s">
        <v>1</v>
      </c>
      <c r="I172" s="194"/>
      <c r="J172" s="13"/>
      <c r="K172" s="13"/>
      <c r="L172" s="191"/>
      <c r="M172" s="195"/>
      <c r="N172" s="196"/>
      <c r="O172" s="196"/>
      <c r="P172" s="196"/>
      <c r="Q172" s="196"/>
      <c r="R172" s="196"/>
      <c r="S172" s="196"/>
      <c r="T172" s="19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2" t="s">
        <v>131</v>
      </c>
      <c r="AU172" s="192" t="s">
        <v>87</v>
      </c>
      <c r="AV172" s="13" t="s">
        <v>85</v>
      </c>
      <c r="AW172" s="13" t="s">
        <v>33</v>
      </c>
      <c r="AX172" s="13" t="s">
        <v>78</v>
      </c>
      <c r="AY172" s="192" t="s">
        <v>118</v>
      </c>
    </row>
    <row r="173" s="14" customFormat="1">
      <c r="A173" s="14"/>
      <c r="B173" s="198"/>
      <c r="C173" s="14"/>
      <c r="D173" s="184" t="s">
        <v>131</v>
      </c>
      <c r="E173" s="199" t="s">
        <v>1</v>
      </c>
      <c r="F173" s="200" t="s">
        <v>142</v>
      </c>
      <c r="G173" s="14"/>
      <c r="H173" s="201">
        <v>80</v>
      </c>
      <c r="I173" s="202"/>
      <c r="J173" s="14"/>
      <c r="K173" s="14"/>
      <c r="L173" s="198"/>
      <c r="M173" s="203"/>
      <c r="N173" s="204"/>
      <c r="O173" s="204"/>
      <c r="P173" s="204"/>
      <c r="Q173" s="204"/>
      <c r="R173" s="204"/>
      <c r="S173" s="204"/>
      <c r="T173" s="20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9" t="s">
        <v>131</v>
      </c>
      <c r="AU173" s="199" t="s">
        <v>87</v>
      </c>
      <c r="AV173" s="14" t="s">
        <v>87</v>
      </c>
      <c r="AW173" s="14" t="s">
        <v>33</v>
      </c>
      <c r="AX173" s="14" t="s">
        <v>78</v>
      </c>
      <c r="AY173" s="199" t="s">
        <v>118</v>
      </c>
    </row>
    <row r="174" s="13" customFormat="1">
      <c r="A174" s="13"/>
      <c r="B174" s="191"/>
      <c r="C174" s="13"/>
      <c r="D174" s="184" t="s">
        <v>131</v>
      </c>
      <c r="E174" s="192" t="s">
        <v>1</v>
      </c>
      <c r="F174" s="193" t="s">
        <v>192</v>
      </c>
      <c r="G174" s="13"/>
      <c r="H174" s="192" t="s">
        <v>1</v>
      </c>
      <c r="I174" s="194"/>
      <c r="J174" s="13"/>
      <c r="K174" s="13"/>
      <c r="L174" s="191"/>
      <c r="M174" s="195"/>
      <c r="N174" s="196"/>
      <c r="O174" s="196"/>
      <c r="P174" s="196"/>
      <c r="Q174" s="196"/>
      <c r="R174" s="196"/>
      <c r="S174" s="196"/>
      <c r="T174" s="19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2" t="s">
        <v>131</v>
      </c>
      <c r="AU174" s="192" t="s">
        <v>87</v>
      </c>
      <c r="AV174" s="13" t="s">
        <v>85</v>
      </c>
      <c r="AW174" s="13" t="s">
        <v>33</v>
      </c>
      <c r="AX174" s="13" t="s">
        <v>78</v>
      </c>
      <c r="AY174" s="192" t="s">
        <v>118</v>
      </c>
    </row>
    <row r="175" s="14" customFormat="1">
      <c r="A175" s="14"/>
      <c r="B175" s="198"/>
      <c r="C175" s="14"/>
      <c r="D175" s="184" t="s">
        <v>131</v>
      </c>
      <c r="E175" s="199" t="s">
        <v>1</v>
      </c>
      <c r="F175" s="200" t="s">
        <v>174</v>
      </c>
      <c r="G175" s="14"/>
      <c r="H175" s="201">
        <v>60</v>
      </c>
      <c r="I175" s="202"/>
      <c r="J175" s="14"/>
      <c r="K175" s="14"/>
      <c r="L175" s="198"/>
      <c r="M175" s="203"/>
      <c r="N175" s="204"/>
      <c r="O175" s="204"/>
      <c r="P175" s="204"/>
      <c r="Q175" s="204"/>
      <c r="R175" s="204"/>
      <c r="S175" s="204"/>
      <c r="T175" s="20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9" t="s">
        <v>131</v>
      </c>
      <c r="AU175" s="199" t="s">
        <v>87</v>
      </c>
      <c r="AV175" s="14" t="s">
        <v>87</v>
      </c>
      <c r="AW175" s="14" t="s">
        <v>33</v>
      </c>
      <c r="AX175" s="14" t="s">
        <v>78</v>
      </c>
      <c r="AY175" s="199" t="s">
        <v>118</v>
      </c>
    </row>
    <row r="176" s="15" customFormat="1">
      <c r="A176" s="15"/>
      <c r="B176" s="206"/>
      <c r="C176" s="15"/>
      <c r="D176" s="184" t="s">
        <v>131</v>
      </c>
      <c r="E176" s="207" t="s">
        <v>1</v>
      </c>
      <c r="F176" s="208" t="s">
        <v>134</v>
      </c>
      <c r="G176" s="15"/>
      <c r="H176" s="209">
        <v>140</v>
      </c>
      <c r="I176" s="210"/>
      <c r="J176" s="15"/>
      <c r="K176" s="15"/>
      <c r="L176" s="206"/>
      <c r="M176" s="211"/>
      <c r="N176" s="212"/>
      <c r="O176" s="212"/>
      <c r="P176" s="212"/>
      <c r="Q176" s="212"/>
      <c r="R176" s="212"/>
      <c r="S176" s="212"/>
      <c r="T176" s="21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07" t="s">
        <v>131</v>
      </c>
      <c r="AU176" s="207" t="s">
        <v>87</v>
      </c>
      <c r="AV176" s="15" t="s">
        <v>125</v>
      </c>
      <c r="AW176" s="15" t="s">
        <v>33</v>
      </c>
      <c r="AX176" s="15" t="s">
        <v>85</v>
      </c>
      <c r="AY176" s="207" t="s">
        <v>118</v>
      </c>
    </row>
    <row r="177" s="2" customFormat="1" ht="24.15" customHeight="1">
      <c r="A177" s="37"/>
      <c r="B177" s="170"/>
      <c r="C177" s="171" t="s">
        <v>193</v>
      </c>
      <c r="D177" s="171" t="s">
        <v>120</v>
      </c>
      <c r="E177" s="172" t="s">
        <v>194</v>
      </c>
      <c r="F177" s="173" t="s">
        <v>195</v>
      </c>
      <c r="G177" s="174" t="s">
        <v>137</v>
      </c>
      <c r="H177" s="175">
        <v>1.8</v>
      </c>
      <c r="I177" s="176"/>
      <c r="J177" s="177">
        <f>ROUND(I177*H177,2)</f>
        <v>0</v>
      </c>
      <c r="K177" s="173" t="s">
        <v>124</v>
      </c>
      <c r="L177" s="38"/>
      <c r="M177" s="178" t="s">
        <v>1</v>
      </c>
      <c r="N177" s="179" t="s">
        <v>43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125</v>
      </c>
      <c r="AT177" s="182" t="s">
        <v>120</v>
      </c>
      <c r="AU177" s="182" t="s">
        <v>87</v>
      </c>
      <c r="AY177" s="18" t="s">
        <v>118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85</v>
      </c>
      <c r="BK177" s="183">
        <f>ROUND(I177*H177,2)</f>
        <v>0</v>
      </c>
      <c r="BL177" s="18" t="s">
        <v>125</v>
      </c>
      <c r="BM177" s="182" t="s">
        <v>196</v>
      </c>
    </row>
    <row r="178" s="2" customFormat="1">
      <c r="A178" s="37"/>
      <c r="B178" s="38"/>
      <c r="C178" s="37"/>
      <c r="D178" s="184" t="s">
        <v>127</v>
      </c>
      <c r="E178" s="37"/>
      <c r="F178" s="185" t="s">
        <v>197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127</v>
      </c>
      <c r="AU178" s="18" t="s">
        <v>87</v>
      </c>
    </row>
    <row r="179" s="2" customFormat="1">
      <c r="A179" s="37"/>
      <c r="B179" s="38"/>
      <c r="C179" s="37"/>
      <c r="D179" s="189" t="s">
        <v>129</v>
      </c>
      <c r="E179" s="37"/>
      <c r="F179" s="190" t="s">
        <v>198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129</v>
      </c>
      <c r="AU179" s="18" t="s">
        <v>87</v>
      </c>
    </row>
    <row r="180" s="13" customFormat="1">
      <c r="A180" s="13"/>
      <c r="B180" s="191"/>
      <c r="C180" s="13"/>
      <c r="D180" s="184" t="s">
        <v>131</v>
      </c>
      <c r="E180" s="192" t="s">
        <v>1</v>
      </c>
      <c r="F180" s="193" t="s">
        <v>199</v>
      </c>
      <c r="G180" s="13"/>
      <c r="H180" s="192" t="s">
        <v>1</v>
      </c>
      <c r="I180" s="194"/>
      <c r="J180" s="13"/>
      <c r="K180" s="13"/>
      <c r="L180" s="191"/>
      <c r="M180" s="195"/>
      <c r="N180" s="196"/>
      <c r="O180" s="196"/>
      <c r="P180" s="196"/>
      <c r="Q180" s="196"/>
      <c r="R180" s="196"/>
      <c r="S180" s="196"/>
      <c r="T180" s="19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2" t="s">
        <v>131</v>
      </c>
      <c r="AU180" s="192" t="s">
        <v>87</v>
      </c>
      <c r="AV180" s="13" t="s">
        <v>85</v>
      </c>
      <c r="AW180" s="13" t="s">
        <v>33</v>
      </c>
      <c r="AX180" s="13" t="s">
        <v>78</v>
      </c>
      <c r="AY180" s="192" t="s">
        <v>118</v>
      </c>
    </row>
    <row r="181" s="14" customFormat="1">
      <c r="A181" s="14"/>
      <c r="B181" s="198"/>
      <c r="C181" s="14"/>
      <c r="D181" s="184" t="s">
        <v>131</v>
      </c>
      <c r="E181" s="199" t="s">
        <v>1</v>
      </c>
      <c r="F181" s="200" t="s">
        <v>150</v>
      </c>
      <c r="G181" s="14"/>
      <c r="H181" s="201">
        <v>1.8</v>
      </c>
      <c r="I181" s="202"/>
      <c r="J181" s="14"/>
      <c r="K181" s="14"/>
      <c r="L181" s="198"/>
      <c r="M181" s="203"/>
      <c r="N181" s="204"/>
      <c r="O181" s="204"/>
      <c r="P181" s="204"/>
      <c r="Q181" s="204"/>
      <c r="R181" s="204"/>
      <c r="S181" s="204"/>
      <c r="T181" s="20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9" t="s">
        <v>131</v>
      </c>
      <c r="AU181" s="199" t="s">
        <v>87</v>
      </c>
      <c r="AV181" s="14" t="s">
        <v>87</v>
      </c>
      <c r="AW181" s="14" t="s">
        <v>33</v>
      </c>
      <c r="AX181" s="14" t="s">
        <v>78</v>
      </c>
      <c r="AY181" s="199" t="s">
        <v>118</v>
      </c>
    </row>
    <row r="182" s="15" customFormat="1">
      <c r="A182" s="15"/>
      <c r="B182" s="206"/>
      <c r="C182" s="15"/>
      <c r="D182" s="184" t="s">
        <v>131</v>
      </c>
      <c r="E182" s="207" t="s">
        <v>1</v>
      </c>
      <c r="F182" s="208" t="s">
        <v>134</v>
      </c>
      <c r="G182" s="15"/>
      <c r="H182" s="209">
        <v>1.8</v>
      </c>
      <c r="I182" s="210"/>
      <c r="J182" s="15"/>
      <c r="K182" s="15"/>
      <c r="L182" s="206"/>
      <c r="M182" s="211"/>
      <c r="N182" s="212"/>
      <c r="O182" s="212"/>
      <c r="P182" s="212"/>
      <c r="Q182" s="212"/>
      <c r="R182" s="212"/>
      <c r="S182" s="212"/>
      <c r="T182" s="21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07" t="s">
        <v>131</v>
      </c>
      <c r="AU182" s="207" t="s">
        <v>87</v>
      </c>
      <c r="AV182" s="15" t="s">
        <v>125</v>
      </c>
      <c r="AW182" s="15" t="s">
        <v>33</v>
      </c>
      <c r="AX182" s="15" t="s">
        <v>85</v>
      </c>
      <c r="AY182" s="207" t="s">
        <v>118</v>
      </c>
    </row>
    <row r="183" s="2" customFormat="1" ht="33" customHeight="1">
      <c r="A183" s="37"/>
      <c r="B183" s="170"/>
      <c r="C183" s="171" t="s">
        <v>200</v>
      </c>
      <c r="D183" s="171" t="s">
        <v>120</v>
      </c>
      <c r="E183" s="172" t="s">
        <v>201</v>
      </c>
      <c r="F183" s="173" t="s">
        <v>202</v>
      </c>
      <c r="G183" s="174" t="s">
        <v>123</v>
      </c>
      <c r="H183" s="175">
        <v>400</v>
      </c>
      <c r="I183" s="176"/>
      <c r="J183" s="177">
        <f>ROUND(I183*H183,2)</f>
        <v>0</v>
      </c>
      <c r="K183" s="173" t="s">
        <v>124</v>
      </c>
      <c r="L183" s="38"/>
      <c r="M183" s="178" t="s">
        <v>1</v>
      </c>
      <c r="N183" s="179" t="s">
        <v>43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125</v>
      </c>
      <c r="AT183" s="182" t="s">
        <v>120</v>
      </c>
      <c r="AU183" s="182" t="s">
        <v>87</v>
      </c>
      <c r="AY183" s="18" t="s">
        <v>118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85</v>
      </c>
      <c r="BK183" s="183">
        <f>ROUND(I183*H183,2)</f>
        <v>0</v>
      </c>
      <c r="BL183" s="18" t="s">
        <v>125</v>
      </c>
      <c r="BM183" s="182" t="s">
        <v>203</v>
      </c>
    </row>
    <row r="184" s="2" customFormat="1">
      <c r="A184" s="37"/>
      <c r="B184" s="38"/>
      <c r="C184" s="37"/>
      <c r="D184" s="184" t="s">
        <v>127</v>
      </c>
      <c r="E184" s="37"/>
      <c r="F184" s="185" t="s">
        <v>204</v>
      </c>
      <c r="G184" s="37"/>
      <c r="H184" s="37"/>
      <c r="I184" s="186"/>
      <c r="J184" s="37"/>
      <c r="K184" s="37"/>
      <c r="L184" s="38"/>
      <c r="M184" s="187"/>
      <c r="N184" s="188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127</v>
      </c>
      <c r="AU184" s="18" t="s">
        <v>87</v>
      </c>
    </row>
    <row r="185" s="2" customFormat="1">
      <c r="A185" s="37"/>
      <c r="B185" s="38"/>
      <c r="C185" s="37"/>
      <c r="D185" s="189" t="s">
        <v>129</v>
      </c>
      <c r="E185" s="37"/>
      <c r="F185" s="190" t="s">
        <v>205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129</v>
      </c>
      <c r="AU185" s="18" t="s">
        <v>87</v>
      </c>
    </row>
    <row r="186" s="13" customFormat="1">
      <c r="A186" s="13"/>
      <c r="B186" s="191"/>
      <c r="C186" s="13"/>
      <c r="D186" s="184" t="s">
        <v>131</v>
      </c>
      <c r="E186" s="192" t="s">
        <v>1</v>
      </c>
      <c r="F186" s="193" t="s">
        <v>206</v>
      </c>
      <c r="G186" s="13"/>
      <c r="H186" s="192" t="s">
        <v>1</v>
      </c>
      <c r="I186" s="194"/>
      <c r="J186" s="13"/>
      <c r="K186" s="13"/>
      <c r="L186" s="191"/>
      <c r="M186" s="195"/>
      <c r="N186" s="196"/>
      <c r="O186" s="196"/>
      <c r="P186" s="196"/>
      <c r="Q186" s="196"/>
      <c r="R186" s="196"/>
      <c r="S186" s="196"/>
      <c r="T186" s="19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2" t="s">
        <v>131</v>
      </c>
      <c r="AU186" s="192" t="s">
        <v>87</v>
      </c>
      <c r="AV186" s="13" t="s">
        <v>85</v>
      </c>
      <c r="AW186" s="13" t="s">
        <v>33</v>
      </c>
      <c r="AX186" s="13" t="s">
        <v>78</v>
      </c>
      <c r="AY186" s="192" t="s">
        <v>118</v>
      </c>
    </row>
    <row r="187" s="14" customFormat="1">
      <c r="A187" s="14"/>
      <c r="B187" s="198"/>
      <c r="C187" s="14"/>
      <c r="D187" s="184" t="s">
        <v>131</v>
      </c>
      <c r="E187" s="199" t="s">
        <v>1</v>
      </c>
      <c r="F187" s="200" t="s">
        <v>133</v>
      </c>
      <c r="G187" s="14"/>
      <c r="H187" s="201">
        <v>400</v>
      </c>
      <c r="I187" s="202"/>
      <c r="J187" s="14"/>
      <c r="K187" s="14"/>
      <c r="L187" s="198"/>
      <c r="M187" s="203"/>
      <c r="N187" s="204"/>
      <c r="O187" s="204"/>
      <c r="P187" s="204"/>
      <c r="Q187" s="204"/>
      <c r="R187" s="204"/>
      <c r="S187" s="204"/>
      <c r="T187" s="20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9" t="s">
        <v>131</v>
      </c>
      <c r="AU187" s="199" t="s">
        <v>87</v>
      </c>
      <c r="AV187" s="14" t="s">
        <v>87</v>
      </c>
      <c r="AW187" s="14" t="s">
        <v>33</v>
      </c>
      <c r="AX187" s="14" t="s">
        <v>78</v>
      </c>
      <c r="AY187" s="199" t="s">
        <v>118</v>
      </c>
    </row>
    <row r="188" s="15" customFormat="1">
      <c r="A188" s="15"/>
      <c r="B188" s="206"/>
      <c r="C188" s="15"/>
      <c r="D188" s="184" t="s">
        <v>131</v>
      </c>
      <c r="E188" s="207" t="s">
        <v>1</v>
      </c>
      <c r="F188" s="208" t="s">
        <v>134</v>
      </c>
      <c r="G188" s="15"/>
      <c r="H188" s="209">
        <v>400</v>
      </c>
      <c r="I188" s="210"/>
      <c r="J188" s="15"/>
      <c r="K188" s="15"/>
      <c r="L188" s="206"/>
      <c r="M188" s="211"/>
      <c r="N188" s="212"/>
      <c r="O188" s="212"/>
      <c r="P188" s="212"/>
      <c r="Q188" s="212"/>
      <c r="R188" s="212"/>
      <c r="S188" s="212"/>
      <c r="T188" s="21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7" t="s">
        <v>131</v>
      </c>
      <c r="AU188" s="207" t="s">
        <v>87</v>
      </c>
      <c r="AV188" s="15" t="s">
        <v>125</v>
      </c>
      <c r="AW188" s="15" t="s">
        <v>33</v>
      </c>
      <c r="AX188" s="15" t="s">
        <v>85</v>
      </c>
      <c r="AY188" s="207" t="s">
        <v>118</v>
      </c>
    </row>
    <row r="189" s="12" customFormat="1" ht="25.92" customHeight="1">
      <c r="A189" s="12"/>
      <c r="B189" s="157"/>
      <c r="C189" s="12"/>
      <c r="D189" s="158" t="s">
        <v>77</v>
      </c>
      <c r="E189" s="159" t="s">
        <v>207</v>
      </c>
      <c r="F189" s="159" t="s">
        <v>208</v>
      </c>
      <c r="G189" s="12"/>
      <c r="H189" s="12"/>
      <c r="I189" s="160"/>
      <c r="J189" s="161">
        <f>BK189</f>
        <v>0</v>
      </c>
      <c r="K189" s="12"/>
      <c r="L189" s="157"/>
      <c r="M189" s="162"/>
      <c r="N189" s="163"/>
      <c r="O189" s="163"/>
      <c r="P189" s="164">
        <f>SUM(P190:P195)</f>
        <v>0</v>
      </c>
      <c r="Q189" s="163"/>
      <c r="R189" s="164">
        <f>SUM(R190:R195)</f>
        <v>0.0024000000000000002</v>
      </c>
      <c r="S189" s="163"/>
      <c r="T189" s="165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8" t="s">
        <v>117</v>
      </c>
      <c r="AT189" s="166" t="s">
        <v>77</v>
      </c>
      <c r="AU189" s="166" t="s">
        <v>78</v>
      </c>
      <c r="AY189" s="158" t="s">
        <v>118</v>
      </c>
      <c r="BK189" s="167">
        <f>SUM(BK190:BK195)</f>
        <v>0</v>
      </c>
    </row>
    <row r="190" s="2" customFormat="1" ht="24.15" customHeight="1">
      <c r="A190" s="37"/>
      <c r="B190" s="170"/>
      <c r="C190" s="171" t="s">
        <v>209</v>
      </c>
      <c r="D190" s="171" t="s">
        <v>120</v>
      </c>
      <c r="E190" s="172" t="s">
        <v>210</v>
      </c>
      <c r="F190" s="173" t="s">
        <v>211</v>
      </c>
      <c r="G190" s="174" t="s">
        <v>212</v>
      </c>
      <c r="H190" s="175">
        <v>1</v>
      </c>
      <c r="I190" s="176"/>
      <c r="J190" s="177">
        <f>ROUND(I190*H190,2)</f>
        <v>0</v>
      </c>
      <c r="K190" s="173" t="s">
        <v>213</v>
      </c>
      <c r="L190" s="38"/>
      <c r="M190" s="178" t="s">
        <v>1</v>
      </c>
      <c r="N190" s="179" t="s">
        <v>43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125</v>
      </c>
      <c r="AT190" s="182" t="s">
        <v>120</v>
      </c>
      <c r="AU190" s="182" t="s">
        <v>85</v>
      </c>
      <c r="AY190" s="18" t="s">
        <v>118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85</v>
      </c>
      <c r="BK190" s="183">
        <f>ROUND(I190*H190,2)</f>
        <v>0</v>
      </c>
      <c r="BL190" s="18" t="s">
        <v>125</v>
      </c>
      <c r="BM190" s="182" t="s">
        <v>214</v>
      </c>
    </row>
    <row r="191" s="2" customFormat="1">
      <c r="A191" s="37"/>
      <c r="B191" s="38"/>
      <c r="C191" s="37"/>
      <c r="D191" s="184" t="s">
        <v>215</v>
      </c>
      <c r="E191" s="37"/>
      <c r="F191" s="214" t="s">
        <v>216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215</v>
      </c>
      <c r="AU191" s="18" t="s">
        <v>85</v>
      </c>
    </row>
    <row r="192" s="2" customFormat="1" ht="24.15" customHeight="1">
      <c r="A192" s="37"/>
      <c r="B192" s="170"/>
      <c r="C192" s="171" t="s">
        <v>217</v>
      </c>
      <c r="D192" s="171" t="s">
        <v>120</v>
      </c>
      <c r="E192" s="172" t="s">
        <v>218</v>
      </c>
      <c r="F192" s="173" t="s">
        <v>219</v>
      </c>
      <c r="G192" s="174" t="s">
        <v>212</v>
      </c>
      <c r="H192" s="175">
        <v>1</v>
      </c>
      <c r="I192" s="176"/>
      <c r="J192" s="177">
        <f>ROUND(I192*H192,2)</f>
        <v>0</v>
      </c>
      <c r="K192" s="173" t="s">
        <v>213</v>
      </c>
      <c r="L192" s="38"/>
      <c r="M192" s="178" t="s">
        <v>1</v>
      </c>
      <c r="N192" s="179" t="s">
        <v>43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125</v>
      </c>
      <c r="AT192" s="182" t="s">
        <v>120</v>
      </c>
      <c r="AU192" s="182" t="s">
        <v>85</v>
      </c>
      <c r="AY192" s="18" t="s">
        <v>118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85</v>
      </c>
      <c r="BK192" s="183">
        <f>ROUND(I192*H192,2)</f>
        <v>0</v>
      </c>
      <c r="BL192" s="18" t="s">
        <v>125</v>
      </c>
      <c r="BM192" s="182" t="s">
        <v>220</v>
      </c>
    </row>
    <row r="193" s="2" customFormat="1">
      <c r="A193" s="37"/>
      <c r="B193" s="38"/>
      <c r="C193" s="37"/>
      <c r="D193" s="184" t="s">
        <v>127</v>
      </c>
      <c r="E193" s="37"/>
      <c r="F193" s="185" t="s">
        <v>221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127</v>
      </c>
      <c r="AU193" s="18" t="s">
        <v>85</v>
      </c>
    </row>
    <row r="194" s="2" customFormat="1">
      <c r="A194" s="37"/>
      <c r="B194" s="38"/>
      <c r="C194" s="37"/>
      <c r="D194" s="184" t="s">
        <v>215</v>
      </c>
      <c r="E194" s="37"/>
      <c r="F194" s="214" t="s">
        <v>222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215</v>
      </c>
      <c r="AU194" s="18" t="s">
        <v>85</v>
      </c>
    </row>
    <row r="195" s="2" customFormat="1" ht="16.5" customHeight="1">
      <c r="A195" s="37"/>
      <c r="B195" s="170"/>
      <c r="C195" s="215" t="s">
        <v>223</v>
      </c>
      <c r="D195" s="215" t="s">
        <v>224</v>
      </c>
      <c r="E195" s="216" t="s">
        <v>225</v>
      </c>
      <c r="F195" s="217" t="s">
        <v>226</v>
      </c>
      <c r="G195" s="218" t="s">
        <v>227</v>
      </c>
      <c r="H195" s="219">
        <v>20</v>
      </c>
      <c r="I195" s="220"/>
      <c r="J195" s="221">
        <f>ROUND(I195*H195,2)</f>
        <v>0</v>
      </c>
      <c r="K195" s="217" t="s">
        <v>213</v>
      </c>
      <c r="L195" s="222"/>
      <c r="M195" s="223" t="s">
        <v>1</v>
      </c>
      <c r="N195" s="224" t="s">
        <v>43</v>
      </c>
      <c r="O195" s="225"/>
      <c r="P195" s="226">
        <f>O195*H195</f>
        <v>0</v>
      </c>
      <c r="Q195" s="226">
        <v>0.00012</v>
      </c>
      <c r="R195" s="226">
        <f>Q195*H195</f>
        <v>0.0024000000000000002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185</v>
      </c>
      <c r="AT195" s="182" t="s">
        <v>224</v>
      </c>
      <c r="AU195" s="182" t="s">
        <v>85</v>
      </c>
      <c r="AY195" s="18" t="s">
        <v>118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85</v>
      </c>
      <c r="BK195" s="183">
        <f>ROUND(I195*H195,2)</f>
        <v>0</v>
      </c>
      <c r="BL195" s="18" t="s">
        <v>125</v>
      </c>
      <c r="BM195" s="182" t="s">
        <v>228</v>
      </c>
    </row>
    <row r="196" s="2" customFormat="1" ht="6.96" customHeight="1">
      <c r="A196" s="37"/>
      <c r="B196" s="59"/>
      <c r="C196" s="60"/>
      <c r="D196" s="60"/>
      <c r="E196" s="60"/>
      <c r="F196" s="60"/>
      <c r="G196" s="60"/>
      <c r="H196" s="60"/>
      <c r="I196" s="60"/>
      <c r="J196" s="60"/>
      <c r="K196" s="60"/>
      <c r="L196" s="38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autoFilter ref="C118:K19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3_01/121151113"/>
    <hyperlink ref="F130" r:id="rId2" display="https://podminky.urs.cz/item/CS_URS_2023_01/122251103"/>
    <hyperlink ref="F135" r:id="rId3" display="https://podminky.urs.cz/item/CS_URS_2023_01/132251101"/>
    <hyperlink ref="F141" r:id="rId4" display="https://podminky.urs.cz/item/CS_URS_2023_01/162751117"/>
    <hyperlink ref="F149" r:id="rId5" display="https://podminky.urs.cz/item/CS_URS_2023_01/162751119"/>
    <hyperlink ref="F157" r:id="rId6" display="https://podminky.urs.cz/item/CS_URS_2023_01/167151101"/>
    <hyperlink ref="F165" r:id="rId7" display="https://podminky.urs.cz/item/CS_URS_2023_01/171201231"/>
    <hyperlink ref="F171" r:id="rId8" display="https://podminky.urs.cz/item/CS_URS_2023_01/171251101"/>
    <hyperlink ref="F179" r:id="rId9" display="https://podminky.urs.cz/item/CS_URS_2023_01/174151101"/>
    <hyperlink ref="F185" r:id="rId10" display="https://podminky.urs.cz/item/CS_URS_2023_01/181351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91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LOUBÍ U DĚČÍNA – odbahnění malé vodní nádrže na p.p.č. 467/1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92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229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35</v>
      </c>
      <c r="G12" s="37"/>
      <c r="H12" s="37"/>
      <c r="I12" s="31" t="s">
        <v>22</v>
      </c>
      <c r="J12" s="68" t="str">
        <f>'Rekapitulace stavby'!AN8</f>
        <v>4. 5. 2023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31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38</v>
      </c>
      <c r="E30" s="37"/>
      <c r="F30" s="37"/>
      <c r="G30" s="37"/>
      <c r="H30" s="37"/>
      <c r="I30" s="37"/>
      <c r="J30" s="95">
        <f>ROUND(J123,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40</v>
      </c>
      <c r="G32" s="37"/>
      <c r="H32" s="37"/>
      <c r="I32" s="42" t="s">
        <v>39</v>
      </c>
      <c r="J32" s="42" t="s">
        <v>41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42</v>
      </c>
      <c r="E33" s="31" t="s">
        <v>43</v>
      </c>
      <c r="F33" s="126">
        <f>ROUND((SUM(BE123:BE142)),  2)</f>
        <v>0</v>
      </c>
      <c r="G33" s="37"/>
      <c r="H33" s="37"/>
      <c r="I33" s="127">
        <v>0.20999999999999999</v>
      </c>
      <c r="J33" s="126">
        <f>ROUND(((SUM(BE123:BE142))*I33),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44</v>
      </c>
      <c r="F34" s="126">
        <f>ROUND((SUM(BF123:BF142)),  2)</f>
        <v>0</v>
      </c>
      <c r="G34" s="37"/>
      <c r="H34" s="37"/>
      <c r="I34" s="127">
        <v>0.14999999999999999</v>
      </c>
      <c r="J34" s="126">
        <f>ROUND(((SUM(BF123:BF142))*I34),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45</v>
      </c>
      <c r="F35" s="126">
        <f>ROUND((SUM(BG123:BG142)),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46</v>
      </c>
      <c r="F36" s="126">
        <f>ROUND((SUM(BH123:BH142)),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47</v>
      </c>
      <c r="F37" s="126">
        <f>ROUND((SUM(BI123:BI142)),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48</v>
      </c>
      <c r="E39" s="80"/>
      <c r="F39" s="80"/>
      <c r="G39" s="130" t="s">
        <v>49</v>
      </c>
      <c r="H39" s="131" t="s">
        <v>50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51</v>
      </c>
      <c r="E50" s="56"/>
      <c r="F50" s="56"/>
      <c r="G50" s="55" t="s">
        <v>52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53</v>
      </c>
      <c r="E61" s="40"/>
      <c r="F61" s="134" t="s">
        <v>54</v>
      </c>
      <c r="G61" s="57" t="s">
        <v>53</v>
      </c>
      <c r="H61" s="40"/>
      <c r="I61" s="40"/>
      <c r="J61" s="135" t="s">
        <v>54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55</v>
      </c>
      <c r="E65" s="58"/>
      <c r="F65" s="58"/>
      <c r="G65" s="55" t="s">
        <v>56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53</v>
      </c>
      <c r="E76" s="40"/>
      <c r="F76" s="134" t="s">
        <v>54</v>
      </c>
      <c r="G76" s="57" t="s">
        <v>53</v>
      </c>
      <c r="H76" s="40"/>
      <c r="I76" s="40"/>
      <c r="J76" s="135" t="s">
        <v>54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LOUBÍ U DĚČÍNA – odbahnění malé vodní nádrže na p.p.č. 467/1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VON - Vedlejší a ostatní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4. 5. 2023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24</v>
      </c>
      <c r="D91" s="37"/>
      <c r="E91" s="37"/>
      <c r="F91" s="26" t="str">
        <f>E15</f>
        <v>Statutární město Děčín, Mírové nám. 1175/5, Děčín</v>
      </c>
      <c r="G91" s="37"/>
      <c r="H91" s="37"/>
      <c r="I91" s="31" t="s">
        <v>30</v>
      </c>
      <c r="J91" s="35" t="str">
        <f>E21</f>
        <v>Vodohospodářské projekty a služby s.r.o.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95</v>
      </c>
      <c r="D94" s="128"/>
      <c r="E94" s="128"/>
      <c r="F94" s="128"/>
      <c r="G94" s="128"/>
      <c r="H94" s="128"/>
      <c r="I94" s="128"/>
      <c r="J94" s="137" t="s">
        <v>96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97</v>
      </c>
      <c r="D96" s="37"/>
      <c r="E96" s="37"/>
      <c r="F96" s="37"/>
      <c r="G96" s="37"/>
      <c r="H96" s="37"/>
      <c r="I96" s="37"/>
      <c r="J96" s="95">
        <f>J123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98</v>
      </c>
    </row>
    <row r="97" s="9" customFormat="1" ht="24.96" customHeight="1">
      <c r="A97" s="9"/>
      <c r="B97" s="139"/>
      <c r="C97" s="9"/>
      <c r="D97" s="140" t="s">
        <v>230</v>
      </c>
      <c r="E97" s="141"/>
      <c r="F97" s="141"/>
      <c r="G97" s="141"/>
      <c r="H97" s="141"/>
      <c r="I97" s="141"/>
      <c r="J97" s="142">
        <f>J124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231</v>
      </c>
      <c r="E98" s="145"/>
      <c r="F98" s="145"/>
      <c r="G98" s="145"/>
      <c r="H98" s="145"/>
      <c r="I98" s="145"/>
      <c r="J98" s="146">
        <f>J125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232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233</v>
      </c>
      <c r="E100" s="145"/>
      <c r="F100" s="145"/>
      <c r="G100" s="145"/>
      <c r="H100" s="145"/>
      <c r="I100" s="145"/>
      <c r="J100" s="146">
        <f>J130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234</v>
      </c>
      <c r="E101" s="145"/>
      <c r="F101" s="145"/>
      <c r="G101" s="145"/>
      <c r="H101" s="145"/>
      <c r="I101" s="145"/>
      <c r="J101" s="146">
        <f>J134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235</v>
      </c>
      <c r="E102" s="145"/>
      <c r="F102" s="145"/>
      <c r="G102" s="145"/>
      <c r="H102" s="145"/>
      <c r="I102" s="145"/>
      <c r="J102" s="146">
        <f>J137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236</v>
      </c>
      <c r="E103" s="145"/>
      <c r="F103" s="145"/>
      <c r="G103" s="145"/>
      <c r="H103" s="145"/>
      <c r="I103" s="145"/>
      <c r="J103" s="146">
        <f>J140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102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0" t="str">
        <f>E7</f>
        <v>LOUBÍ U DĚČÍNA – odbahnění malé vodní nádrže na p.p.č. 467/1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92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E9</f>
        <v>VON - Vedlejší a ostatní náklady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F12</f>
        <v xml:space="preserve"> </v>
      </c>
      <c r="G117" s="37"/>
      <c r="H117" s="37"/>
      <c r="I117" s="31" t="s">
        <v>22</v>
      </c>
      <c r="J117" s="68" t="str">
        <f>IF(J12="","",J12)</f>
        <v>4. 5. 2023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7"/>
      <c r="E119" s="37"/>
      <c r="F119" s="26" t="str">
        <f>E15</f>
        <v>Statutární město Děčín, Mírové nám. 1175/5, Děčín</v>
      </c>
      <c r="G119" s="37"/>
      <c r="H119" s="37"/>
      <c r="I119" s="31" t="s">
        <v>30</v>
      </c>
      <c r="J119" s="35" t="str">
        <f>E21</f>
        <v>Vodohospodářské projekty a služby s.r.o.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7"/>
      <c r="E120" s="37"/>
      <c r="F120" s="26" t="str">
        <f>IF(E18="","",E18)</f>
        <v>Vyplň údaj</v>
      </c>
      <c r="G120" s="37"/>
      <c r="H120" s="37"/>
      <c r="I120" s="31" t="s">
        <v>34</v>
      </c>
      <c r="J120" s="35" t="str">
        <f>E24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47"/>
      <c r="B122" s="148"/>
      <c r="C122" s="149" t="s">
        <v>103</v>
      </c>
      <c r="D122" s="150" t="s">
        <v>63</v>
      </c>
      <c r="E122" s="150" t="s">
        <v>59</v>
      </c>
      <c r="F122" s="150" t="s">
        <v>60</v>
      </c>
      <c r="G122" s="150" t="s">
        <v>104</v>
      </c>
      <c r="H122" s="150" t="s">
        <v>105</v>
      </c>
      <c r="I122" s="150" t="s">
        <v>106</v>
      </c>
      <c r="J122" s="150" t="s">
        <v>96</v>
      </c>
      <c r="K122" s="151" t="s">
        <v>107</v>
      </c>
      <c r="L122" s="152"/>
      <c r="M122" s="85" t="s">
        <v>1</v>
      </c>
      <c r="N122" s="86" t="s">
        <v>42</v>
      </c>
      <c r="O122" s="86" t="s">
        <v>108</v>
      </c>
      <c r="P122" s="86" t="s">
        <v>109</v>
      </c>
      <c r="Q122" s="86" t="s">
        <v>110</v>
      </c>
      <c r="R122" s="86" t="s">
        <v>111</v>
      </c>
      <c r="S122" s="86" t="s">
        <v>112</v>
      </c>
      <c r="T122" s="87" t="s">
        <v>113</v>
      </c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</row>
    <row r="123" s="2" customFormat="1" ht="22.8" customHeight="1">
      <c r="A123" s="37"/>
      <c r="B123" s="38"/>
      <c r="C123" s="92" t="s">
        <v>114</v>
      </c>
      <c r="D123" s="37"/>
      <c r="E123" s="37"/>
      <c r="F123" s="37"/>
      <c r="G123" s="37"/>
      <c r="H123" s="37"/>
      <c r="I123" s="37"/>
      <c r="J123" s="153">
        <f>BK123</f>
        <v>0</v>
      </c>
      <c r="K123" s="37"/>
      <c r="L123" s="38"/>
      <c r="M123" s="88"/>
      <c r="N123" s="72"/>
      <c r="O123" s="89"/>
      <c r="P123" s="154">
        <f>P124</f>
        <v>0</v>
      </c>
      <c r="Q123" s="89"/>
      <c r="R123" s="154">
        <f>R124</f>
        <v>0</v>
      </c>
      <c r="S123" s="89"/>
      <c r="T123" s="155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77</v>
      </c>
      <c r="AU123" s="18" t="s">
        <v>98</v>
      </c>
      <c r="BK123" s="156">
        <f>BK124</f>
        <v>0</v>
      </c>
    </row>
    <row r="124" s="12" customFormat="1" ht="25.92" customHeight="1">
      <c r="A124" s="12"/>
      <c r="B124" s="157"/>
      <c r="C124" s="12"/>
      <c r="D124" s="158" t="s">
        <v>77</v>
      </c>
      <c r="E124" s="159" t="s">
        <v>237</v>
      </c>
      <c r="F124" s="159" t="s">
        <v>238</v>
      </c>
      <c r="G124" s="12"/>
      <c r="H124" s="12"/>
      <c r="I124" s="160"/>
      <c r="J124" s="161">
        <f>BK124</f>
        <v>0</v>
      </c>
      <c r="K124" s="12"/>
      <c r="L124" s="157"/>
      <c r="M124" s="162"/>
      <c r="N124" s="163"/>
      <c r="O124" s="163"/>
      <c r="P124" s="164">
        <f>P125+P127+P130+P134+P137+P140</f>
        <v>0</v>
      </c>
      <c r="Q124" s="163"/>
      <c r="R124" s="164">
        <f>R125+R127+R130+R134+R137+R140</f>
        <v>0</v>
      </c>
      <c r="S124" s="163"/>
      <c r="T124" s="165">
        <f>T125+T127+T130+T134+T137+T140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117</v>
      </c>
      <c r="AT124" s="166" t="s">
        <v>77</v>
      </c>
      <c r="AU124" s="166" t="s">
        <v>78</v>
      </c>
      <c r="AY124" s="158" t="s">
        <v>118</v>
      </c>
      <c r="BK124" s="167">
        <f>BK125+BK127+BK130+BK134+BK137+BK140</f>
        <v>0</v>
      </c>
    </row>
    <row r="125" s="12" customFormat="1" ht="22.8" customHeight="1">
      <c r="A125" s="12"/>
      <c r="B125" s="157"/>
      <c r="C125" s="12"/>
      <c r="D125" s="158" t="s">
        <v>77</v>
      </c>
      <c r="E125" s="168" t="s">
        <v>239</v>
      </c>
      <c r="F125" s="168" t="s">
        <v>240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P126</f>
        <v>0</v>
      </c>
      <c r="Q125" s="163"/>
      <c r="R125" s="164">
        <f>R126</f>
        <v>0</v>
      </c>
      <c r="S125" s="163"/>
      <c r="T125" s="165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117</v>
      </c>
      <c r="AT125" s="166" t="s">
        <v>77</v>
      </c>
      <c r="AU125" s="166" t="s">
        <v>85</v>
      </c>
      <c r="AY125" s="158" t="s">
        <v>118</v>
      </c>
      <c r="BK125" s="167">
        <f>BK126</f>
        <v>0</v>
      </c>
    </row>
    <row r="126" s="2" customFormat="1" ht="16.5" customHeight="1">
      <c r="A126" s="37"/>
      <c r="B126" s="170"/>
      <c r="C126" s="171" t="s">
        <v>85</v>
      </c>
      <c r="D126" s="171" t="s">
        <v>120</v>
      </c>
      <c r="E126" s="172" t="s">
        <v>241</v>
      </c>
      <c r="F126" s="173" t="s">
        <v>242</v>
      </c>
      <c r="G126" s="174" t="s">
        <v>212</v>
      </c>
      <c r="H126" s="175">
        <v>1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43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243</v>
      </c>
      <c r="AT126" s="182" t="s">
        <v>120</v>
      </c>
      <c r="AU126" s="182" t="s">
        <v>87</v>
      </c>
      <c r="AY126" s="18" t="s">
        <v>118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85</v>
      </c>
      <c r="BK126" s="183">
        <f>ROUND(I126*H126,2)</f>
        <v>0</v>
      </c>
      <c r="BL126" s="18" t="s">
        <v>243</v>
      </c>
      <c r="BM126" s="182" t="s">
        <v>244</v>
      </c>
    </row>
    <row r="127" s="12" customFormat="1" ht="22.8" customHeight="1">
      <c r="A127" s="12"/>
      <c r="B127" s="157"/>
      <c r="C127" s="12"/>
      <c r="D127" s="158" t="s">
        <v>77</v>
      </c>
      <c r="E127" s="168" t="s">
        <v>245</v>
      </c>
      <c r="F127" s="168" t="s">
        <v>246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SUM(P128:P129)</f>
        <v>0</v>
      </c>
      <c r="Q127" s="163"/>
      <c r="R127" s="164">
        <f>SUM(R128:R129)</f>
        <v>0</v>
      </c>
      <c r="S127" s="163"/>
      <c r="T127" s="165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117</v>
      </c>
      <c r="AT127" s="166" t="s">
        <v>77</v>
      </c>
      <c r="AU127" s="166" t="s">
        <v>85</v>
      </c>
      <c r="AY127" s="158" t="s">
        <v>118</v>
      </c>
      <c r="BK127" s="167">
        <f>SUM(BK128:BK129)</f>
        <v>0</v>
      </c>
    </row>
    <row r="128" s="2" customFormat="1" ht="16.5" customHeight="1">
      <c r="A128" s="37"/>
      <c r="B128" s="170"/>
      <c r="C128" s="171" t="s">
        <v>87</v>
      </c>
      <c r="D128" s="171" t="s">
        <v>120</v>
      </c>
      <c r="E128" s="172" t="s">
        <v>247</v>
      </c>
      <c r="F128" s="173" t="s">
        <v>248</v>
      </c>
      <c r="G128" s="174" t="s">
        <v>212</v>
      </c>
      <c r="H128" s="175">
        <v>1</v>
      </c>
      <c r="I128" s="176"/>
      <c r="J128" s="177">
        <f>ROUND(I128*H128,2)</f>
        <v>0</v>
      </c>
      <c r="K128" s="173" t="s">
        <v>1</v>
      </c>
      <c r="L128" s="38"/>
      <c r="M128" s="178" t="s">
        <v>1</v>
      </c>
      <c r="N128" s="179" t="s">
        <v>43</v>
      </c>
      <c r="O128" s="7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243</v>
      </c>
      <c r="AT128" s="182" t="s">
        <v>120</v>
      </c>
      <c r="AU128" s="182" t="s">
        <v>87</v>
      </c>
      <c r="AY128" s="18" t="s">
        <v>118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85</v>
      </c>
      <c r="BK128" s="183">
        <f>ROUND(I128*H128,2)</f>
        <v>0</v>
      </c>
      <c r="BL128" s="18" t="s">
        <v>243</v>
      </c>
      <c r="BM128" s="182" t="s">
        <v>249</v>
      </c>
    </row>
    <row r="129" s="2" customFormat="1" ht="16.5" customHeight="1">
      <c r="A129" s="37"/>
      <c r="B129" s="170"/>
      <c r="C129" s="171" t="s">
        <v>143</v>
      </c>
      <c r="D129" s="171" t="s">
        <v>120</v>
      </c>
      <c r="E129" s="172" t="s">
        <v>250</v>
      </c>
      <c r="F129" s="173" t="s">
        <v>251</v>
      </c>
      <c r="G129" s="174" t="s">
        <v>212</v>
      </c>
      <c r="H129" s="175">
        <v>1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43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243</v>
      </c>
      <c r="AT129" s="182" t="s">
        <v>120</v>
      </c>
      <c r="AU129" s="182" t="s">
        <v>87</v>
      </c>
      <c r="AY129" s="18" t="s">
        <v>118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85</v>
      </c>
      <c r="BK129" s="183">
        <f>ROUND(I129*H129,2)</f>
        <v>0</v>
      </c>
      <c r="BL129" s="18" t="s">
        <v>243</v>
      </c>
      <c r="BM129" s="182" t="s">
        <v>252</v>
      </c>
    </row>
    <row r="130" s="12" customFormat="1" ht="22.8" customHeight="1">
      <c r="A130" s="12"/>
      <c r="B130" s="157"/>
      <c r="C130" s="12"/>
      <c r="D130" s="158" t="s">
        <v>77</v>
      </c>
      <c r="E130" s="168" t="s">
        <v>253</v>
      </c>
      <c r="F130" s="168" t="s">
        <v>254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SUM(P131:P133)</f>
        <v>0</v>
      </c>
      <c r="Q130" s="163"/>
      <c r="R130" s="164">
        <f>SUM(R131:R133)</f>
        <v>0</v>
      </c>
      <c r="S130" s="163"/>
      <c r="T130" s="165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117</v>
      </c>
      <c r="AT130" s="166" t="s">
        <v>77</v>
      </c>
      <c r="AU130" s="166" t="s">
        <v>85</v>
      </c>
      <c r="AY130" s="158" t="s">
        <v>118</v>
      </c>
      <c r="BK130" s="167">
        <f>SUM(BK131:BK133)</f>
        <v>0</v>
      </c>
    </row>
    <row r="131" s="2" customFormat="1" ht="16.5" customHeight="1">
      <c r="A131" s="37"/>
      <c r="B131" s="170"/>
      <c r="C131" s="171" t="s">
        <v>125</v>
      </c>
      <c r="D131" s="171" t="s">
        <v>120</v>
      </c>
      <c r="E131" s="172" t="s">
        <v>255</v>
      </c>
      <c r="F131" s="173" t="s">
        <v>256</v>
      </c>
      <c r="G131" s="174" t="s">
        <v>212</v>
      </c>
      <c r="H131" s="175">
        <v>1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43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243</v>
      </c>
      <c r="AT131" s="182" t="s">
        <v>120</v>
      </c>
      <c r="AU131" s="182" t="s">
        <v>87</v>
      </c>
      <c r="AY131" s="18" t="s">
        <v>118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85</v>
      </c>
      <c r="BK131" s="183">
        <f>ROUND(I131*H131,2)</f>
        <v>0</v>
      </c>
      <c r="BL131" s="18" t="s">
        <v>243</v>
      </c>
      <c r="BM131" s="182" t="s">
        <v>257</v>
      </c>
    </row>
    <row r="132" s="2" customFormat="1">
      <c r="A132" s="37"/>
      <c r="B132" s="38"/>
      <c r="C132" s="37"/>
      <c r="D132" s="184" t="s">
        <v>127</v>
      </c>
      <c r="E132" s="37"/>
      <c r="F132" s="185" t="s">
        <v>254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127</v>
      </c>
      <c r="AU132" s="18" t="s">
        <v>87</v>
      </c>
    </row>
    <row r="133" s="2" customFormat="1" ht="16.5" customHeight="1">
      <c r="A133" s="37"/>
      <c r="B133" s="170"/>
      <c r="C133" s="171" t="s">
        <v>117</v>
      </c>
      <c r="D133" s="171" t="s">
        <v>120</v>
      </c>
      <c r="E133" s="172" t="s">
        <v>258</v>
      </c>
      <c r="F133" s="173" t="s">
        <v>259</v>
      </c>
      <c r="G133" s="174" t="s">
        <v>212</v>
      </c>
      <c r="H133" s="175">
        <v>1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43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243</v>
      </c>
      <c r="AT133" s="182" t="s">
        <v>120</v>
      </c>
      <c r="AU133" s="182" t="s">
        <v>87</v>
      </c>
      <c r="AY133" s="18" t="s">
        <v>118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85</v>
      </c>
      <c r="BK133" s="183">
        <f>ROUND(I133*H133,2)</f>
        <v>0</v>
      </c>
      <c r="BL133" s="18" t="s">
        <v>243</v>
      </c>
      <c r="BM133" s="182" t="s">
        <v>260</v>
      </c>
    </row>
    <row r="134" s="12" customFormat="1" ht="22.8" customHeight="1">
      <c r="A134" s="12"/>
      <c r="B134" s="157"/>
      <c r="C134" s="12"/>
      <c r="D134" s="158" t="s">
        <v>77</v>
      </c>
      <c r="E134" s="168" t="s">
        <v>261</v>
      </c>
      <c r="F134" s="168" t="s">
        <v>262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SUM(P135:P136)</f>
        <v>0</v>
      </c>
      <c r="Q134" s="163"/>
      <c r="R134" s="164">
        <f>SUM(R135:R136)</f>
        <v>0</v>
      </c>
      <c r="S134" s="163"/>
      <c r="T134" s="165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117</v>
      </c>
      <c r="AT134" s="166" t="s">
        <v>77</v>
      </c>
      <c r="AU134" s="166" t="s">
        <v>85</v>
      </c>
      <c r="AY134" s="158" t="s">
        <v>118</v>
      </c>
      <c r="BK134" s="167">
        <f>SUM(BK135:BK136)</f>
        <v>0</v>
      </c>
    </row>
    <row r="135" s="2" customFormat="1" ht="16.5" customHeight="1">
      <c r="A135" s="37"/>
      <c r="B135" s="170"/>
      <c r="C135" s="171" t="s">
        <v>168</v>
      </c>
      <c r="D135" s="171" t="s">
        <v>120</v>
      </c>
      <c r="E135" s="172" t="s">
        <v>263</v>
      </c>
      <c r="F135" s="173" t="s">
        <v>264</v>
      </c>
      <c r="G135" s="174" t="s">
        <v>212</v>
      </c>
      <c r="H135" s="175">
        <v>1</v>
      </c>
      <c r="I135" s="176"/>
      <c r="J135" s="177">
        <f>ROUND(I135*H135,2)</f>
        <v>0</v>
      </c>
      <c r="K135" s="173" t="s">
        <v>1</v>
      </c>
      <c r="L135" s="38"/>
      <c r="M135" s="178" t="s">
        <v>1</v>
      </c>
      <c r="N135" s="179" t="s">
        <v>43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243</v>
      </c>
      <c r="AT135" s="182" t="s">
        <v>120</v>
      </c>
      <c r="AU135" s="182" t="s">
        <v>87</v>
      </c>
      <c r="AY135" s="18" t="s">
        <v>118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85</v>
      </c>
      <c r="BK135" s="183">
        <f>ROUND(I135*H135,2)</f>
        <v>0</v>
      </c>
      <c r="BL135" s="18" t="s">
        <v>243</v>
      </c>
      <c r="BM135" s="182" t="s">
        <v>265</v>
      </c>
    </row>
    <row r="136" s="2" customFormat="1">
      <c r="A136" s="37"/>
      <c r="B136" s="38"/>
      <c r="C136" s="37"/>
      <c r="D136" s="184" t="s">
        <v>127</v>
      </c>
      <c r="E136" s="37"/>
      <c r="F136" s="185" t="s">
        <v>266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127</v>
      </c>
      <c r="AU136" s="18" t="s">
        <v>87</v>
      </c>
    </row>
    <row r="137" s="12" customFormat="1" ht="22.8" customHeight="1">
      <c r="A137" s="12"/>
      <c r="B137" s="157"/>
      <c r="C137" s="12"/>
      <c r="D137" s="158" t="s">
        <v>77</v>
      </c>
      <c r="E137" s="168" t="s">
        <v>267</v>
      </c>
      <c r="F137" s="168" t="s">
        <v>268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SUM(P138:P139)</f>
        <v>0</v>
      </c>
      <c r="Q137" s="163"/>
      <c r="R137" s="164">
        <f>SUM(R138:R139)</f>
        <v>0</v>
      </c>
      <c r="S137" s="163"/>
      <c r="T137" s="165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117</v>
      </c>
      <c r="AT137" s="166" t="s">
        <v>77</v>
      </c>
      <c r="AU137" s="166" t="s">
        <v>85</v>
      </c>
      <c r="AY137" s="158" t="s">
        <v>118</v>
      </c>
      <c r="BK137" s="167">
        <f>SUM(BK138:BK139)</f>
        <v>0</v>
      </c>
    </row>
    <row r="138" s="2" customFormat="1" ht="16.5" customHeight="1">
      <c r="A138" s="37"/>
      <c r="B138" s="170"/>
      <c r="C138" s="171" t="s">
        <v>177</v>
      </c>
      <c r="D138" s="171" t="s">
        <v>120</v>
      </c>
      <c r="E138" s="172" t="s">
        <v>269</v>
      </c>
      <c r="F138" s="173" t="s">
        <v>270</v>
      </c>
      <c r="G138" s="174" t="s">
        <v>212</v>
      </c>
      <c r="H138" s="175">
        <v>1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43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243</v>
      </c>
      <c r="AT138" s="182" t="s">
        <v>120</v>
      </c>
      <c r="AU138" s="182" t="s">
        <v>87</v>
      </c>
      <c r="AY138" s="18" t="s">
        <v>118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85</v>
      </c>
      <c r="BK138" s="183">
        <f>ROUND(I138*H138,2)</f>
        <v>0</v>
      </c>
      <c r="BL138" s="18" t="s">
        <v>243</v>
      </c>
      <c r="BM138" s="182" t="s">
        <v>271</v>
      </c>
    </row>
    <row r="139" s="2" customFormat="1">
      <c r="A139" s="37"/>
      <c r="B139" s="38"/>
      <c r="C139" s="37"/>
      <c r="D139" s="184" t="s">
        <v>127</v>
      </c>
      <c r="E139" s="37"/>
      <c r="F139" s="185" t="s">
        <v>268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127</v>
      </c>
      <c r="AU139" s="18" t="s">
        <v>87</v>
      </c>
    </row>
    <row r="140" s="12" customFormat="1" ht="22.8" customHeight="1">
      <c r="A140" s="12"/>
      <c r="B140" s="157"/>
      <c r="C140" s="12"/>
      <c r="D140" s="158" t="s">
        <v>77</v>
      </c>
      <c r="E140" s="168" t="s">
        <v>272</v>
      </c>
      <c r="F140" s="168" t="s">
        <v>273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SUM(P141:P142)</f>
        <v>0</v>
      </c>
      <c r="Q140" s="163"/>
      <c r="R140" s="164">
        <f>SUM(R141:R142)</f>
        <v>0</v>
      </c>
      <c r="S140" s="163"/>
      <c r="T140" s="165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117</v>
      </c>
      <c r="AT140" s="166" t="s">
        <v>77</v>
      </c>
      <c r="AU140" s="166" t="s">
        <v>85</v>
      </c>
      <c r="AY140" s="158" t="s">
        <v>118</v>
      </c>
      <c r="BK140" s="167">
        <f>SUM(BK141:BK142)</f>
        <v>0</v>
      </c>
    </row>
    <row r="141" s="2" customFormat="1" ht="16.5" customHeight="1">
      <c r="A141" s="37"/>
      <c r="B141" s="170"/>
      <c r="C141" s="171" t="s">
        <v>185</v>
      </c>
      <c r="D141" s="171" t="s">
        <v>120</v>
      </c>
      <c r="E141" s="172" t="s">
        <v>274</v>
      </c>
      <c r="F141" s="173" t="s">
        <v>275</v>
      </c>
      <c r="G141" s="174" t="s">
        <v>212</v>
      </c>
      <c r="H141" s="175">
        <v>1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43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243</v>
      </c>
      <c r="AT141" s="182" t="s">
        <v>120</v>
      </c>
      <c r="AU141" s="182" t="s">
        <v>87</v>
      </c>
      <c r="AY141" s="18" t="s">
        <v>118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85</v>
      </c>
      <c r="BK141" s="183">
        <f>ROUND(I141*H141,2)</f>
        <v>0</v>
      </c>
      <c r="BL141" s="18" t="s">
        <v>243</v>
      </c>
      <c r="BM141" s="182" t="s">
        <v>276</v>
      </c>
    </row>
    <row r="142" s="2" customFormat="1">
      <c r="A142" s="37"/>
      <c r="B142" s="38"/>
      <c r="C142" s="37"/>
      <c r="D142" s="184" t="s">
        <v>127</v>
      </c>
      <c r="E142" s="37"/>
      <c r="F142" s="185" t="s">
        <v>273</v>
      </c>
      <c r="G142" s="37"/>
      <c r="H142" s="37"/>
      <c r="I142" s="186"/>
      <c r="J142" s="37"/>
      <c r="K142" s="37"/>
      <c r="L142" s="38"/>
      <c r="M142" s="228"/>
      <c r="N142" s="229"/>
      <c r="O142" s="225"/>
      <c r="P142" s="225"/>
      <c r="Q142" s="225"/>
      <c r="R142" s="225"/>
      <c r="S142" s="225"/>
      <c r="T142" s="230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127</v>
      </c>
      <c r="AU142" s="18" t="s">
        <v>87</v>
      </c>
    </row>
    <row r="143" s="2" customFormat="1" ht="6.96" customHeight="1">
      <c r="A143" s="37"/>
      <c r="B143" s="59"/>
      <c r="C143" s="60"/>
      <c r="D143" s="60"/>
      <c r="E143" s="60"/>
      <c r="F143" s="60"/>
      <c r="G143" s="60"/>
      <c r="H143" s="60"/>
      <c r="I143" s="60"/>
      <c r="J143" s="60"/>
      <c r="K143" s="60"/>
      <c r="L143" s="38"/>
      <c r="M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</sheetData>
  <autoFilter ref="C122:K14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Klocová, Lucie</dc:creator>
  <cp:lastModifiedBy>Klocová, Lucie</cp:lastModifiedBy>
  <dcterms:created xsi:type="dcterms:W3CDTF">2023-07-24T12:39:13Z</dcterms:created>
  <dcterms:modified xsi:type="dcterms:W3CDTF">2023-07-24T12:39:17Z</dcterms:modified>
</cp:coreProperties>
</file>