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96 - Městský útulek Děčí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'096 - Městský útulek Děčí...'!$C$80:$K$145</definedName>
    <definedName name="_xlnm.Print_Area" localSheetId="1">'096 - Městský útulek Děčí...'!$C$4:$J$37,'096 - Městský útulek Děčí...'!$C$43:$J$64,'096 - Městský útulek Děčí...'!$C$70:$K$145</definedName>
    <definedName name="_xlnm.Print_Titles" localSheetId="1">'096 - Městský útulek Děčí...'!$80:$80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4"/>
  <c r="BH104"/>
  <c r="BG104"/>
  <c r="BF104"/>
  <c r="T104"/>
  <c r="R104"/>
  <c r="P104"/>
  <c r="BI98"/>
  <c r="BH98"/>
  <c r="BG98"/>
  <c r="BF98"/>
  <c r="T98"/>
  <c r="T97"/>
  <c r="R98"/>
  <c r="R97"/>
  <c r="P98"/>
  <c r="P97"/>
  <c r="BI94"/>
  <c r="BH94"/>
  <c r="BG94"/>
  <c r="BF94"/>
  <c r="T94"/>
  <c r="R94"/>
  <c r="P94"/>
  <c r="BI89"/>
  <c r="BH89"/>
  <c r="BG89"/>
  <c r="BF89"/>
  <c r="T89"/>
  <c r="R89"/>
  <c r="P89"/>
  <c r="BI86"/>
  <c r="BH86"/>
  <c r="BG86"/>
  <c r="BF86"/>
  <c r="T86"/>
  <c r="R86"/>
  <c r="P86"/>
  <c r="BI84"/>
  <c r="BH84"/>
  <c r="BG84"/>
  <c r="BF84"/>
  <c r="T84"/>
  <c r="R84"/>
  <c r="P84"/>
  <c r="J77"/>
  <c r="F77"/>
  <c r="F75"/>
  <c r="E73"/>
  <c r="J50"/>
  <c r="F50"/>
  <c r="F48"/>
  <c r="E46"/>
  <c r="J22"/>
  <c r="E22"/>
  <c r="J51"/>
  <c r="J21"/>
  <c r="J16"/>
  <c r="E16"/>
  <c r="F78"/>
  <c r="J15"/>
  <c r="J10"/>
  <c r="J48"/>
  <c i="1" r="L50"/>
  <c r="AM50"/>
  <c r="AM49"/>
  <c r="L49"/>
  <c r="AM47"/>
  <c r="L47"/>
  <c r="L45"/>
  <c r="L44"/>
  <c i="2" r="J141"/>
  <c r="BK133"/>
  <c r="J130"/>
  <c r="BK123"/>
  <c r="BK118"/>
  <c r="J89"/>
  <c r="J118"/>
  <c r="J112"/>
  <c r="J104"/>
  <c r="J94"/>
  <c i="1" r="AS54"/>
  <c i="2" r="BK141"/>
  <c r="J139"/>
  <c r="BK127"/>
  <c r="J123"/>
  <c r="J116"/>
  <c r="J84"/>
  <c r="BK120"/>
  <c r="BK116"/>
  <c r="BK109"/>
  <c r="BK89"/>
  <c r="J144"/>
  <c r="BK137"/>
  <c r="BK130"/>
  <c r="J127"/>
  <c r="J114"/>
  <c r="BK86"/>
  <c r="BK125"/>
  <c r="BK114"/>
  <c r="J109"/>
  <c r="BK98"/>
  <c r="J86"/>
  <c r="BK139"/>
  <c r="J137"/>
  <c r="J133"/>
  <c r="J125"/>
  <c r="J120"/>
  <c r="BK94"/>
  <c r="BK144"/>
  <c r="BK112"/>
  <c r="BK104"/>
  <c r="J98"/>
  <c r="BK84"/>
  <c l="1" r="BK83"/>
  <c r="R83"/>
  <c r="BK103"/>
  <c r="J103"/>
  <c r="J59"/>
  <c r="T103"/>
  <c r="BK136"/>
  <c r="R136"/>
  <c r="R135"/>
  <c r="P83"/>
  <c r="T83"/>
  <c r="T82"/>
  <c r="P103"/>
  <c r="R103"/>
  <c r="P136"/>
  <c r="P135"/>
  <c r="T136"/>
  <c r="T135"/>
  <c r="BK97"/>
  <c r="J97"/>
  <c r="J58"/>
  <c r="BK143"/>
  <c r="J143"/>
  <c r="J63"/>
  <c r="BK132"/>
  <c r="J132"/>
  <c r="J60"/>
  <c r="F51"/>
  <c r="J75"/>
  <c r="J78"/>
  <c r="BE84"/>
  <c r="BE86"/>
  <c r="BE94"/>
  <c r="BE98"/>
  <c r="BE104"/>
  <c r="BE109"/>
  <c r="BE112"/>
  <c r="BE116"/>
  <c r="BE120"/>
  <c r="BE89"/>
  <c r="BE114"/>
  <c r="BE118"/>
  <c r="BE123"/>
  <c r="BE125"/>
  <c r="BE127"/>
  <c r="BE130"/>
  <c r="BE133"/>
  <c r="BE137"/>
  <c r="BE139"/>
  <c r="BE141"/>
  <c r="BE144"/>
  <c r="F33"/>
  <c i="1" r="BB55"/>
  <c r="BB54"/>
  <c r="W31"/>
  <c i="2" r="F34"/>
  <c i="1" r="BC55"/>
  <c r="BC54"/>
  <c r="W32"/>
  <c i="2" r="J32"/>
  <c i="1" r="AW55"/>
  <c i="2" r="F32"/>
  <c i="1" r="BA55"/>
  <c r="BA54"/>
  <c r="W30"/>
  <c i="2" r="F35"/>
  <c i="1" r="BD55"/>
  <c r="BD54"/>
  <c r="W33"/>
  <c i="2" l="1" r="T81"/>
  <c r="P82"/>
  <c r="P81"/>
  <c i="1" r="AU55"/>
  <c i="2" r="R82"/>
  <c r="R81"/>
  <c r="BK135"/>
  <c r="J135"/>
  <c r="J61"/>
  <c r="BK82"/>
  <c r="J82"/>
  <c r="J56"/>
  <c r="J83"/>
  <c r="J57"/>
  <c r="J136"/>
  <c r="J62"/>
  <c i="1" r="AU54"/>
  <c r="AY54"/>
  <c r="AX54"/>
  <c i="2" r="F31"/>
  <c i="1" r="AZ55"/>
  <c r="AZ54"/>
  <c r="W29"/>
  <c r="AW54"/>
  <c r="AK30"/>
  <c i="2" r="J31"/>
  <c i="1" r="AV55"/>
  <c r="AT55"/>
  <c i="2" l="1" r="BK81"/>
  <c r="J81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<sst xmlns="http://schemas.openxmlformats.org/spreadsheetml/2006/main">
  <si>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</si>
  <si>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</si>
  <si>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</si>
  <si>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</si>
  <si>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</si>
  <si>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{0eeb954a-1802-41ed-9271-084eaad9f14e}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</si>
  <si>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</si>
  <si>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</si>
  <si>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</si>
  <si>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</si>
  <si>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</si>
  <si>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</si>
  <si>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</si>
  <si>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</si>
  <si>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</si>
  <si>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</si>
  <si>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</si>
  <si>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Městský útulek Děčín, Staré Město – oplocení</t>
  </si>
  <si>
    <t>KSO:</t>
  </si>
  <si>
    <t/>
  </si>
  <si>
    <t>CC-CZ:</t>
  </si>
  <si>
    <t>Místo:</t>
  </si>
  <si>
    <t>p.p.č. 945/1, k.ú. Děčín</t>
  </si>
  <si>
    <t>Datum:</t>
  </si>
  <si>
    <t>23. 3. 2023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</si>
  <si>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</si>
  <si>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</si>
  <si>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</si>
  <si>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</si>
  <si>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</si>
  <si>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</si>
  <si>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</si>
  <si>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</si>
  <si>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</si>
  <si>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</si>
  <si>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</si>
  <si>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</si>
  <si>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</si>
  <si>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</si>
  <si>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</si>
  <si>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</si>
  <si>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</si>
  <si>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</si>
  <si>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</si>
  <si>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</si>
  <si>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</si>
  <si>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</si>
  <si>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</si>
  <si>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</si>
  <si>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</si>
  <si>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</si>
  <si>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</si>
  <si>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</si>
  <si>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</si>
  <si>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</si>
  <si>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</si>
  <si>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</si>
  <si>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</si>
  <si>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</si>
  <si>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</si>
  <si>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</si>
  <si>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</si>
  <si>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</si>
  <si>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</si>
  <si>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</si>
  <si>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</si>
  <si>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</si>
  <si>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</si>
  <si>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</si>
  <si>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</si>
  <si>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</si>
  <si>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</si>
  <si>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</si>
  <si>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</si>
  <si>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</si>
  <si>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</si>
  <si>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</si>
  <si>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</si>
  <si>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</si>
  <si>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</si>
  <si>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</si>
  <si>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</si>
  <si>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</si>
  <si>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</si>
  <si>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</si>
  <si>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</si>
  <si>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</si>
  <si>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</si>
  <si>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</si>
  <si>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</si>
  <si>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</si>
  <si>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</si>
  <si>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</si>
  <si>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</si>
  <si>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</si>
  <si>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</si>
  <si>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</si>
  <si>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</si>
  <si>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</si>
  <si>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</si>
  <si>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</si>
  <si>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</si>
  <si>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</si>
  <si>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</si>
  <si>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</si>
  <si>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</si>
  <si>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</si>
  <si>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</si>
  <si>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</si>
  <si>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</si>
  <si>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</si>
  <si>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</si>
  <si>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</si>
  <si>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</si>
  <si>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</si>
  <si>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</si>
  <si>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</si>
  <si>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2023 01</t>
  </si>
  <si>
    <t>4</t>
  </si>
  <si>
    <t>1696702797</t>
  </si>
  <si>
    <t>Online PSC</t>
  </si>
  <si>
    <t>https://podminky.urs.cz/item/CS_URS_2023_01/111211101</t>
  </si>
  <si>
    <t>122111101</t>
  </si>
  <si>
    <t>Odkopávky a prokopávky ručně zapažené i nezapažené v hornině třídy těžitelnosti I skupiny 1 a 2</t>
  </si>
  <si>
    <t>m3</t>
  </si>
  <si>
    <t>1587893471</t>
  </si>
  <si>
    <t>https://podminky.urs.cz/item/CS_URS_2023_01/122111101</t>
  </si>
  <si>
    <t>VV</t>
  </si>
  <si>
    <t>150,00*0,10*0,30</t>
  </si>
  <si>
    <t>3</t>
  </si>
  <si>
    <t>131212532</t>
  </si>
  <si>
    <t>Hloubení jamek ručně objemu do 0,5 m3 s odhozením výkopku do 3 m nebo naložením na dopravní prostředek v hornině třídy těžitelnosti I skupiny 3 nesoudržných</t>
  </si>
  <si>
    <t>-552208804</t>
  </si>
  <si>
    <t>https://podminky.urs.cz/item/CS_URS_2023_01/131212532</t>
  </si>
  <si>
    <t>"sloupky oplocení"65*0,40*0,40*1,00</t>
  </si>
  <si>
    <t>"sloupky brána,branka"4*0,40*0,40*1,00</t>
  </si>
  <si>
    <t>Součet</t>
  </si>
  <si>
    <t>171211101</t>
  </si>
  <si>
    <t>Uložení sypanin do násypů ručně s rozprostřením sypaniny ve vrstvách a s hrubým urovnáním nezhutněných jakékoliv třídy těžitelnosti</t>
  </si>
  <si>
    <t>-1900479562</t>
  </si>
  <si>
    <t>https://podminky.urs.cz/item/CS_URS_2023_01/171211101</t>
  </si>
  <si>
    <t>4,50+14,90</t>
  </si>
  <si>
    <t>Zakládání</t>
  </si>
  <si>
    <t>5</t>
  </si>
  <si>
    <t>275313611</t>
  </si>
  <si>
    <t>Základy z betonu prostého patky a bloky z betonu kamenem neprokládaného tř. C 16/20</t>
  </si>
  <si>
    <t>118094683</t>
  </si>
  <si>
    <t>https://podminky.urs.cz/item/CS_URS_2023_01/275313611</t>
  </si>
  <si>
    <t>Svislé a kompletní konstrukce</t>
  </si>
  <si>
    <t>6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</si>
  <si>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</si>
  <si>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</si>
  <si>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</si>
  <si>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-298495773</t>
  </si>
  <si>
    <t>https://podminky.urs.cz/item/CS_URS_2023_01/338171123</t>
  </si>
  <si>
    <t>"sloupky oplocení"65</t>
  </si>
  <si>
    <t>"sloupky brána,branka"4</t>
  </si>
  <si>
    <t>7</t>
  </si>
  <si>
    <t>M</t>
  </si>
  <si>
    <t>DRX.0065235.URS</t>
  </si>
  <si>
    <t>sloupek jekl 60x60/3,00m</t>
  </si>
  <si>
    <t>R-položka</t>
  </si>
  <si>
    <t>8</t>
  </si>
  <si>
    <t>-1522251127</t>
  </si>
  <si>
    <t>P</t>
  </si>
  <si>
    <t xml:space="preserve">Poznámka k položce:_x000d_
- povrchová úprava Zn a Zn + PVC_x000d_
- čtvercový průřez 60 × 60 mm_x000d_
- síla stěny 1,50 mm_x000d_
- součástí sloupku jsou nalisované matky M6 a PVC čepička_x000d_
- barva zelená   </t>
  </si>
  <si>
    <t>"plotové panely"65</t>
  </si>
  <si>
    <t>348101210</t>
  </si>
  <si>
    <t>Osazení vrat nebo vrátek k oplocení na sloupky ocelové, plochy jednotlivě do 2 m2</t>
  </si>
  <si>
    <t>-1350273994</t>
  </si>
  <si>
    <t>https://podminky.urs.cz/item/CS_URS_2023_01/348101210</t>
  </si>
  <si>
    <t>9</t>
  </si>
  <si>
    <t>DRX.006500R.URS</t>
  </si>
  <si>
    <t>branka ocelová otočná jednokřídlá 1094 x 2000 mm včetně dvou sloupků</t>
  </si>
  <si>
    <t>-1003961881</t>
  </si>
  <si>
    <t xml:space="preserve">Poznámka k položce:_x000d_
- povrchová úprava Zn + PVC, lakováno 2×  _x000d_
- barva zelená_x000d_
- rám ze čtyřhranných profilů (uzavřený)_x000d_
- výplň svařovaný panel_x000d_
- velikost ok 50 × 200 mm_x000d_
- o drátu 5,00 mm_x000d_
- součástí branky jsou 2 sloupky  průřez 60x60 mm, včetně kloubových stavitelných závěsů_x000d_
- součástí dodávky je zámek FAB, hliníková klika a plastový doraz branky   </t>
  </si>
  <si>
    <t>10</t>
  </si>
  <si>
    <t>348101240</t>
  </si>
  <si>
    <t>Osazení vrat nebo vrátek k oplocení na sloupky ocelové, plochy jednotlivě přes 6 do 8 m2</t>
  </si>
  <si>
    <t>138395156</t>
  </si>
  <si>
    <t>https://podminky.urs.cz/item/CS_URS_2023_01/348101240</t>
  </si>
  <si>
    <t>11</t>
  </si>
  <si>
    <t>DRX.006456R.URS</t>
  </si>
  <si>
    <t xml:space="preserve">brána kovová dvoukřídlá 4000 x 2000 mm včetně dvou sloupků   </t>
  </si>
  <si>
    <t>-682626480</t>
  </si>
  <si>
    <t xml:space="preserve">Poznámka k položce:_x000d_
- povrchová úprava Zn + PVC, lakováno 2× _x000d_
- barva zelená_x000d_
- rám ze čtyřhranných profilů (uzavřený)_x000d_
- výplň svařovaný panel_x000d_
- velikost ok 50 × 200 mm_x000d_
- o drátu 5,00 mm_x000d_
- součástí branky jsou 2 sloupky  průřez 80x80 mm, včetně kloubových stavitelných závěsů_x000d_
- součástí dodávky je zámek FAB, hliníková klika a plastový doraz brány   </t>
  </si>
  <si>
    <t>12</t>
  </si>
  <si>
    <t>348121221</t>
  </si>
  <si>
    <t>Osazení podhrabových desek na ocelové sloupky, délky desek přes 2 do 3 m</t>
  </si>
  <si>
    <t>1316595902</t>
  </si>
  <si>
    <t>https://podminky.urs.cz/item/CS_URS_2023_01/348121221</t>
  </si>
  <si>
    <t>150/2,50</t>
  </si>
  <si>
    <t>13</t>
  </si>
  <si>
    <t>DRX.GD10200R</t>
  </si>
  <si>
    <t xml:space="preserve">deska plotová betonová 245x5x29 cm   </t>
  </si>
  <si>
    <t>-1904235243</t>
  </si>
  <si>
    <t xml:space="preserve">Poznámka k položce:_x000d_
hladké provedení – bez zámku   </t>
  </si>
  <si>
    <t>14</t>
  </si>
  <si>
    <t>348171146</t>
  </si>
  <si>
    <t>Montáž oplocení z dílců kovových panelových svařovaných, na ocelové profilované sloupky, výšky přes 1,5 do 2,0 m</t>
  </si>
  <si>
    <t>m</t>
  </si>
  <si>
    <t>968716954</t>
  </si>
  <si>
    <t>https://podminky.urs.cz/item/CS_URS_2023_01/348171146</t>
  </si>
  <si>
    <t>DRX.GPX5000R</t>
  </si>
  <si>
    <t xml:space="preserve">průmyslový svařovaný panel velikost 2500 x 1730 mm   </t>
  </si>
  <si>
    <t>-643521937</t>
  </si>
  <si>
    <t xml:space="preserve">Poznámka k položce:_x000d_
- s obdélníkovými oky 50 × 200 mm k upevnění na sloupky se čtyřhranným profilem 60 x 60 mm_x000d_
- (3x uchycení panelu na sloupek)_x000d_
- úprava Zn a Zn + PVC, barva zelená_x000d_
- provedení panelu se třemi prolisy_x000d_
- průměr drátu 5 mm   </t>
  </si>
  <si>
    <t>146*0,4 'Přepočtené koeficientem množství</t>
  </si>
  <si>
    <t>16</t>
  </si>
  <si>
    <t>DRX.PM602165</t>
  </si>
  <si>
    <t xml:space="preserve">příchytka z PVC k uchycení svařovaných průmyslových panelů ke čtyřhranným sloupkům včetně krytky na hlavu šroubu, barva stejná jako oplocení) s trhacím šroubem Zn k upevnění příchytky se zalamovací hlavou   </t>
  </si>
  <si>
    <t>-880615755</t>
  </si>
  <si>
    <t>69*4 'Přepočtené koeficientem množství</t>
  </si>
  <si>
    <t>998</t>
  </si>
  <si>
    <t>Přesun hmot</t>
  </si>
  <si>
    <t>17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</si>
  <si>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</si>
  <si>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</si>
  <si>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t</t>
  </si>
  <si>
    <t>-35371847</t>
  </si>
  <si>
    <t>https://podminky.urs.cz/item/CS_URS_2023_01/998232110</t>
  </si>
  <si>
    <t>VRN</t>
  </si>
  <si>
    <t>Vedlejší rozpočtové náklady</t>
  </si>
  <si>
    <t>VRN1</t>
  </si>
  <si>
    <t>Průzkumné, geodetické a projektové práce</t>
  </si>
  <si>
    <t>18</t>
  </si>
  <si>
    <t>012103000</t>
  </si>
  <si>
    <t>Vytyčení tras technické infrastruktury, zejména energetických a komunikačních vedení, vodovodní, plynovodní a stokové sítě, případně jiné překážky v souladu se Zákonem 183/2006 Sb., § 153 odst. 1</t>
  </si>
  <si>
    <t>…</t>
  </si>
  <si>
    <t>1024</t>
  </si>
  <si>
    <t>1359270532</t>
  </si>
  <si>
    <t>https://podminky.urs.cz/item/CS_URS_2023_01/012103000</t>
  </si>
  <si>
    <t>19</t>
  </si>
  <si>
    <t>012203000</t>
  </si>
  <si>
    <t>Vytyčení hranice pozemkové parcely č. 945/1, k.ú. Děčín</t>
  </si>
  <si>
    <t>1089062909</t>
  </si>
  <si>
    <t>https://podminky.urs.cz/item/CS_URS_2023_01/012203000</t>
  </si>
  <si>
    <t>20</t>
  </si>
  <si>
    <t>013294000</t>
  </si>
  <si>
    <t>Dokumentace skutečného provedení</t>
  </si>
  <si>
    <t>235758477</t>
  </si>
  <si>
    <t>https://podminky.urs.cz/item/CS_URS_2023_01/013294000</t>
  </si>
  <si>
    <t>VRN3</t>
  </si>
  <si>
    <t>Zařízení staveniště</t>
  </si>
  <si>
    <t>030001000</t>
  </si>
  <si>
    <t>298896734</t>
  </si>
  <si>
    <t>https://podminky.urs.cz/item/CS_URS_2023_01/030001000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</si>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</sst>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11101" TargetMode="External" /><Relationship Id="rId2" Type="http://schemas.openxmlformats.org/officeDocument/2006/relationships/hyperlink" Target="https://podminky.urs.cz/item/CS_URS_2023_01/122111101" TargetMode="External" /><Relationship Id="rId3" Type="http://schemas.openxmlformats.org/officeDocument/2006/relationships/hyperlink" Target="https://podminky.urs.cz/item/CS_URS_2023_01/131212532" TargetMode="External" /><Relationship Id="rId4" Type="http://schemas.openxmlformats.org/officeDocument/2006/relationships/hyperlink" Target="https://podminky.urs.cz/item/CS_URS_2023_01/171211101" TargetMode="External" /><Relationship Id="rId5" Type="http://schemas.openxmlformats.org/officeDocument/2006/relationships/hyperlink" Target="https://podminky.urs.cz/item/CS_URS_2023_01/275313611" TargetMode="External" /><Relationship Id="rId6" Type="http://schemas.openxmlformats.org/officeDocument/2006/relationships/hyperlink" Target="https://podminky.urs.cz/item/CS_URS_2023_01/338171123" TargetMode="External" /><Relationship Id="rId7" Type="http://schemas.openxmlformats.org/officeDocument/2006/relationships/hyperlink" Target="https://podminky.urs.cz/item/CS_URS_2023_01/348101210" TargetMode="External" /><Relationship Id="rId8" Type="http://schemas.openxmlformats.org/officeDocument/2006/relationships/hyperlink" Target="https://podminky.urs.cz/item/CS_URS_2023_01/348101240" TargetMode="External" /><Relationship Id="rId9" Type="http://schemas.openxmlformats.org/officeDocument/2006/relationships/hyperlink" Target="https://podminky.urs.cz/item/CS_URS_2023_01/348121221" TargetMode="External" /><Relationship Id="rId10" Type="http://schemas.openxmlformats.org/officeDocument/2006/relationships/hyperlink" Target="https://podminky.urs.cz/item/CS_URS_2023_01/348171146" TargetMode="External" /><Relationship Id="rId11" Type="http://schemas.openxmlformats.org/officeDocument/2006/relationships/hyperlink" Target="https://podminky.urs.cz/item/CS_URS_2023_01/998232110" TargetMode="External" /><Relationship Id="rId12" Type="http://schemas.openxmlformats.org/officeDocument/2006/relationships/hyperlink" Target="https://podminky.urs.cz/item/CS_URS_2023_01/012103000" TargetMode="External" /><Relationship Id="rId13" Type="http://schemas.openxmlformats.org/officeDocument/2006/relationships/hyperlink" Target="https://podminky.urs.cz/item/CS_URS_2023_01/012203000" TargetMode="External" /><Relationship Id="rId14" Type="http://schemas.openxmlformats.org/officeDocument/2006/relationships/hyperlink" Target="https://podminky.urs.cz/item/CS_URS_2023_01/013294000" TargetMode="External" /><Relationship Id="rId15" Type="http://schemas.openxmlformats.org/officeDocument/2006/relationships/hyperlink" Target="https://podminky.urs.cz/item/CS_URS_2023_01/030001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096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Městský útulek Děčín, Staré Město – oplocení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p.p.č. 945/1, k.ú. 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23. 3. 2023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Vladimír Vidai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74</v>
      </c>
      <c r="BT54" s="109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0" t="s">
        <v>78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'096 - Městský útulek Děčí...'!J28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'096 - Městský útulek Děčí...'!P81</f>
        <v>0</v>
      </c>
      <c r="AV55" s="119">
        <f>'096 - Městský útulek Děčí...'!J31</f>
        <v>0</v>
      </c>
      <c r="AW55" s="119">
        <f>'096 - Městský útulek Děčí...'!J32</f>
        <v>0</v>
      </c>
      <c r="AX55" s="119">
        <f>'096 - Městský útulek Děčí...'!J33</f>
        <v>0</v>
      </c>
      <c r="AY55" s="119">
        <f>'096 - Městský útulek Děčí...'!J34</f>
        <v>0</v>
      </c>
      <c r="AZ55" s="119">
        <f>'096 - Městský útulek Děčí...'!F31</f>
        <v>0</v>
      </c>
      <c r="BA55" s="119">
        <f>'096 - Městský útulek Děčí...'!F32</f>
        <v>0</v>
      </c>
      <c r="BB55" s="119">
        <f>'096 - Městský útulek Děčí...'!F33</f>
        <v>0</v>
      </c>
      <c r="BC55" s="119">
        <f>'096 - Městský útulek Děčí...'!F34</f>
        <v>0</v>
      </c>
      <c r="BD55" s="121">
        <f>'096 - Městský útulek Děčí...'!F35</f>
        <v>0</v>
      </c>
      <c r="BE55" s="7"/>
      <c r="BT55" s="122" t="s">
        <v>80</v>
      </c>
      <c r="BU55" s="122" t="s">
        <v>81</v>
      </c>
      <c r="BV55" s="122" t="s">
        <v>76</v>
      </c>
      <c r="BW55" s="122" t="s">
        <v>5</v>
      </c>
      <c r="BX55" s="122" t="s">
        <v>77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4lznvIxFG1xy4wFev1x9vvmm1LReTYeMS5UqvhfDiTvu/HLG8wYWYKn9VCuY0YlC+JSEjVNvro+sU8X/XjsolQ==" hashValue="AxwiHZZtQzJw9PEL6fdjpCjZRQvADlOJPywGe8hzVhFZcavfgxPwSGtZiqQGSmIgV/s8GuyAwQ2Z5trV50RAz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96 - Městský útulek Děčí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82</v>
      </c>
    </row>
    <row r="4" s="1" customFormat="1" ht="24.96" customHeight="1">
      <c r="B4" s="20"/>
      <c r="D4" s="125" t="s">
        <v>83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23. 3. 2023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">
        <v>27</v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">
        <v>28</v>
      </c>
      <c r="F13" s="38"/>
      <c r="G13" s="38"/>
      <c r="H13" s="38"/>
      <c r="I13" s="127" t="s">
        <v>29</v>
      </c>
      <c r="J13" s="130" t="s">
        <v>19</v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30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29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32</v>
      </c>
      <c r="E18" s="38"/>
      <c r="F18" s="38"/>
      <c r="G18" s="38"/>
      <c r="H18" s="38"/>
      <c r="I18" s="127" t="s">
        <v>26</v>
      </c>
      <c r="J18" s="130" t="s">
        <v>33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34</v>
      </c>
      <c r="F19" s="38"/>
      <c r="G19" s="38"/>
      <c r="H19" s="38"/>
      <c r="I19" s="127" t="s">
        <v>29</v>
      </c>
      <c r="J19" s="130" t="s">
        <v>35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37</v>
      </c>
      <c r="E21" s="38"/>
      <c r="F21" s="38"/>
      <c r="G21" s="38"/>
      <c r="H21" s="38"/>
      <c r="I21" s="127" t="s">
        <v>26</v>
      </c>
      <c r="J21" s="130" t="str">
        <f>IF('Rekapitulace stavby'!AN19="","",'Rekapitulace stavby'!AN19)</f>
        <v/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tr">
        <f>IF('Rekapitulace stavby'!E20="","",'Rekapitulace stavby'!E20)</f>
        <v xml:space="preserve"> </v>
      </c>
      <c r="F22" s="38"/>
      <c r="G22" s="38"/>
      <c r="H22" s="38"/>
      <c r="I22" s="127" t="s">
        <v>29</v>
      </c>
      <c r="J22" s="130" t="str">
        <f>IF('Rekapitulace stavby'!AN20="","",'Rekapitulace stavby'!AN20)</f>
        <v/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39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40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41</v>
      </c>
      <c r="E28" s="38"/>
      <c r="F28" s="38"/>
      <c r="G28" s="38"/>
      <c r="H28" s="38"/>
      <c r="I28" s="38"/>
      <c r="J28" s="138">
        <f>ROUND(J81,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43</v>
      </c>
      <c r="G30" s="38"/>
      <c r="H30" s="38"/>
      <c r="I30" s="139" t="s">
        <v>42</v>
      </c>
      <c r="J30" s="139" t="s">
        <v>44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45</v>
      </c>
      <c r="E31" s="127" t="s">
        <v>46</v>
      </c>
      <c r="F31" s="141">
        <f>ROUND((SUM(BE81:BE145)),  2)</f>
        <v>0</v>
      </c>
      <c r="G31" s="38"/>
      <c r="H31" s="38"/>
      <c r="I31" s="142">
        <v>0.20999999999999999</v>
      </c>
      <c r="J31" s="141">
        <f>ROUND(((SUM(BE81:BE145))*I31),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47</v>
      </c>
      <c r="F32" s="141">
        <f>ROUND((SUM(BF81:BF145)),  2)</f>
        <v>0</v>
      </c>
      <c r="G32" s="38"/>
      <c r="H32" s="38"/>
      <c r="I32" s="142">
        <v>0.14999999999999999</v>
      </c>
      <c r="J32" s="141">
        <f>ROUND(((SUM(BF81:BF145))*I32),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48</v>
      </c>
      <c r="F33" s="141">
        <f>ROUND((SUM(BG81:BG145)),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49</v>
      </c>
      <c r="F34" s="141">
        <f>ROUND((SUM(BH81:BH145)),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50</v>
      </c>
      <c r="F35" s="141">
        <f>ROUND((SUM(BI81:BI145)),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51</v>
      </c>
      <c r="E37" s="145"/>
      <c r="F37" s="145"/>
      <c r="G37" s="146" t="s">
        <v>52</v>
      </c>
      <c r="H37" s="147" t="s">
        <v>53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84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Městský útulek Děčín, Staré Město – oplocení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p.p.č. 945/1, k.ú. Děčín</v>
      </c>
      <c r="G48" s="40"/>
      <c r="H48" s="40"/>
      <c r="I48" s="32" t="s">
        <v>23</v>
      </c>
      <c r="J48" s="72" t="str">
        <f>IF(J10="","",J10)</f>
        <v>23. 3. 2023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25</v>
      </c>
      <c r="D50" s="40"/>
      <c r="E50" s="40"/>
      <c r="F50" s="27" t="str">
        <f>E13</f>
        <v>Statutární město Děčín</v>
      </c>
      <c r="G50" s="40"/>
      <c r="H50" s="40"/>
      <c r="I50" s="32" t="s">
        <v>32</v>
      </c>
      <c r="J50" s="36" t="str">
        <f>E19</f>
        <v>Vladimír Vidai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30</v>
      </c>
      <c r="D51" s="40"/>
      <c r="E51" s="40"/>
      <c r="F51" s="27" t="str">
        <f>IF(E16="","",E16)</f>
        <v>Vyplň údaj</v>
      </c>
      <c r="G51" s="40"/>
      <c r="H51" s="40"/>
      <c r="I51" s="32" t="s">
        <v>37</v>
      </c>
      <c r="J51" s="36" t="str">
        <f>E22</f>
        <v xml:space="preserve"> 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85</v>
      </c>
      <c r="D53" s="155"/>
      <c r="E53" s="155"/>
      <c r="F53" s="155"/>
      <c r="G53" s="155"/>
      <c r="H53" s="155"/>
      <c r="I53" s="155"/>
      <c r="J53" s="156" t="s">
        <v>86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73</v>
      </c>
      <c r="D55" s="40"/>
      <c r="E55" s="40"/>
      <c r="F55" s="40"/>
      <c r="G55" s="40"/>
      <c r="H55" s="40"/>
      <c r="I55" s="40"/>
      <c r="J55" s="102">
        <f>J81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87</v>
      </c>
    </row>
    <row r="56" s="9" customFormat="1" ht="24.96" customHeight="1">
      <c r="A56" s="9"/>
      <c r="B56" s="158"/>
      <c r="C56" s="159"/>
      <c r="D56" s="160" t="s">
        <v>88</v>
      </c>
      <c r="E56" s="161"/>
      <c r="F56" s="161"/>
      <c r="G56" s="161"/>
      <c r="H56" s="161"/>
      <c r="I56" s="161"/>
      <c r="J56" s="162">
        <f>J82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89</v>
      </c>
      <c r="E57" s="167"/>
      <c r="F57" s="167"/>
      <c r="G57" s="167"/>
      <c r="H57" s="167"/>
      <c r="I57" s="167"/>
      <c r="J57" s="168">
        <f>J83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4"/>
      <c r="C58" s="165"/>
      <c r="D58" s="166" t="s">
        <v>90</v>
      </c>
      <c r="E58" s="167"/>
      <c r="F58" s="167"/>
      <c r="G58" s="167"/>
      <c r="H58" s="167"/>
      <c r="I58" s="167"/>
      <c r="J58" s="168">
        <f>J97</f>
        <v>0</v>
      </c>
      <c r="K58" s="165"/>
      <c r="L58" s="16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4"/>
      <c r="C59" s="165"/>
      <c r="D59" s="166" t="s">
        <v>91</v>
      </c>
      <c r="E59" s="167"/>
      <c r="F59" s="167"/>
      <c r="G59" s="167"/>
      <c r="H59" s="167"/>
      <c r="I59" s="167"/>
      <c r="J59" s="168">
        <f>J103</f>
        <v>0</v>
      </c>
      <c r="K59" s="165"/>
      <c r="L59" s="16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4"/>
      <c r="C60" s="165"/>
      <c r="D60" s="166" t="s">
        <v>92</v>
      </c>
      <c r="E60" s="167"/>
      <c r="F60" s="167"/>
      <c r="G60" s="167"/>
      <c r="H60" s="167"/>
      <c r="I60" s="167"/>
      <c r="J60" s="168">
        <f>J132</f>
        <v>0</v>
      </c>
      <c r="K60" s="165"/>
      <c r="L60" s="169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58"/>
      <c r="C61" s="159"/>
      <c r="D61" s="160" t="s">
        <v>93</v>
      </c>
      <c r="E61" s="161"/>
      <c r="F61" s="161"/>
      <c r="G61" s="161"/>
      <c r="H61" s="161"/>
      <c r="I61" s="161"/>
      <c r="J61" s="162">
        <f>J135</f>
        <v>0</v>
      </c>
      <c r="K61" s="159"/>
      <c r="L61" s="16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4"/>
      <c r="C62" s="165"/>
      <c r="D62" s="166" t="s">
        <v>94</v>
      </c>
      <c r="E62" s="167"/>
      <c r="F62" s="167"/>
      <c r="G62" s="167"/>
      <c r="H62" s="167"/>
      <c r="I62" s="167"/>
      <c r="J62" s="168">
        <f>J136</f>
        <v>0</v>
      </c>
      <c r="K62" s="165"/>
      <c r="L62" s="16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4"/>
      <c r="C63" s="165"/>
      <c r="D63" s="166" t="s">
        <v>95</v>
      </c>
      <c r="E63" s="167"/>
      <c r="F63" s="167"/>
      <c r="G63" s="167"/>
      <c r="H63" s="167"/>
      <c r="I63" s="167"/>
      <c r="J63" s="168">
        <f>J143</f>
        <v>0</v>
      </c>
      <c r="K63" s="165"/>
      <c r="L63" s="16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96</v>
      </c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E7</f>
        <v>Městský útulek Děčín, Staré Město – oplocení</v>
      </c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F10</f>
        <v>p.p.č. 945/1, k.ú. Děčín</v>
      </c>
      <c r="G75" s="40"/>
      <c r="H75" s="40"/>
      <c r="I75" s="32" t="s">
        <v>23</v>
      </c>
      <c r="J75" s="72" t="str">
        <f>IF(J10="","",J10)</f>
        <v>23. 3. 2023</v>
      </c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2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E13</f>
        <v>Statutární město Děčín</v>
      </c>
      <c r="G77" s="40"/>
      <c r="H77" s="40"/>
      <c r="I77" s="32" t="s">
        <v>32</v>
      </c>
      <c r="J77" s="36" t="str">
        <f>E19</f>
        <v>Vladimír Vidai</v>
      </c>
      <c r="K77" s="40"/>
      <c r="L77" s="12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30</v>
      </c>
      <c r="D78" s="40"/>
      <c r="E78" s="40"/>
      <c r="F78" s="27" t="str">
        <f>IF(E16="","",E16)</f>
        <v>Vyplň údaj</v>
      </c>
      <c r="G78" s="40"/>
      <c r="H78" s="40"/>
      <c r="I78" s="32" t="s">
        <v>37</v>
      </c>
      <c r="J78" s="36" t="str">
        <f>E22</f>
        <v xml:space="preserve"> </v>
      </c>
      <c r="K78" s="40"/>
      <c r="L78" s="12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2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0"/>
      <c r="B80" s="171"/>
      <c r="C80" s="172" t="s">
        <v>97</v>
      </c>
      <c r="D80" s="173" t="s">
        <v>60</v>
      </c>
      <c r="E80" s="173" t="s">
        <v>56</v>
      </c>
      <c r="F80" s="173" t="s">
        <v>57</v>
      </c>
      <c r="G80" s="173" t="s">
        <v>98</v>
      </c>
      <c r="H80" s="173" t="s">
        <v>99</v>
      </c>
      <c r="I80" s="173" t="s">
        <v>100</v>
      </c>
      <c r="J80" s="173" t="s">
        <v>86</v>
      </c>
      <c r="K80" s="174" t="s">
        <v>101</v>
      </c>
      <c r="L80" s="175"/>
      <c r="M80" s="92" t="s">
        <v>19</v>
      </c>
      <c r="N80" s="93" t="s">
        <v>45</v>
      </c>
      <c r="O80" s="93" t="s">
        <v>102</v>
      </c>
      <c r="P80" s="93" t="s">
        <v>103</v>
      </c>
      <c r="Q80" s="93" t="s">
        <v>104</v>
      </c>
      <c r="R80" s="93" t="s">
        <v>105</v>
      </c>
      <c r="S80" s="93" t="s">
        <v>106</v>
      </c>
      <c r="T80" s="94" t="s">
        <v>107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8"/>
      <c r="B81" s="39"/>
      <c r="C81" s="99" t="s">
        <v>108</v>
      </c>
      <c r="D81" s="40"/>
      <c r="E81" s="40"/>
      <c r="F81" s="40"/>
      <c r="G81" s="40"/>
      <c r="H81" s="40"/>
      <c r="I81" s="40"/>
      <c r="J81" s="176">
        <f>BK81</f>
        <v>0</v>
      </c>
      <c r="K81" s="40"/>
      <c r="L81" s="44"/>
      <c r="M81" s="95"/>
      <c r="N81" s="177"/>
      <c r="O81" s="96"/>
      <c r="P81" s="178">
        <f>P82+P135</f>
        <v>0</v>
      </c>
      <c r="Q81" s="96"/>
      <c r="R81" s="178">
        <f>R82+R135</f>
        <v>45.258510799999996</v>
      </c>
      <c r="S81" s="96"/>
      <c r="T81" s="179">
        <f>T82+T135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74</v>
      </c>
      <c r="AU81" s="17" t="s">
        <v>87</v>
      </c>
      <c r="BK81" s="180">
        <f>BK82+BK135</f>
        <v>0</v>
      </c>
    </row>
    <row r="82" s="12" customFormat="1" ht="25.92" customHeight="1">
      <c r="A82" s="12"/>
      <c r="B82" s="181"/>
      <c r="C82" s="182"/>
      <c r="D82" s="183" t="s">
        <v>74</v>
      </c>
      <c r="E82" s="184" t="s">
        <v>109</v>
      </c>
      <c r="F82" s="184" t="s">
        <v>110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P83+P97+P103+P132</f>
        <v>0</v>
      </c>
      <c r="Q82" s="189"/>
      <c r="R82" s="190">
        <f>R83+R97+R103+R132</f>
        <v>45.258510799999996</v>
      </c>
      <c r="S82" s="189"/>
      <c r="T82" s="191">
        <f>T83+T97+T103+T132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2" t="s">
        <v>80</v>
      </c>
      <c r="AT82" s="193" t="s">
        <v>74</v>
      </c>
      <c r="AU82" s="193" t="s">
        <v>75</v>
      </c>
      <c r="AY82" s="192" t="s">
        <v>111</v>
      </c>
      <c r="BK82" s="194">
        <f>BK83+BK97+BK103+BK132</f>
        <v>0</v>
      </c>
    </row>
    <row r="83" s="12" customFormat="1" ht="22.8" customHeight="1">
      <c r="A83" s="12"/>
      <c r="B83" s="181"/>
      <c r="C83" s="182"/>
      <c r="D83" s="183" t="s">
        <v>74</v>
      </c>
      <c r="E83" s="195" t="s">
        <v>80</v>
      </c>
      <c r="F83" s="195" t="s">
        <v>112</v>
      </c>
      <c r="G83" s="182"/>
      <c r="H83" s="182"/>
      <c r="I83" s="185"/>
      <c r="J83" s="196">
        <f>BK83</f>
        <v>0</v>
      </c>
      <c r="K83" s="182"/>
      <c r="L83" s="187"/>
      <c r="M83" s="188"/>
      <c r="N83" s="189"/>
      <c r="O83" s="189"/>
      <c r="P83" s="190">
        <f>SUM(P84:P96)</f>
        <v>0</v>
      </c>
      <c r="Q83" s="189"/>
      <c r="R83" s="190">
        <f>SUM(R84:R96)</f>
        <v>0</v>
      </c>
      <c r="S83" s="189"/>
      <c r="T83" s="191">
        <f>SUM(T84:T96)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2" t="s">
        <v>80</v>
      </c>
      <c r="AT83" s="193" t="s">
        <v>74</v>
      </c>
      <c r="AU83" s="193" t="s">
        <v>80</v>
      </c>
      <c r="AY83" s="192" t="s">
        <v>111</v>
      </c>
      <c r="BK83" s="194">
        <f>SUM(BK84:BK96)</f>
        <v>0</v>
      </c>
    </row>
    <row r="84" s="2" customFormat="1" ht="24.15" customHeight="1">
      <c r="A84" s="38"/>
      <c r="B84" s="39"/>
      <c r="C84" s="197" t="s">
        <v>80</v>
      </c>
      <c r="D84" s="197" t="s">
        <v>113</v>
      </c>
      <c r="E84" s="198" t="s">
        <v>114</v>
      </c>
      <c r="F84" s="199" t="s">
        <v>115</v>
      </c>
      <c r="G84" s="200" t="s">
        <v>116</v>
      </c>
      <c r="H84" s="201">
        <v>50</v>
      </c>
      <c r="I84" s="202"/>
      <c r="J84" s="203">
        <f>ROUND(I84*H84,2)</f>
        <v>0</v>
      </c>
      <c r="K84" s="199" t="s">
        <v>117</v>
      </c>
      <c r="L84" s="44"/>
      <c r="M84" s="204" t="s">
        <v>19</v>
      </c>
      <c r="N84" s="205" t="s">
        <v>46</v>
      </c>
      <c r="O84" s="84"/>
      <c r="P84" s="206">
        <f>O84*H84</f>
        <v>0</v>
      </c>
      <c r="Q84" s="206">
        <v>0</v>
      </c>
      <c r="R84" s="206">
        <f>Q84*H84</f>
        <v>0</v>
      </c>
      <c r="S84" s="206">
        <v>0</v>
      </c>
      <c r="T84" s="20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8" t="s">
        <v>118</v>
      </c>
      <c r="AT84" s="208" t="s">
        <v>113</v>
      </c>
      <c r="AU84" s="208" t="s">
        <v>82</v>
      </c>
      <c r="AY84" s="17" t="s">
        <v>111</v>
      </c>
      <c r="BE84" s="209">
        <f>IF(N84="základní",J84,0)</f>
        <v>0</v>
      </c>
      <c r="BF84" s="209">
        <f>IF(N84="snížená",J84,0)</f>
        <v>0</v>
      </c>
      <c r="BG84" s="209">
        <f>IF(N84="zákl. přenesená",J84,0)</f>
        <v>0</v>
      </c>
      <c r="BH84" s="209">
        <f>IF(N84="sníž. přenesená",J84,0)</f>
        <v>0</v>
      </c>
      <c r="BI84" s="209">
        <f>IF(N84="nulová",J84,0)</f>
        <v>0</v>
      </c>
      <c r="BJ84" s="17" t="s">
        <v>80</v>
      </c>
      <c r="BK84" s="209">
        <f>ROUND(I84*H84,2)</f>
        <v>0</v>
      </c>
      <c r="BL84" s="17" t="s">
        <v>118</v>
      </c>
      <c r="BM84" s="208" t="s">
        <v>119</v>
      </c>
    </row>
    <row r="85" s="2" customFormat="1">
      <c r="A85" s="38"/>
      <c r="B85" s="39"/>
      <c r="C85" s="40"/>
      <c r="D85" s="210" t="s">
        <v>120</v>
      </c>
      <c r="E85" s="40"/>
      <c r="F85" s="211" t="s">
        <v>121</v>
      </c>
      <c r="G85" s="40"/>
      <c r="H85" s="40"/>
      <c r="I85" s="212"/>
      <c r="J85" s="40"/>
      <c r="K85" s="40"/>
      <c r="L85" s="44"/>
      <c r="M85" s="213"/>
      <c r="N85" s="214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120</v>
      </c>
      <c r="AU85" s="17" t="s">
        <v>82</v>
      </c>
    </row>
    <row r="86" s="2" customFormat="1" ht="21.75" customHeight="1">
      <c r="A86" s="38"/>
      <c r="B86" s="39"/>
      <c r="C86" s="197" t="s">
        <v>82</v>
      </c>
      <c r="D86" s="197" t="s">
        <v>113</v>
      </c>
      <c r="E86" s="198" t="s">
        <v>122</v>
      </c>
      <c r="F86" s="199" t="s">
        <v>123</v>
      </c>
      <c r="G86" s="200" t="s">
        <v>124</v>
      </c>
      <c r="H86" s="201">
        <v>4.5</v>
      </c>
      <c r="I86" s="202"/>
      <c r="J86" s="203">
        <f>ROUND(I86*H86,2)</f>
        <v>0</v>
      </c>
      <c r="K86" s="199" t="s">
        <v>117</v>
      </c>
      <c r="L86" s="44"/>
      <c r="M86" s="204" t="s">
        <v>19</v>
      </c>
      <c r="N86" s="205" t="s">
        <v>46</v>
      </c>
      <c r="O86" s="84"/>
      <c r="P86" s="206">
        <f>O86*H86</f>
        <v>0</v>
      </c>
      <c r="Q86" s="206">
        <v>0</v>
      </c>
      <c r="R86" s="206">
        <f>Q86*H86</f>
        <v>0</v>
      </c>
      <c r="S86" s="206">
        <v>0</v>
      </c>
      <c r="T86" s="20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8" t="s">
        <v>118</v>
      </c>
      <c r="AT86" s="208" t="s">
        <v>113</v>
      </c>
      <c r="AU86" s="208" t="s">
        <v>82</v>
      </c>
      <c r="AY86" s="17" t="s">
        <v>111</v>
      </c>
      <c r="BE86" s="209">
        <f>IF(N86="základní",J86,0)</f>
        <v>0</v>
      </c>
      <c r="BF86" s="209">
        <f>IF(N86="snížená",J86,0)</f>
        <v>0</v>
      </c>
      <c r="BG86" s="209">
        <f>IF(N86="zákl. přenesená",J86,0)</f>
        <v>0</v>
      </c>
      <c r="BH86" s="209">
        <f>IF(N86="sníž. přenesená",J86,0)</f>
        <v>0</v>
      </c>
      <c r="BI86" s="209">
        <f>IF(N86="nulová",J86,0)</f>
        <v>0</v>
      </c>
      <c r="BJ86" s="17" t="s">
        <v>80</v>
      </c>
      <c r="BK86" s="209">
        <f>ROUND(I86*H86,2)</f>
        <v>0</v>
      </c>
      <c r="BL86" s="17" t="s">
        <v>118</v>
      </c>
      <c r="BM86" s="208" t="s">
        <v>125</v>
      </c>
    </row>
    <row r="87" s="2" customFormat="1">
      <c r="A87" s="38"/>
      <c r="B87" s="39"/>
      <c r="C87" s="40"/>
      <c r="D87" s="210" t="s">
        <v>120</v>
      </c>
      <c r="E87" s="40"/>
      <c r="F87" s="211" t="s">
        <v>126</v>
      </c>
      <c r="G87" s="40"/>
      <c r="H87" s="40"/>
      <c r="I87" s="212"/>
      <c r="J87" s="40"/>
      <c r="K87" s="40"/>
      <c r="L87" s="44"/>
      <c r="M87" s="213"/>
      <c r="N87" s="214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120</v>
      </c>
      <c r="AU87" s="17" t="s">
        <v>82</v>
      </c>
    </row>
    <row r="88" s="13" customFormat="1">
      <c r="A88" s="13"/>
      <c r="B88" s="215"/>
      <c r="C88" s="216"/>
      <c r="D88" s="217" t="s">
        <v>127</v>
      </c>
      <c r="E88" s="218" t="s">
        <v>19</v>
      </c>
      <c r="F88" s="219" t="s">
        <v>128</v>
      </c>
      <c r="G88" s="216"/>
      <c r="H88" s="220">
        <v>4.5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26" t="s">
        <v>127</v>
      </c>
      <c r="AU88" s="226" t="s">
        <v>82</v>
      </c>
      <c r="AV88" s="13" t="s">
        <v>82</v>
      </c>
      <c r="AW88" s="13" t="s">
        <v>36</v>
      </c>
      <c r="AX88" s="13" t="s">
        <v>80</v>
      </c>
      <c r="AY88" s="226" t="s">
        <v>111</v>
      </c>
    </row>
    <row r="89" s="2" customFormat="1" ht="24.15" customHeight="1">
      <c r="A89" s="38"/>
      <c r="B89" s="39"/>
      <c r="C89" s="197" t="s">
        <v>129</v>
      </c>
      <c r="D89" s="197" t="s">
        <v>113</v>
      </c>
      <c r="E89" s="198" t="s">
        <v>130</v>
      </c>
      <c r="F89" s="199" t="s">
        <v>131</v>
      </c>
      <c r="G89" s="200" t="s">
        <v>124</v>
      </c>
      <c r="H89" s="201">
        <v>11.039999999999999</v>
      </c>
      <c r="I89" s="202"/>
      <c r="J89" s="203">
        <f>ROUND(I89*H89,2)</f>
        <v>0</v>
      </c>
      <c r="K89" s="199" t="s">
        <v>117</v>
      </c>
      <c r="L89" s="44"/>
      <c r="M89" s="204" t="s">
        <v>19</v>
      </c>
      <c r="N89" s="205" t="s">
        <v>46</v>
      </c>
      <c r="O89" s="84"/>
      <c r="P89" s="206">
        <f>O89*H89</f>
        <v>0</v>
      </c>
      <c r="Q89" s="206">
        <v>0</v>
      </c>
      <c r="R89" s="206">
        <f>Q89*H89</f>
        <v>0</v>
      </c>
      <c r="S89" s="206">
        <v>0</v>
      </c>
      <c r="T89" s="20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8" t="s">
        <v>118</v>
      </c>
      <c r="AT89" s="208" t="s">
        <v>113</v>
      </c>
      <c r="AU89" s="208" t="s">
        <v>82</v>
      </c>
      <c r="AY89" s="17" t="s">
        <v>111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7" t="s">
        <v>80</v>
      </c>
      <c r="BK89" s="209">
        <f>ROUND(I89*H89,2)</f>
        <v>0</v>
      </c>
      <c r="BL89" s="17" t="s">
        <v>118</v>
      </c>
      <c r="BM89" s="208" t="s">
        <v>132</v>
      </c>
    </row>
    <row r="90" s="2" customFormat="1">
      <c r="A90" s="38"/>
      <c r="B90" s="39"/>
      <c r="C90" s="40"/>
      <c r="D90" s="210" t="s">
        <v>120</v>
      </c>
      <c r="E90" s="40"/>
      <c r="F90" s="211" t="s">
        <v>133</v>
      </c>
      <c r="G90" s="40"/>
      <c r="H90" s="40"/>
      <c r="I90" s="212"/>
      <c r="J90" s="40"/>
      <c r="K90" s="40"/>
      <c r="L90" s="44"/>
      <c r="M90" s="213"/>
      <c r="N90" s="214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120</v>
      </c>
      <c r="AU90" s="17" t="s">
        <v>82</v>
      </c>
    </row>
    <row r="91" s="13" customFormat="1">
      <c r="A91" s="13"/>
      <c r="B91" s="215"/>
      <c r="C91" s="216"/>
      <c r="D91" s="217" t="s">
        <v>127</v>
      </c>
      <c r="E91" s="218" t="s">
        <v>19</v>
      </c>
      <c r="F91" s="219" t="s">
        <v>134</v>
      </c>
      <c r="G91" s="216"/>
      <c r="H91" s="220">
        <v>10.4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6" t="s">
        <v>127</v>
      </c>
      <c r="AU91" s="226" t="s">
        <v>82</v>
      </c>
      <c r="AV91" s="13" t="s">
        <v>82</v>
      </c>
      <c r="AW91" s="13" t="s">
        <v>36</v>
      </c>
      <c r="AX91" s="13" t="s">
        <v>75</v>
      </c>
      <c r="AY91" s="226" t="s">
        <v>111</v>
      </c>
    </row>
    <row r="92" s="13" customFormat="1">
      <c r="A92" s="13"/>
      <c r="B92" s="215"/>
      <c r="C92" s="216"/>
      <c r="D92" s="217" t="s">
        <v>127</v>
      </c>
      <c r="E92" s="218" t="s">
        <v>19</v>
      </c>
      <c r="F92" s="219" t="s">
        <v>135</v>
      </c>
      <c r="G92" s="216"/>
      <c r="H92" s="220">
        <v>0.64000000000000001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6" t="s">
        <v>127</v>
      </c>
      <c r="AU92" s="226" t="s">
        <v>82</v>
      </c>
      <c r="AV92" s="13" t="s">
        <v>82</v>
      </c>
      <c r="AW92" s="13" t="s">
        <v>36</v>
      </c>
      <c r="AX92" s="13" t="s">
        <v>75</v>
      </c>
      <c r="AY92" s="226" t="s">
        <v>111</v>
      </c>
    </row>
    <row r="93" s="14" customFormat="1">
      <c r="A93" s="14"/>
      <c r="B93" s="227"/>
      <c r="C93" s="228"/>
      <c r="D93" s="217" t="s">
        <v>127</v>
      </c>
      <c r="E93" s="229" t="s">
        <v>19</v>
      </c>
      <c r="F93" s="230" t="s">
        <v>136</v>
      </c>
      <c r="G93" s="228"/>
      <c r="H93" s="231">
        <v>11.040000000000001</v>
      </c>
      <c r="I93" s="232"/>
      <c r="J93" s="228"/>
      <c r="K93" s="228"/>
      <c r="L93" s="233"/>
      <c r="M93" s="234"/>
      <c r="N93" s="235"/>
      <c r="O93" s="235"/>
      <c r="P93" s="235"/>
      <c r="Q93" s="235"/>
      <c r="R93" s="235"/>
      <c r="S93" s="235"/>
      <c r="T93" s="23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7" t="s">
        <v>127</v>
      </c>
      <c r="AU93" s="237" t="s">
        <v>82</v>
      </c>
      <c r="AV93" s="14" t="s">
        <v>118</v>
      </c>
      <c r="AW93" s="14" t="s">
        <v>36</v>
      </c>
      <c r="AX93" s="14" t="s">
        <v>80</v>
      </c>
      <c r="AY93" s="237" t="s">
        <v>111</v>
      </c>
    </row>
    <row r="94" s="2" customFormat="1" ht="24.15" customHeight="1">
      <c r="A94" s="38"/>
      <c r="B94" s="39"/>
      <c r="C94" s="197" t="s">
        <v>118</v>
      </c>
      <c r="D94" s="197" t="s">
        <v>113</v>
      </c>
      <c r="E94" s="198" t="s">
        <v>137</v>
      </c>
      <c r="F94" s="199" t="s">
        <v>138</v>
      </c>
      <c r="G94" s="200" t="s">
        <v>124</v>
      </c>
      <c r="H94" s="201">
        <v>19.399999999999999</v>
      </c>
      <c r="I94" s="202"/>
      <c r="J94" s="203">
        <f>ROUND(I94*H94,2)</f>
        <v>0</v>
      </c>
      <c r="K94" s="199" t="s">
        <v>117</v>
      </c>
      <c r="L94" s="44"/>
      <c r="M94" s="204" t="s">
        <v>19</v>
      </c>
      <c r="N94" s="205" t="s">
        <v>46</v>
      </c>
      <c r="O94" s="84"/>
      <c r="P94" s="206">
        <f>O94*H94</f>
        <v>0</v>
      </c>
      <c r="Q94" s="206">
        <v>0</v>
      </c>
      <c r="R94" s="206">
        <f>Q94*H94</f>
        <v>0</v>
      </c>
      <c r="S94" s="206">
        <v>0</v>
      </c>
      <c r="T94" s="20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8" t="s">
        <v>118</v>
      </c>
      <c r="AT94" s="208" t="s">
        <v>113</v>
      </c>
      <c r="AU94" s="208" t="s">
        <v>82</v>
      </c>
      <c r="AY94" s="17" t="s">
        <v>111</v>
      </c>
      <c r="BE94" s="209">
        <f>IF(N94="základní",J94,0)</f>
        <v>0</v>
      </c>
      <c r="BF94" s="209">
        <f>IF(N94="snížená",J94,0)</f>
        <v>0</v>
      </c>
      <c r="BG94" s="209">
        <f>IF(N94="zákl. přenesená",J94,0)</f>
        <v>0</v>
      </c>
      <c r="BH94" s="209">
        <f>IF(N94="sníž. přenesená",J94,0)</f>
        <v>0</v>
      </c>
      <c r="BI94" s="209">
        <f>IF(N94="nulová",J94,0)</f>
        <v>0</v>
      </c>
      <c r="BJ94" s="17" t="s">
        <v>80</v>
      </c>
      <c r="BK94" s="209">
        <f>ROUND(I94*H94,2)</f>
        <v>0</v>
      </c>
      <c r="BL94" s="17" t="s">
        <v>118</v>
      </c>
      <c r="BM94" s="208" t="s">
        <v>139</v>
      </c>
    </row>
    <row r="95" s="2" customFormat="1">
      <c r="A95" s="38"/>
      <c r="B95" s="39"/>
      <c r="C95" s="40"/>
      <c r="D95" s="210" t="s">
        <v>120</v>
      </c>
      <c r="E95" s="40"/>
      <c r="F95" s="211" t="s">
        <v>140</v>
      </c>
      <c r="G95" s="40"/>
      <c r="H95" s="40"/>
      <c r="I95" s="212"/>
      <c r="J95" s="40"/>
      <c r="K95" s="40"/>
      <c r="L95" s="44"/>
      <c r="M95" s="213"/>
      <c r="N95" s="214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120</v>
      </c>
      <c r="AU95" s="17" t="s">
        <v>82</v>
      </c>
    </row>
    <row r="96" s="13" customFormat="1">
      <c r="A96" s="13"/>
      <c r="B96" s="215"/>
      <c r="C96" s="216"/>
      <c r="D96" s="217" t="s">
        <v>127</v>
      </c>
      <c r="E96" s="218" t="s">
        <v>19</v>
      </c>
      <c r="F96" s="219" t="s">
        <v>141</v>
      </c>
      <c r="G96" s="216"/>
      <c r="H96" s="220">
        <v>19.399999999999999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6" t="s">
        <v>127</v>
      </c>
      <c r="AU96" s="226" t="s">
        <v>82</v>
      </c>
      <c r="AV96" s="13" t="s">
        <v>82</v>
      </c>
      <c r="AW96" s="13" t="s">
        <v>36</v>
      </c>
      <c r="AX96" s="13" t="s">
        <v>80</v>
      </c>
      <c r="AY96" s="226" t="s">
        <v>111</v>
      </c>
    </row>
    <row r="97" s="12" customFormat="1" ht="22.8" customHeight="1">
      <c r="A97" s="12"/>
      <c r="B97" s="181"/>
      <c r="C97" s="182"/>
      <c r="D97" s="183" t="s">
        <v>74</v>
      </c>
      <c r="E97" s="195" t="s">
        <v>82</v>
      </c>
      <c r="F97" s="195" t="s">
        <v>142</v>
      </c>
      <c r="G97" s="182"/>
      <c r="H97" s="182"/>
      <c r="I97" s="185"/>
      <c r="J97" s="196">
        <f>BK97</f>
        <v>0</v>
      </c>
      <c r="K97" s="182"/>
      <c r="L97" s="187"/>
      <c r="M97" s="188"/>
      <c r="N97" s="189"/>
      <c r="O97" s="189"/>
      <c r="P97" s="190">
        <f>SUM(P98:P102)</f>
        <v>0</v>
      </c>
      <c r="Q97" s="189"/>
      <c r="R97" s="190">
        <f>SUM(R98:R102)</f>
        <v>25.403260799999995</v>
      </c>
      <c r="S97" s="189"/>
      <c r="T97" s="191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2" t="s">
        <v>80</v>
      </c>
      <c r="AT97" s="193" t="s">
        <v>74</v>
      </c>
      <c r="AU97" s="193" t="s">
        <v>80</v>
      </c>
      <c r="AY97" s="192" t="s">
        <v>111</v>
      </c>
      <c r="BK97" s="194">
        <f>SUM(BK98:BK102)</f>
        <v>0</v>
      </c>
    </row>
    <row r="98" s="2" customFormat="1" ht="16.5" customHeight="1">
      <c r="A98" s="38"/>
      <c r="B98" s="39"/>
      <c r="C98" s="197" t="s">
        <v>143</v>
      </c>
      <c r="D98" s="197" t="s">
        <v>113</v>
      </c>
      <c r="E98" s="198" t="s">
        <v>144</v>
      </c>
      <c r="F98" s="199" t="s">
        <v>145</v>
      </c>
      <c r="G98" s="200" t="s">
        <v>124</v>
      </c>
      <c r="H98" s="201">
        <v>11.039999999999999</v>
      </c>
      <c r="I98" s="202"/>
      <c r="J98" s="203">
        <f>ROUND(I98*H98,2)</f>
        <v>0</v>
      </c>
      <c r="K98" s="199" t="s">
        <v>117</v>
      </c>
      <c r="L98" s="44"/>
      <c r="M98" s="204" t="s">
        <v>19</v>
      </c>
      <c r="N98" s="205" t="s">
        <v>46</v>
      </c>
      <c r="O98" s="84"/>
      <c r="P98" s="206">
        <f>O98*H98</f>
        <v>0</v>
      </c>
      <c r="Q98" s="206">
        <v>2.3010199999999998</v>
      </c>
      <c r="R98" s="206">
        <f>Q98*H98</f>
        <v>25.403260799999995</v>
      </c>
      <c r="S98" s="206">
        <v>0</v>
      </c>
      <c r="T98" s="20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8" t="s">
        <v>118</v>
      </c>
      <c r="AT98" s="208" t="s">
        <v>113</v>
      </c>
      <c r="AU98" s="208" t="s">
        <v>82</v>
      </c>
      <c r="AY98" s="17" t="s">
        <v>111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7" t="s">
        <v>80</v>
      </c>
      <c r="BK98" s="209">
        <f>ROUND(I98*H98,2)</f>
        <v>0</v>
      </c>
      <c r="BL98" s="17" t="s">
        <v>118</v>
      </c>
      <c r="BM98" s="208" t="s">
        <v>146</v>
      </c>
    </row>
    <row r="99" s="2" customFormat="1">
      <c r="A99" s="38"/>
      <c r="B99" s="39"/>
      <c r="C99" s="40"/>
      <c r="D99" s="210" t="s">
        <v>120</v>
      </c>
      <c r="E99" s="40"/>
      <c r="F99" s="211" t="s">
        <v>147</v>
      </c>
      <c r="G99" s="40"/>
      <c r="H99" s="40"/>
      <c r="I99" s="212"/>
      <c r="J99" s="40"/>
      <c r="K99" s="40"/>
      <c r="L99" s="44"/>
      <c r="M99" s="213"/>
      <c r="N99" s="214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120</v>
      </c>
      <c r="AU99" s="17" t="s">
        <v>82</v>
      </c>
    </row>
    <row r="100" s="13" customFormat="1">
      <c r="A100" s="13"/>
      <c r="B100" s="215"/>
      <c r="C100" s="216"/>
      <c r="D100" s="217" t="s">
        <v>127</v>
      </c>
      <c r="E100" s="218" t="s">
        <v>19</v>
      </c>
      <c r="F100" s="219" t="s">
        <v>134</v>
      </c>
      <c r="G100" s="216"/>
      <c r="H100" s="220">
        <v>10.4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6" t="s">
        <v>127</v>
      </c>
      <c r="AU100" s="226" t="s">
        <v>82</v>
      </c>
      <c r="AV100" s="13" t="s">
        <v>82</v>
      </c>
      <c r="AW100" s="13" t="s">
        <v>36</v>
      </c>
      <c r="AX100" s="13" t="s">
        <v>75</v>
      </c>
      <c r="AY100" s="226" t="s">
        <v>111</v>
      </c>
    </row>
    <row r="101" s="13" customFormat="1">
      <c r="A101" s="13"/>
      <c r="B101" s="215"/>
      <c r="C101" s="216"/>
      <c r="D101" s="217" t="s">
        <v>127</v>
      </c>
      <c r="E101" s="218" t="s">
        <v>19</v>
      </c>
      <c r="F101" s="219" t="s">
        <v>135</v>
      </c>
      <c r="G101" s="216"/>
      <c r="H101" s="220">
        <v>0.64000000000000001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6" t="s">
        <v>127</v>
      </c>
      <c r="AU101" s="226" t="s">
        <v>82</v>
      </c>
      <c r="AV101" s="13" t="s">
        <v>82</v>
      </c>
      <c r="AW101" s="13" t="s">
        <v>36</v>
      </c>
      <c r="AX101" s="13" t="s">
        <v>75</v>
      </c>
      <c r="AY101" s="226" t="s">
        <v>111</v>
      </c>
    </row>
    <row r="102" s="14" customFormat="1">
      <c r="A102" s="14"/>
      <c r="B102" s="227"/>
      <c r="C102" s="228"/>
      <c r="D102" s="217" t="s">
        <v>127</v>
      </c>
      <c r="E102" s="229" t="s">
        <v>19</v>
      </c>
      <c r="F102" s="230" t="s">
        <v>136</v>
      </c>
      <c r="G102" s="228"/>
      <c r="H102" s="231">
        <v>11.040000000000001</v>
      </c>
      <c r="I102" s="232"/>
      <c r="J102" s="228"/>
      <c r="K102" s="228"/>
      <c r="L102" s="233"/>
      <c r="M102" s="234"/>
      <c r="N102" s="235"/>
      <c r="O102" s="235"/>
      <c r="P102" s="235"/>
      <c r="Q102" s="235"/>
      <c r="R102" s="235"/>
      <c r="S102" s="235"/>
      <c r="T102" s="23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37" t="s">
        <v>127</v>
      </c>
      <c r="AU102" s="237" t="s">
        <v>82</v>
      </c>
      <c r="AV102" s="14" t="s">
        <v>118</v>
      </c>
      <c r="AW102" s="14" t="s">
        <v>36</v>
      </c>
      <c r="AX102" s="14" t="s">
        <v>80</v>
      </c>
      <c r="AY102" s="237" t="s">
        <v>111</v>
      </c>
    </row>
    <row r="103" s="12" customFormat="1" ht="22.8" customHeight="1">
      <c r="A103" s="12"/>
      <c r="B103" s="181"/>
      <c r="C103" s="182"/>
      <c r="D103" s="183" t="s">
        <v>74</v>
      </c>
      <c r="E103" s="195" t="s">
        <v>129</v>
      </c>
      <c r="F103" s="195" t="s">
        <v>148</v>
      </c>
      <c r="G103" s="182"/>
      <c r="H103" s="182"/>
      <c r="I103" s="185"/>
      <c r="J103" s="196">
        <f>BK103</f>
        <v>0</v>
      </c>
      <c r="K103" s="182"/>
      <c r="L103" s="187"/>
      <c r="M103" s="188"/>
      <c r="N103" s="189"/>
      <c r="O103" s="189"/>
      <c r="P103" s="190">
        <f>SUM(P104:P131)</f>
        <v>0</v>
      </c>
      <c r="Q103" s="189"/>
      <c r="R103" s="190">
        <f>SUM(R104:R131)</f>
        <v>19.855249999999998</v>
      </c>
      <c r="S103" s="189"/>
      <c r="T103" s="191">
        <f>SUM(T104:T131)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2" t="s">
        <v>80</v>
      </c>
      <c r="AT103" s="193" t="s">
        <v>74</v>
      </c>
      <c r="AU103" s="193" t="s">
        <v>80</v>
      </c>
      <c r="AY103" s="192" t="s">
        <v>111</v>
      </c>
      <c r="BK103" s="194">
        <f>SUM(BK104:BK131)</f>
        <v>0</v>
      </c>
    </row>
    <row r="104" s="2" customFormat="1" ht="24.15" customHeight="1">
      <c r="A104" s="38"/>
      <c r="B104" s="39"/>
      <c r="C104" s="197" t="s">
        <v>149</v>
      </c>
      <c r="D104" s="197" t="s">
        <v>113</v>
      </c>
      <c r="E104" s="198" t="s">
        <v>150</v>
      </c>
      <c r="F104" s="199" t="s">
        <v>151</v>
      </c>
      <c r="G104" s="200" t="s">
        <v>152</v>
      </c>
      <c r="H104" s="201">
        <v>69</v>
      </c>
      <c r="I104" s="202"/>
      <c r="J104" s="203">
        <f>ROUND(I104*H104,2)</f>
        <v>0</v>
      </c>
      <c r="K104" s="199" t="s">
        <v>117</v>
      </c>
      <c r="L104" s="44"/>
      <c r="M104" s="204" t="s">
        <v>19</v>
      </c>
      <c r="N104" s="205" t="s">
        <v>46</v>
      </c>
      <c r="O104" s="84"/>
      <c r="P104" s="206">
        <f>O104*H104</f>
        <v>0</v>
      </c>
      <c r="Q104" s="206">
        <v>0.17488999999999999</v>
      </c>
      <c r="R104" s="206">
        <f>Q104*H104</f>
        <v>12.067409999999999</v>
      </c>
      <c r="S104" s="206">
        <v>0</v>
      </c>
      <c r="T104" s="20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08" t="s">
        <v>118</v>
      </c>
      <c r="AT104" s="208" t="s">
        <v>113</v>
      </c>
      <c r="AU104" s="208" t="s">
        <v>82</v>
      </c>
      <c r="AY104" s="17" t="s">
        <v>111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7" t="s">
        <v>80</v>
      </c>
      <c r="BK104" s="209">
        <f>ROUND(I104*H104,2)</f>
        <v>0</v>
      </c>
      <c r="BL104" s="17" t="s">
        <v>118</v>
      </c>
      <c r="BM104" s="208" t="s">
        <v>153</v>
      </c>
    </row>
    <row r="105" s="2" customFormat="1">
      <c r="A105" s="38"/>
      <c r="B105" s="39"/>
      <c r="C105" s="40"/>
      <c r="D105" s="210" t="s">
        <v>120</v>
      </c>
      <c r="E105" s="40"/>
      <c r="F105" s="211" t="s">
        <v>154</v>
      </c>
      <c r="G105" s="40"/>
      <c r="H105" s="40"/>
      <c r="I105" s="212"/>
      <c r="J105" s="40"/>
      <c r="K105" s="40"/>
      <c r="L105" s="44"/>
      <c r="M105" s="213"/>
      <c r="N105" s="214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120</v>
      </c>
      <c r="AU105" s="17" t="s">
        <v>82</v>
      </c>
    </row>
    <row r="106" s="13" customFormat="1">
      <c r="A106" s="13"/>
      <c r="B106" s="215"/>
      <c r="C106" s="216"/>
      <c r="D106" s="217" t="s">
        <v>127</v>
      </c>
      <c r="E106" s="218" t="s">
        <v>19</v>
      </c>
      <c r="F106" s="219" t="s">
        <v>155</v>
      </c>
      <c r="G106" s="216"/>
      <c r="H106" s="220">
        <v>65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6" t="s">
        <v>127</v>
      </c>
      <c r="AU106" s="226" t="s">
        <v>82</v>
      </c>
      <c r="AV106" s="13" t="s">
        <v>82</v>
      </c>
      <c r="AW106" s="13" t="s">
        <v>36</v>
      </c>
      <c r="AX106" s="13" t="s">
        <v>75</v>
      </c>
      <c r="AY106" s="226" t="s">
        <v>111</v>
      </c>
    </row>
    <row r="107" s="13" customFormat="1">
      <c r="A107" s="13"/>
      <c r="B107" s="215"/>
      <c r="C107" s="216"/>
      <c r="D107" s="217" t="s">
        <v>127</v>
      </c>
      <c r="E107" s="218" t="s">
        <v>19</v>
      </c>
      <c r="F107" s="219" t="s">
        <v>156</v>
      </c>
      <c r="G107" s="216"/>
      <c r="H107" s="220">
        <v>4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127</v>
      </c>
      <c r="AU107" s="226" t="s">
        <v>82</v>
      </c>
      <c r="AV107" s="13" t="s">
        <v>82</v>
      </c>
      <c r="AW107" s="13" t="s">
        <v>36</v>
      </c>
      <c r="AX107" s="13" t="s">
        <v>75</v>
      </c>
      <c r="AY107" s="226" t="s">
        <v>111</v>
      </c>
    </row>
    <row r="108" s="14" customFormat="1">
      <c r="A108" s="14"/>
      <c r="B108" s="227"/>
      <c r="C108" s="228"/>
      <c r="D108" s="217" t="s">
        <v>127</v>
      </c>
      <c r="E108" s="229" t="s">
        <v>19</v>
      </c>
      <c r="F108" s="230" t="s">
        <v>136</v>
      </c>
      <c r="G108" s="228"/>
      <c r="H108" s="231">
        <v>69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7" t="s">
        <v>127</v>
      </c>
      <c r="AU108" s="237" t="s">
        <v>82</v>
      </c>
      <c r="AV108" s="14" t="s">
        <v>118</v>
      </c>
      <c r="AW108" s="14" t="s">
        <v>36</v>
      </c>
      <c r="AX108" s="14" t="s">
        <v>80</v>
      </c>
      <c r="AY108" s="237" t="s">
        <v>111</v>
      </c>
    </row>
    <row r="109" s="2" customFormat="1" ht="24.15" customHeight="1">
      <c r="A109" s="38"/>
      <c r="B109" s="39"/>
      <c r="C109" s="238" t="s">
        <v>157</v>
      </c>
      <c r="D109" s="238" t="s">
        <v>158</v>
      </c>
      <c r="E109" s="239" t="s">
        <v>159</v>
      </c>
      <c r="F109" s="240" t="s">
        <v>160</v>
      </c>
      <c r="G109" s="241" t="s">
        <v>152</v>
      </c>
      <c r="H109" s="242">
        <v>65</v>
      </c>
      <c r="I109" s="243"/>
      <c r="J109" s="244">
        <f>ROUND(I109*H109,2)</f>
        <v>0</v>
      </c>
      <c r="K109" s="240" t="s">
        <v>161</v>
      </c>
      <c r="L109" s="245"/>
      <c r="M109" s="246" t="s">
        <v>19</v>
      </c>
      <c r="N109" s="247" t="s">
        <v>46</v>
      </c>
      <c r="O109" s="84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08" t="s">
        <v>162</v>
      </c>
      <c r="AT109" s="208" t="s">
        <v>158</v>
      </c>
      <c r="AU109" s="208" t="s">
        <v>82</v>
      </c>
      <c r="AY109" s="17" t="s">
        <v>111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7" t="s">
        <v>80</v>
      </c>
      <c r="BK109" s="209">
        <f>ROUND(I109*H109,2)</f>
        <v>0</v>
      </c>
      <c r="BL109" s="17" t="s">
        <v>118</v>
      </c>
      <c r="BM109" s="208" t="s">
        <v>163</v>
      </c>
    </row>
    <row r="110" s="2" customFormat="1">
      <c r="A110" s="38"/>
      <c r="B110" s="39"/>
      <c r="C110" s="40"/>
      <c r="D110" s="217" t="s">
        <v>164</v>
      </c>
      <c r="E110" s="40"/>
      <c r="F110" s="248" t="s">
        <v>165</v>
      </c>
      <c r="G110" s="40"/>
      <c r="H110" s="40"/>
      <c r="I110" s="212"/>
      <c r="J110" s="40"/>
      <c r="K110" s="40"/>
      <c r="L110" s="44"/>
      <c r="M110" s="213"/>
      <c r="N110" s="214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164</v>
      </c>
      <c r="AU110" s="17" t="s">
        <v>82</v>
      </c>
    </row>
    <row r="111" s="13" customFormat="1">
      <c r="A111" s="13"/>
      <c r="B111" s="215"/>
      <c r="C111" s="216"/>
      <c r="D111" s="217" t="s">
        <v>127</v>
      </c>
      <c r="E111" s="218" t="s">
        <v>19</v>
      </c>
      <c r="F111" s="219" t="s">
        <v>166</v>
      </c>
      <c r="G111" s="216"/>
      <c r="H111" s="220">
        <v>65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6" t="s">
        <v>127</v>
      </c>
      <c r="AU111" s="226" t="s">
        <v>82</v>
      </c>
      <c r="AV111" s="13" t="s">
        <v>82</v>
      </c>
      <c r="AW111" s="13" t="s">
        <v>36</v>
      </c>
      <c r="AX111" s="13" t="s">
        <v>80</v>
      </c>
      <c r="AY111" s="226" t="s">
        <v>111</v>
      </c>
    </row>
    <row r="112" s="2" customFormat="1" ht="16.5" customHeight="1">
      <c r="A112" s="38"/>
      <c r="B112" s="39"/>
      <c r="C112" s="197" t="s">
        <v>162</v>
      </c>
      <c r="D112" s="197" t="s">
        <v>113</v>
      </c>
      <c r="E112" s="198" t="s">
        <v>167</v>
      </c>
      <c r="F112" s="199" t="s">
        <v>168</v>
      </c>
      <c r="G112" s="200" t="s">
        <v>152</v>
      </c>
      <c r="H112" s="201">
        <v>1</v>
      </c>
      <c r="I112" s="202"/>
      <c r="J112" s="203">
        <f>ROUND(I112*H112,2)</f>
        <v>0</v>
      </c>
      <c r="K112" s="199" t="s">
        <v>117</v>
      </c>
      <c r="L112" s="44"/>
      <c r="M112" s="204" t="s">
        <v>19</v>
      </c>
      <c r="N112" s="205" t="s">
        <v>46</v>
      </c>
      <c r="O112" s="84"/>
      <c r="P112" s="206">
        <f>O112*H112</f>
        <v>0</v>
      </c>
      <c r="Q112" s="206">
        <v>0</v>
      </c>
      <c r="R112" s="206">
        <f>Q112*H112</f>
        <v>0</v>
      </c>
      <c r="S112" s="206">
        <v>0</v>
      </c>
      <c r="T112" s="20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08" t="s">
        <v>118</v>
      </c>
      <c r="AT112" s="208" t="s">
        <v>113</v>
      </c>
      <c r="AU112" s="208" t="s">
        <v>82</v>
      </c>
      <c r="AY112" s="17" t="s">
        <v>111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7" t="s">
        <v>80</v>
      </c>
      <c r="BK112" s="209">
        <f>ROUND(I112*H112,2)</f>
        <v>0</v>
      </c>
      <c r="BL112" s="17" t="s">
        <v>118</v>
      </c>
      <c r="BM112" s="208" t="s">
        <v>169</v>
      </c>
    </row>
    <row r="113" s="2" customFormat="1">
      <c r="A113" s="38"/>
      <c r="B113" s="39"/>
      <c r="C113" s="40"/>
      <c r="D113" s="210" t="s">
        <v>120</v>
      </c>
      <c r="E113" s="40"/>
      <c r="F113" s="211" t="s">
        <v>170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120</v>
      </c>
      <c r="AU113" s="17" t="s">
        <v>82</v>
      </c>
    </row>
    <row r="114" s="2" customFormat="1" ht="24.15" customHeight="1">
      <c r="A114" s="38"/>
      <c r="B114" s="39"/>
      <c r="C114" s="238" t="s">
        <v>171</v>
      </c>
      <c r="D114" s="238" t="s">
        <v>158</v>
      </c>
      <c r="E114" s="239" t="s">
        <v>172</v>
      </c>
      <c r="F114" s="240" t="s">
        <v>173</v>
      </c>
      <c r="G114" s="241" t="s">
        <v>152</v>
      </c>
      <c r="H114" s="242">
        <v>1</v>
      </c>
      <c r="I114" s="243"/>
      <c r="J114" s="244">
        <f>ROUND(I114*H114,2)</f>
        <v>0</v>
      </c>
      <c r="K114" s="240" t="s">
        <v>161</v>
      </c>
      <c r="L114" s="245"/>
      <c r="M114" s="246" t="s">
        <v>19</v>
      </c>
      <c r="N114" s="247" t="s">
        <v>46</v>
      </c>
      <c r="O114" s="84"/>
      <c r="P114" s="206">
        <f>O114*H114</f>
        <v>0</v>
      </c>
      <c r="Q114" s="206">
        <v>0</v>
      </c>
      <c r="R114" s="206">
        <f>Q114*H114</f>
        <v>0</v>
      </c>
      <c r="S114" s="206">
        <v>0</v>
      </c>
      <c r="T114" s="20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08" t="s">
        <v>162</v>
      </c>
      <c r="AT114" s="208" t="s">
        <v>158</v>
      </c>
      <c r="AU114" s="208" t="s">
        <v>82</v>
      </c>
      <c r="AY114" s="17" t="s">
        <v>111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7" t="s">
        <v>80</v>
      </c>
      <c r="BK114" s="209">
        <f>ROUND(I114*H114,2)</f>
        <v>0</v>
      </c>
      <c r="BL114" s="17" t="s">
        <v>118</v>
      </c>
      <c r="BM114" s="208" t="s">
        <v>174</v>
      </c>
    </row>
    <row r="115" s="2" customFormat="1">
      <c r="A115" s="38"/>
      <c r="B115" s="39"/>
      <c r="C115" s="40"/>
      <c r="D115" s="217" t="s">
        <v>164</v>
      </c>
      <c r="E115" s="40"/>
      <c r="F115" s="248" t="s">
        <v>175</v>
      </c>
      <c r="G115" s="40"/>
      <c r="H115" s="40"/>
      <c r="I115" s="212"/>
      <c r="J115" s="40"/>
      <c r="K115" s="40"/>
      <c r="L115" s="44"/>
      <c r="M115" s="213"/>
      <c r="N115" s="214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164</v>
      </c>
      <c r="AU115" s="17" t="s">
        <v>82</v>
      </c>
    </row>
    <row r="116" s="2" customFormat="1" ht="16.5" customHeight="1">
      <c r="A116" s="38"/>
      <c r="B116" s="39"/>
      <c r="C116" s="197" t="s">
        <v>176</v>
      </c>
      <c r="D116" s="197" t="s">
        <v>113</v>
      </c>
      <c r="E116" s="198" t="s">
        <v>177</v>
      </c>
      <c r="F116" s="199" t="s">
        <v>178</v>
      </c>
      <c r="G116" s="200" t="s">
        <v>152</v>
      </c>
      <c r="H116" s="201">
        <v>1</v>
      </c>
      <c r="I116" s="202"/>
      <c r="J116" s="203">
        <f>ROUND(I116*H116,2)</f>
        <v>0</v>
      </c>
      <c r="K116" s="199" t="s">
        <v>117</v>
      </c>
      <c r="L116" s="44"/>
      <c r="M116" s="204" t="s">
        <v>19</v>
      </c>
      <c r="N116" s="205" t="s">
        <v>46</v>
      </c>
      <c r="O116" s="84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08" t="s">
        <v>118</v>
      </c>
      <c r="AT116" s="208" t="s">
        <v>113</v>
      </c>
      <c r="AU116" s="208" t="s">
        <v>82</v>
      </c>
      <c r="AY116" s="17" t="s">
        <v>111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7" t="s">
        <v>80</v>
      </c>
      <c r="BK116" s="209">
        <f>ROUND(I116*H116,2)</f>
        <v>0</v>
      </c>
      <c r="BL116" s="17" t="s">
        <v>118</v>
      </c>
      <c r="BM116" s="208" t="s">
        <v>179</v>
      </c>
    </row>
    <row r="117" s="2" customFormat="1">
      <c r="A117" s="38"/>
      <c r="B117" s="39"/>
      <c r="C117" s="40"/>
      <c r="D117" s="210" t="s">
        <v>120</v>
      </c>
      <c r="E117" s="40"/>
      <c r="F117" s="211" t="s">
        <v>180</v>
      </c>
      <c r="G117" s="40"/>
      <c r="H117" s="40"/>
      <c r="I117" s="212"/>
      <c r="J117" s="40"/>
      <c r="K117" s="40"/>
      <c r="L117" s="44"/>
      <c r="M117" s="213"/>
      <c r="N117" s="214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120</v>
      </c>
      <c r="AU117" s="17" t="s">
        <v>82</v>
      </c>
    </row>
    <row r="118" s="2" customFormat="1" ht="24.15" customHeight="1">
      <c r="A118" s="38"/>
      <c r="B118" s="39"/>
      <c r="C118" s="238" t="s">
        <v>181</v>
      </c>
      <c r="D118" s="238" t="s">
        <v>158</v>
      </c>
      <c r="E118" s="239" t="s">
        <v>182</v>
      </c>
      <c r="F118" s="240" t="s">
        <v>183</v>
      </c>
      <c r="G118" s="241" t="s">
        <v>152</v>
      </c>
      <c r="H118" s="242">
        <v>1</v>
      </c>
      <c r="I118" s="243"/>
      <c r="J118" s="244">
        <f>ROUND(I118*H118,2)</f>
        <v>0</v>
      </c>
      <c r="K118" s="240" t="s">
        <v>161</v>
      </c>
      <c r="L118" s="245"/>
      <c r="M118" s="246" t="s">
        <v>19</v>
      </c>
      <c r="N118" s="247" t="s">
        <v>46</v>
      </c>
      <c r="O118" s="84"/>
      <c r="P118" s="206">
        <f>O118*H118</f>
        <v>0</v>
      </c>
      <c r="Q118" s="206">
        <v>0</v>
      </c>
      <c r="R118" s="206">
        <f>Q118*H118</f>
        <v>0</v>
      </c>
      <c r="S118" s="206">
        <v>0</v>
      </c>
      <c r="T118" s="20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08" t="s">
        <v>162</v>
      </c>
      <c r="AT118" s="208" t="s">
        <v>158</v>
      </c>
      <c r="AU118" s="208" t="s">
        <v>82</v>
      </c>
      <c r="AY118" s="17" t="s">
        <v>111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7" t="s">
        <v>80</v>
      </c>
      <c r="BK118" s="209">
        <f>ROUND(I118*H118,2)</f>
        <v>0</v>
      </c>
      <c r="BL118" s="17" t="s">
        <v>118</v>
      </c>
      <c r="BM118" s="208" t="s">
        <v>184</v>
      </c>
    </row>
    <row r="119" s="2" customFormat="1">
      <c r="A119" s="38"/>
      <c r="B119" s="39"/>
      <c r="C119" s="40"/>
      <c r="D119" s="217" t="s">
        <v>164</v>
      </c>
      <c r="E119" s="40"/>
      <c r="F119" s="248" t="s">
        <v>185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164</v>
      </c>
      <c r="AU119" s="17" t="s">
        <v>82</v>
      </c>
    </row>
    <row r="120" s="2" customFormat="1" ht="16.5" customHeight="1">
      <c r="A120" s="38"/>
      <c r="B120" s="39"/>
      <c r="C120" s="197" t="s">
        <v>186</v>
      </c>
      <c r="D120" s="197" t="s">
        <v>113</v>
      </c>
      <c r="E120" s="198" t="s">
        <v>187</v>
      </c>
      <c r="F120" s="199" t="s">
        <v>188</v>
      </c>
      <c r="G120" s="200" t="s">
        <v>152</v>
      </c>
      <c r="H120" s="201">
        <v>60</v>
      </c>
      <c r="I120" s="202"/>
      <c r="J120" s="203">
        <f>ROUND(I120*H120,2)</f>
        <v>0</v>
      </c>
      <c r="K120" s="199" t="s">
        <v>117</v>
      </c>
      <c r="L120" s="44"/>
      <c r="M120" s="204" t="s">
        <v>19</v>
      </c>
      <c r="N120" s="205" t="s">
        <v>46</v>
      </c>
      <c r="O120" s="84"/>
      <c r="P120" s="206">
        <f>O120*H120</f>
        <v>0</v>
      </c>
      <c r="Q120" s="206">
        <v>0.0011999999999999999</v>
      </c>
      <c r="R120" s="206">
        <f>Q120*H120</f>
        <v>0.071999999999999995</v>
      </c>
      <c r="S120" s="206">
        <v>0</v>
      </c>
      <c r="T120" s="20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08" t="s">
        <v>118</v>
      </c>
      <c r="AT120" s="208" t="s">
        <v>113</v>
      </c>
      <c r="AU120" s="208" t="s">
        <v>82</v>
      </c>
      <c r="AY120" s="17" t="s">
        <v>111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7" t="s">
        <v>80</v>
      </c>
      <c r="BK120" s="209">
        <f>ROUND(I120*H120,2)</f>
        <v>0</v>
      </c>
      <c r="BL120" s="17" t="s">
        <v>118</v>
      </c>
      <c r="BM120" s="208" t="s">
        <v>189</v>
      </c>
    </row>
    <row r="121" s="2" customFormat="1">
      <c r="A121" s="38"/>
      <c r="B121" s="39"/>
      <c r="C121" s="40"/>
      <c r="D121" s="210" t="s">
        <v>120</v>
      </c>
      <c r="E121" s="40"/>
      <c r="F121" s="211" t="s">
        <v>190</v>
      </c>
      <c r="G121" s="40"/>
      <c r="H121" s="40"/>
      <c r="I121" s="212"/>
      <c r="J121" s="40"/>
      <c r="K121" s="40"/>
      <c r="L121" s="44"/>
      <c r="M121" s="213"/>
      <c r="N121" s="214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120</v>
      </c>
      <c r="AU121" s="17" t="s">
        <v>82</v>
      </c>
    </row>
    <row r="122" s="13" customFormat="1">
      <c r="A122" s="13"/>
      <c r="B122" s="215"/>
      <c r="C122" s="216"/>
      <c r="D122" s="217" t="s">
        <v>127</v>
      </c>
      <c r="E122" s="218" t="s">
        <v>19</v>
      </c>
      <c r="F122" s="219" t="s">
        <v>191</v>
      </c>
      <c r="G122" s="216"/>
      <c r="H122" s="220">
        <v>60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6" t="s">
        <v>127</v>
      </c>
      <c r="AU122" s="226" t="s">
        <v>82</v>
      </c>
      <c r="AV122" s="13" t="s">
        <v>82</v>
      </c>
      <c r="AW122" s="13" t="s">
        <v>36</v>
      </c>
      <c r="AX122" s="13" t="s">
        <v>80</v>
      </c>
      <c r="AY122" s="226" t="s">
        <v>111</v>
      </c>
    </row>
    <row r="123" s="2" customFormat="1" ht="16.5" customHeight="1">
      <c r="A123" s="38"/>
      <c r="B123" s="39"/>
      <c r="C123" s="238" t="s">
        <v>192</v>
      </c>
      <c r="D123" s="238" t="s">
        <v>158</v>
      </c>
      <c r="E123" s="239" t="s">
        <v>193</v>
      </c>
      <c r="F123" s="240" t="s">
        <v>194</v>
      </c>
      <c r="G123" s="241" t="s">
        <v>152</v>
      </c>
      <c r="H123" s="242">
        <v>60</v>
      </c>
      <c r="I123" s="243"/>
      <c r="J123" s="244">
        <f>ROUND(I123*H123,2)</f>
        <v>0</v>
      </c>
      <c r="K123" s="240" t="s">
        <v>161</v>
      </c>
      <c r="L123" s="245"/>
      <c r="M123" s="246" t="s">
        <v>19</v>
      </c>
      <c r="N123" s="247" t="s">
        <v>46</v>
      </c>
      <c r="O123" s="84"/>
      <c r="P123" s="206">
        <f>O123*H123</f>
        <v>0</v>
      </c>
      <c r="Q123" s="206">
        <v>0.091999999999999998</v>
      </c>
      <c r="R123" s="206">
        <f>Q123*H123</f>
        <v>5.5199999999999996</v>
      </c>
      <c r="S123" s="206">
        <v>0</v>
      </c>
      <c r="T123" s="20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08" t="s">
        <v>162</v>
      </c>
      <c r="AT123" s="208" t="s">
        <v>158</v>
      </c>
      <c r="AU123" s="208" t="s">
        <v>82</v>
      </c>
      <c r="AY123" s="17" t="s">
        <v>111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7" t="s">
        <v>80</v>
      </c>
      <c r="BK123" s="209">
        <f>ROUND(I123*H123,2)</f>
        <v>0</v>
      </c>
      <c r="BL123" s="17" t="s">
        <v>118</v>
      </c>
      <c r="BM123" s="208" t="s">
        <v>195</v>
      </c>
    </row>
    <row r="124" s="2" customFormat="1">
      <c r="A124" s="38"/>
      <c r="B124" s="39"/>
      <c r="C124" s="40"/>
      <c r="D124" s="217" t="s">
        <v>164</v>
      </c>
      <c r="E124" s="40"/>
      <c r="F124" s="248" t="s">
        <v>196</v>
      </c>
      <c r="G124" s="40"/>
      <c r="H124" s="40"/>
      <c r="I124" s="212"/>
      <c r="J124" s="40"/>
      <c r="K124" s="40"/>
      <c r="L124" s="44"/>
      <c r="M124" s="213"/>
      <c r="N124" s="214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164</v>
      </c>
      <c r="AU124" s="17" t="s">
        <v>82</v>
      </c>
    </row>
    <row r="125" s="2" customFormat="1" ht="24.15" customHeight="1">
      <c r="A125" s="38"/>
      <c r="B125" s="39"/>
      <c r="C125" s="197" t="s">
        <v>197</v>
      </c>
      <c r="D125" s="197" t="s">
        <v>113</v>
      </c>
      <c r="E125" s="198" t="s">
        <v>198</v>
      </c>
      <c r="F125" s="199" t="s">
        <v>199</v>
      </c>
      <c r="G125" s="200" t="s">
        <v>200</v>
      </c>
      <c r="H125" s="201">
        <v>146</v>
      </c>
      <c r="I125" s="202"/>
      <c r="J125" s="203">
        <f>ROUND(I125*H125,2)</f>
        <v>0</v>
      </c>
      <c r="K125" s="199" t="s">
        <v>117</v>
      </c>
      <c r="L125" s="44"/>
      <c r="M125" s="204" t="s">
        <v>19</v>
      </c>
      <c r="N125" s="205" t="s">
        <v>46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118</v>
      </c>
      <c r="AT125" s="208" t="s">
        <v>113</v>
      </c>
      <c r="AU125" s="208" t="s">
        <v>82</v>
      </c>
      <c r="AY125" s="17" t="s">
        <v>111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80</v>
      </c>
      <c r="BK125" s="209">
        <f>ROUND(I125*H125,2)</f>
        <v>0</v>
      </c>
      <c r="BL125" s="17" t="s">
        <v>118</v>
      </c>
      <c r="BM125" s="208" t="s">
        <v>201</v>
      </c>
    </row>
    <row r="126" s="2" customFormat="1">
      <c r="A126" s="38"/>
      <c r="B126" s="39"/>
      <c r="C126" s="40"/>
      <c r="D126" s="210" t="s">
        <v>120</v>
      </c>
      <c r="E126" s="40"/>
      <c r="F126" s="211" t="s">
        <v>202</v>
      </c>
      <c r="G126" s="40"/>
      <c r="H126" s="40"/>
      <c r="I126" s="212"/>
      <c r="J126" s="40"/>
      <c r="K126" s="40"/>
      <c r="L126" s="44"/>
      <c r="M126" s="213"/>
      <c r="N126" s="21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120</v>
      </c>
      <c r="AU126" s="17" t="s">
        <v>82</v>
      </c>
    </row>
    <row r="127" s="2" customFormat="1" ht="16.5" customHeight="1">
      <c r="A127" s="38"/>
      <c r="B127" s="39"/>
      <c r="C127" s="238" t="s">
        <v>8</v>
      </c>
      <c r="D127" s="238" t="s">
        <v>158</v>
      </c>
      <c r="E127" s="239" t="s">
        <v>203</v>
      </c>
      <c r="F127" s="240" t="s">
        <v>204</v>
      </c>
      <c r="G127" s="241" t="s">
        <v>152</v>
      </c>
      <c r="H127" s="242">
        <v>58.399999999999999</v>
      </c>
      <c r="I127" s="243"/>
      <c r="J127" s="244">
        <f>ROUND(I127*H127,2)</f>
        <v>0</v>
      </c>
      <c r="K127" s="240" t="s">
        <v>161</v>
      </c>
      <c r="L127" s="245"/>
      <c r="M127" s="246" t="s">
        <v>19</v>
      </c>
      <c r="N127" s="247" t="s">
        <v>46</v>
      </c>
      <c r="O127" s="84"/>
      <c r="P127" s="206">
        <f>O127*H127</f>
        <v>0</v>
      </c>
      <c r="Q127" s="206">
        <v>0.037600000000000001</v>
      </c>
      <c r="R127" s="206">
        <f>Q127*H127</f>
        <v>2.19584</v>
      </c>
      <c r="S127" s="206">
        <v>0</v>
      </c>
      <c r="T127" s="20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08" t="s">
        <v>162</v>
      </c>
      <c r="AT127" s="208" t="s">
        <v>158</v>
      </c>
      <c r="AU127" s="208" t="s">
        <v>82</v>
      </c>
      <c r="AY127" s="17" t="s">
        <v>111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7" t="s">
        <v>80</v>
      </c>
      <c r="BK127" s="209">
        <f>ROUND(I127*H127,2)</f>
        <v>0</v>
      </c>
      <c r="BL127" s="17" t="s">
        <v>118</v>
      </c>
      <c r="BM127" s="208" t="s">
        <v>205</v>
      </c>
    </row>
    <row r="128" s="2" customFormat="1">
      <c r="A128" s="38"/>
      <c r="B128" s="39"/>
      <c r="C128" s="40"/>
      <c r="D128" s="217" t="s">
        <v>164</v>
      </c>
      <c r="E128" s="40"/>
      <c r="F128" s="248" t="s">
        <v>206</v>
      </c>
      <c r="G128" s="40"/>
      <c r="H128" s="40"/>
      <c r="I128" s="212"/>
      <c r="J128" s="40"/>
      <c r="K128" s="40"/>
      <c r="L128" s="44"/>
      <c r="M128" s="213"/>
      <c r="N128" s="214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164</v>
      </c>
      <c r="AU128" s="17" t="s">
        <v>82</v>
      </c>
    </row>
    <row r="129" s="13" customFormat="1">
      <c r="A129" s="13"/>
      <c r="B129" s="215"/>
      <c r="C129" s="216"/>
      <c r="D129" s="217" t="s">
        <v>127</v>
      </c>
      <c r="E129" s="216"/>
      <c r="F129" s="219" t="s">
        <v>207</v>
      </c>
      <c r="G129" s="216"/>
      <c r="H129" s="220">
        <v>58.399999999999999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6" t="s">
        <v>127</v>
      </c>
      <c r="AU129" s="226" t="s">
        <v>82</v>
      </c>
      <c r="AV129" s="13" t="s">
        <v>82</v>
      </c>
      <c r="AW129" s="13" t="s">
        <v>4</v>
      </c>
      <c r="AX129" s="13" t="s">
        <v>80</v>
      </c>
      <c r="AY129" s="226" t="s">
        <v>111</v>
      </c>
    </row>
    <row r="130" s="2" customFormat="1" ht="33" customHeight="1">
      <c r="A130" s="38"/>
      <c r="B130" s="39"/>
      <c r="C130" s="238" t="s">
        <v>208</v>
      </c>
      <c r="D130" s="238" t="s">
        <v>158</v>
      </c>
      <c r="E130" s="239" t="s">
        <v>209</v>
      </c>
      <c r="F130" s="240" t="s">
        <v>210</v>
      </c>
      <c r="G130" s="241" t="s">
        <v>152</v>
      </c>
      <c r="H130" s="242">
        <v>276</v>
      </c>
      <c r="I130" s="243"/>
      <c r="J130" s="244">
        <f>ROUND(I130*H130,2)</f>
        <v>0</v>
      </c>
      <c r="K130" s="240" t="s">
        <v>161</v>
      </c>
      <c r="L130" s="245"/>
      <c r="M130" s="246" t="s">
        <v>19</v>
      </c>
      <c r="N130" s="247" t="s">
        <v>46</v>
      </c>
      <c r="O130" s="84"/>
      <c r="P130" s="206">
        <f>O130*H130</f>
        <v>0</v>
      </c>
      <c r="Q130" s="206">
        <v>0</v>
      </c>
      <c r="R130" s="206">
        <f>Q130*H130</f>
        <v>0</v>
      </c>
      <c r="S130" s="206">
        <v>0</v>
      </c>
      <c r="T130" s="20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08" t="s">
        <v>162</v>
      </c>
      <c r="AT130" s="208" t="s">
        <v>158</v>
      </c>
      <c r="AU130" s="208" t="s">
        <v>82</v>
      </c>
      <c r="AY130" s="17" t="s">
        <v>111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7" t="s">
        <v>80</v>
      </c>
      <c r="BK130" s="209">
        <f>ROUND(I130*H130,2)</f>
        <v>0</v>
      </c>
      <c r="BL130" s="17" t="s">
        <v>118</v>
      </c>
      <c r="BM130" s="208" t="s">
        <v>211</v>
      </c>
    </row>
    <row r="131" s="13" customFormat="1">
      <c r="A131" s="13"/>
      <c r="B131" s="215"/>
      <c r="C131" s="216"/>
      <c r="D131" s="217" t="s">
        <v>127</v>
      </c>
      <c r="E131" s="216"/>
      <c r="F131" s="219" t="s">
        <v>212</v>
      </c>
      <c r="G131" s="216"/>
      <c r="H131" s="220">
        <v>276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6" t="s">
        <v>127</v>
      </c>
      <c r="AU131" s="226" t="s">
        <v>82</v>
      </c>
      <c r="AV131" s="13" t="s">
        <v>82</v>
      </c>
      <c r="AW131" s="13" t="s">
        <v>4</v>
      </c>
      <c r="AX131" s="13" t="s">
        <v>80</v>
      </c>
      <c r="AY131" s="226" t="s">
        <v>111</v>
      </c>
    </row>
    <row r="132" s="12" customFormat="1" ht="22.8" customHeight="1">
      <c r="A132" s="12"/>
      <c r="B132" s="181"/>
      <c r="C132" s="182"/>
      <c r="D132" s="183" t="s">
        <v>74</v>
      </c>
      <c r="E132" s="195" t="s">
        <v>213</v>
      </c>
      <c r="F132" s="195" t="s">
        <v>214</v>
      </c>
      <c r="G132" s="182"/>
      <c r="H132" s="182"/>
      <c r="I132" s="185"/>
      <c r="J132" s="196">
        <f>BK132</f>
        <v>0</v>
      </c>
      <c r="K132" s="182"/>
      <c r="L132" s="187"/>
      <c r="M132" s="188"/>
      <c r="N132" s="189"/>
      <c r="O132" s="189"/>
      <c r="P132" s="190">
        <f>SUM(P133:P134)</f>
        <v>0</v>
      </c>
      <c r="Q132" s="189"/>
      <c r="R132" s="190">
        <f>SUM(R133:R134)</f>
        <v>0</v>
      </c>
      <c r="S132" s="189"/>
      <c r="T132" s="191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2" t="s">
        <v>80</v>
      </c>
      <c r="AT132" s="193" t="s">
        <v>74</v>
      </c>
      <c r="AU132" s="193" t="s">
        <v>80</v>
      </c>
      <c r="AY132" s="192" t="s">
        <v>111</v>
      </c>
      <c r="BK132" s="194">
        <f>SUM(BK133:BK134)</f>
        <v>0</v>
      </c>
    </row>
    <row r="133" s="2" customFormat="1" ht="24.15" customHeight="1">
      <c r="A133" s="38"/>
      <c r="B133" s="39"/>
      <c r="C133" s="197" t="s">
        <v>215</v>
      </c>
      <c r="D133" s="197" t="s">
        <v>113</v>
      </c>
      <c r="E133" s="198" t="s">
        <v>216</v>
      </c>
      <c r="F133" s="199" t="s">
        <v>217</v>
      </c>
      <c r="G133" s="200" t="s">
        <v>218</v>
      </c>
      <c r="H133" s="201">
        <v>45.259</v>
      </c>
      <c r="I133" s="202"/>
      <c r="J133" s="203">
        <f>ROUND(I133*H133,2)</f>
        <v>0</v>
      </c>
      <c r="K133" s="199" t="s">
        <v>117</v>
      </c>
      <c r="L133" s="44"/>
      <c r="M133" s="204" t="s">
        <v>19</v>
      </c>
      <c r="N133" s="205" t="s">
        <v>46</v>
      </c>
      <c r="O133" s="84"/>
      <c r="P133" s="206">
        <f>O133*H133</f>
        <v>0</v>
      </c>
      <c r="Q133" s="206">
        <v>0</v>
      </c>
      <c r="R133" s="206">
        <f>Q133*H133</f>
        <v>0</v>
      </c>
      <c r="S133" s="206">
        <v>0</v>
      </c>
      <c r="T133" s="20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08" t="s">
        <v>118</v>
      </c>
      <c r="AT133" s="208" t="s">
        <v>113</v>
      </c>
      <c r="AU133" s="208" t="s">
        <v>82</v>
      </c>
      <c r="AY133" s="17" t="s">
        <v>111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7" t="s">
        <v>80</v>
      </c>
      <c r="BK133" s="209">
        <f>ROUND(I133*H133,2)</f>
        <v>0</v>
      </c>
      <c r="BL133" s="17" t="s">
        <v>118</v>
      </c>
      <c r="BM133" s="208" t="s">
        <v>219</v>
      </c>
    </row>
    <row r="134" s="2" customFormat="1">
      <c r="A134" s="38"/>
      <c r="B134" s="39"/>
      <c r="C134" s="40"/>
      <c r="D134" s="210" t="s">
        <v>120</v>
      </c>
      <c r="E134" s="40"/>
      <c r="F134" s="211" t="s">
        <v>220</v>
      </c>
      <c r="G134" s="40"/>
      <c r="H134" s="40"/>
      <c r="I134" s="212"/>
      <c r="J134" s="40"/>
      <c r="K134" s="40"/>
      <c r="L134" s="44"/>
      <c r="M134" s="213"/>
      <c r="N134" s="214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120</v>
      </c>
      <c r="AU134" s="17" t="s">
        <v>82</v>
      </c>
    </row>
    <row r="135" s="12" customFormat="1" ht="25.92" customHeight="1">
      <c r="A135" s="12"/>
      <c r="B135" s="181"/>
      <c r="C135" s="182"/>
      <c r="D135" s="183" t="s">
        <v>74</v>
      </c>
      <c r="E135" s="184" t="s">
        <v>221</v>
      </c>
      <c r="F135" s="184" t="s">
        <v>222</v>
      </c>
      <c r="G135" s="182"/>
      <c r="H135" s="182"/>
      <c r="I135" s="185"/>
      <c r="J135" s="186">
        <f>BK135</f>
        <v>0</v>
      </c>
      <c r="K135" s="182"/>
      <c r="L135" s="187"/>
      <c r="M135" s="188"/>
      <c r="N135" s="189"/>
      <c r="O135" s="189"/>
      <c r="P135" s="190">
        <f>P136+P143</f>
        <v>0</v>
      </c>
      <c r="Q135" s="189"/>
      <c r="R135" s="190">
        <f>R136+R143</f>
        <v>0</v>
      </c>
      <c r="S135" s="189"/>
      <c r="T135" s="191">
        <f>T136+T143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2" t="s">
        <v>143</v>
      </c>
      <c r="AT135" s="193" t="s">
        <v>74</v>
      </c>
      <c r="AU135" s="193" t="s">
        <v>75</v>
      </c>
      <c r="AY135" s="192" t="s">
        <v>111</v>
      </c>
      <c r="BK135" s="194">
        <f>BK136+BK143</f>
        <v>0</v>
      </c>
    </row>
    <row r="136" s="12" customFormat="1" ht="22.8" customHeight="1">
      <c r="A136" s="12"/>
      <c r="B136" s="181"/>
      <c r="C136" s="182"/>
      <c r="D136" s="183" t="s">
        <v>74</v>
      </c>
      <c r="E136" s="195" t="s">
        <v>223</v>
      </c>
      <c r="F136" s="195" t="s">
        <v>224</v>
      </c>
      <c r="G136" s="182"/>
      <c r="H136" s="182"/>
      <c r="I136" s="185"/>
      <c r="J136" s="196">
        <f>BK136</f>
        <v>0</v>
      </c>
      <c r="K136" s="182"/>
      <c r="L136" s="187"/>
      <c r="M136" s="188"/>
      <c r="N136" s="189"/>
      <c r="O136" s="189"/>
      <c r="P136" s="190">
        <f>SUM(P137:P142)</f>
        <v>0</v>
      </c>
      <c r="Q136" s="189"/>
      <c r="R136" s="190">
        <f>SUM(R137:R142)</f>
        <v>0</v>
      </c>
      <c r="S136" s="189"/>
      <c r="T136" s="191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2" t="s">
        <v>143</v>
      </c>
      <c r="AT136" s="193" t="s">
        <v>74</v>
      </c>
      <c r="AU136" s="193" t="s">
        <v>80</v>
      </c>
      <c r="AY136" s="192" t="s">
        <v>111</v>
      </c>
      <c r="BK136" s="194">
        <f>SUM(BK137:BK142)</f>
        <v>0</v>
      </c>
    </row>
    <row r="137" s="2" customFormat="1" ht="33" customHeight="1">
      <c r="A137" s="38"/>
      <c r="B137" s="39"/>
      <c r="C137" s="197" t="s">
        <v>225</v>
      </c>
      <c r="D137" s="197" t="s">
        <v>113</v>
      </c>
      <c r="E137" s="198" t="s">
        <v>226</v>
      </c>
      <c r="F137" s="199" t="s">
        <v>227</v>
      </c>
      <c r="G137" s="200" t="s">
        <v>228</v>
      </c>
      <c r="H137" s="201">
        <v>1</v>
      </c>
      <c r="I137" s="202"/>
      <c r="J137" s="203">
        <f>ROUND(I137*H137,2)</f>
        <v>0</v>
      </c>
      <c r="K137" s="199" t="s">
        <v>117</v>
      </c>
      <c r="L137" s="44"/>
      <c r="M137" s="204" t="s">
        <v>19</v>
      </c>
      <c r="N137" s="205" t="s">
        <v>46</v>
      </c>
      <c r="O137" s="84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08" t="s">
        <v>229</v>
      </c>
      <c r="AT137" s="208" t="s">
        <v>113</v>
      </c>
      <c r="AU137" s="208" t="s">
        <v>82</v>
      </c>
      <c r="AY137" s="17" t="s">
        <v>111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7" t="s">
        <v>80</v>
      </c>
      <c r="BK137" s="209">
        <f>ROUND(I137*H137,2)</f>
        <v>0</v>
      </c>
      <c r="BL137" s="17" t="s">
        <v>229</v>
      </c>
      <c r="BM137" s="208" t="s">
        <v>230</v>
      </c>
    </row>
    <row r="138" s="2" customFormat="1">
      <c r="A138" s="38"/>
      <c r="B138" s="39"/>
      <c r="C138" s="40"/>
      <c r="D138" s="210" t="s">
        <v>120</v>
      </c>
      <c r="E138" s="40"/>
      <c r="F138" s="211" t="s">
        <v>231</v>
      </c>
      <c r="G138" s="40"/>
      <c r="H138" s="40"/>
      <c r="I138" s="212"/>
      <c r="J138" s="40"/>
      <c r="K138" s="40"/>
      <c r="L138" s="44"/>
      <c r="M138" s="213"/>
      <c r="N138" s="214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120</v>
      </c>
      <c r="AU138" s="17" t="s">
        <v>82</v>
      </c>
    </row>
    <row r="139" s="2" customFormat="1" ht="16.5" customHeight="1">
      <c r="A139" s="38"/>
      <c r="B139" s="39"/>
      <c r="C139" s="197" t="s">
        <v>232</v>
      </c>
      <c r="D139" s="197" t="s">
        <v>113</v>
      </c>
      <c r="E139" s="198" t="s">
        <v>233</v>
      </c>
      <c r="F139" s="199" t="s">
        <v>234</v>
      </c>
      <c r="G139" s="200" t="s">
        <v>228</v>
      </c>
      <c r="H139" s="201">
        <v>1</v>
      </c>
      <c r="I139" s="202"/>
      <c r="J139" s="203">
        <f>ROUND(I139*H139,2)</f>
        <v>0</v>
      </c>
      <c r="K139" s="199" t="s">
        <v>117</v>
      </c>
      <c r="L139" s="44"/>
      <c r="M139" s="204" t="s">
        <v>19</v>
      </c>
      <c r="N139" s="205" t="s">
        <v>46</v>
      </c>
      <c r="O139" s="84"/>
      <c r="P139" s="206">
        <f>O139*H139</f>
        <v>0</v>
      </c>
      <c r="Q139" s="206">
        <v>0</v>
      </c>
      <c r="R139" s="206">
        <f>Q139*H139</f>
        <v>0</v>
      </c>
      <c r="S139" s="206">
        <v>0</v>
      </c>
      <c r="T139" s="20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08" t="s">
        <v>229</v>
      </c>
      <c r="AT139" s="208" t="s">
        <v>113</v>
      </c>
      <c r="AU139" s="208" t="s">
        <v>82</v>
      </c>
      <c r="AY139" s="17" t="s">
        <v>111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7" t="s">
        <v>80</v>
      </c>
      <c r="BK139" s="209">
        <f>ROUND(I139*H139,2)</f>
        <v>0</v>
      </c>
      <c r="BL139" s="17" t="s">
        <v>229</v>
      </c>
      <c r="BM139" s="208" t="s">
        <v>235</v>
      </c>
    </row>
    <row r="140" s="2" customFormat="1">
      <c r="A140" s="38"/>
      <c r="B140" s="39"/>
      <c r="C140" s="40"/>
      <c r="D140" s="210" t="s">
        <v>120</v>
      </c>
      <c r="E140" s="40"/>
      <c r="F140" s="211" t="s">
        <v>236</v>
      </c>
      <c r="G140" s="40"/>
      <c r="H140" s="40"/>
      <c r="I140" s="212"/>
      <c r="J140" s="40"/>
      <c r="K140" s="40"/>
      <c r="L140" s="44"/>
      <c r="M140" s="213"/>
      <c r="N140" s="214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120</v>
      </c>
      <c r="AU140" s="17" t="s">
        <v>82</v>
      </c>
    </row>
    <row r="141" s="2" customFormat="1" ht="16.5" customHeight="1">
      <c r="A141" s="38"/>
      <c r="B141" s="39"/>
      <c r="C141" s="197" t="s">
        <v>237</v>
      </c>
      <c r="D141" s="197" t="s">
        <v>113</v>
      </c>
      <c r="E141" s="198" t="s">
        <v>238</v>
      </c>
      <c r="F141" s="199" t="s">
        <v>239</v>
      </c>
      <c r="G141" s="200" t="s">
        <v>228</v>
      </c>
      <c r="H141" s="201">
        <v>1</v>
      </c>
      <c r="I141" s="202"/>
      <c r="J141" s="203">
        <f>ROUND(I141*H141,2)</f>
        <v>0</v>
      </c>
      <c r="K141" s="199" t="s">
        <v>117</v>
      </c>
      <c r="L141" s="44"/>
      <c r="M141" s="204" t="s">
        <v>19</v>
      </c>
      <c r="N141" s="205" t="s">
        <v>46</v>
      </c>
      <c r="O141" s="84"/>
      <c r="P141" s="206">
        <f>O141*H141</f>
        <v>0</v>
      </c>
      <c r="Q141" s="206">
        <v>0</v>
      </c>
      <c r="R141" s="206">
        <f>Q141*H141</f>
        <v>0</v>
      </c>
      <c r="S141" s="206">
        <v>0</v>
      </c>
      <c r="T141" s="20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08" t="s">
        <v>229</v>
      </c>
      <c r="AT141" s="208" t="s">
        <v>113</v>
      </c>
      <c r="AU141" s="208" t="s">
        <v>82</v>
      </c>
      <c r="AY141" s="17" t="s">
        <v>111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7" t="s">
        <v>80</v>
      </c>
      <c r="BK141" s="209">
        <f>ROUND(I141*H141,2)</f>
        <v>0</v>
      </c>
      <c r="BL141" s="17" t="s">
        <v>229</v>
      </c>
      <c r="BM141" s="208" t="s">
        <v>240</v>
      </c>
    </row>
    <row r="142" s="2" customFormat="1">
      <c r="A142" s="38"/>
      <c r="B142" s="39"/>
      <c r="C142" s="40"/>
      <c r="D142" s="210" t="s">
        <v>120</v>
      </c>
      <c r="E142" s="40"/>
      <c r="F142" s="211" t="s">
        <v>241</v>
      </c>
      <c r="G142" s="40"/>
      <c r="H142" s="40"/>
      <c r="I142" s="212"/>
      <c r="J142" s="40"/>
      <c r="K142" s="40"/>
      <c r="L142" s="44"/>
      <c r="M142" s="213"/>
      <c r="N142" s="214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120</v>
      </c>
      <c r="AU142" s="17" t="s">
        <v>82</v>
      </c>
    </row>
    <row r="143" s="12" customFormat="1" ht="22.8" customHeight="1">
      <c r="A143" s="12"/>
      <c r="B143" s="181"/>
      <c r="C143" s="182"/>
      <c r="D143" s="183" t="s">
        <v>74</v>
      </c>
      <c r="E143" s="195" t="s">
        <v>242</v>
      </c>
      <c r="F143" s="195" t="s">
        <v>243</v>
      </c>
      <c r="G143" s="182"/>
      <c r="H143" s="182"/>
      <c r="I143" s="185"/>
      <c r="J143" s="196">
        <f>BK143</f>
        <v>0</v>
      </c>
      <c r="K143" s="182"/>
      <c r="L143" s="187"/>
      <c r="M143" s="188"/>
      <c r="N143" s="189"/>
      <c r="O143" s="189"/>
      <c r="P143" s="190">
        <f>SUM(P144:P145)</f>
        <v>0</v>
      </c>
      <c r="Q143" s="189"/>
      <c r="R143" s="190">
        <f>SUM(R144:R145)</f>
        <v>0</v>
      </c>
      <c r="S143" s="189"/>
      <c r="T143" s="191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2" t="s">
        <v>143</v>
      </c>
      <c r="AT143" s="193" t="s">
        <v>74</v>
      </c>
      <c r="AU143" s="193" t="s">
        <v>80</v>
      </c>
      <c r="AY143" s="192" t="s">
        <v>111</v>
      </c>
      <c r="BK143" s="194">
        <f>SUM(BK144:BK145)</f>
        <v>0</v>
      </c>
    </row>
    <row r="144" s="2" customFormat="1" ht="16.5" customHeight="1">
      <c r="A144" s="38"/>
      <c r="B144" s="39"/>
      <c r="C144" s="197" t="s">
        <v>7</v>
      </c>
      <c r="D144" s="197" t="s">
        <v>113</v>
      </c>
      <c r="E144" s="198" t="s">
        <v>244</v>
      </c>
      <c r="F144" s="199" t="s">
        <v>243</v>
      </c>
      <c r="G144" s="200" t="s">
        <v>228</v>
      </c>
      <c r="H144" s="201">
        <v>1</v>
      </c>
      <c r="I144" s="202"/>
      <c r="J144" s="203">
        <f>ROUND(I144*H144,2)</f>
        <v>0</v>
      </c>
      <c r="K144" s="199" t="s">
        <v>117</v>
      </c>
      <c r="L144" s="44"/>
      <c r="M144" s="204" t="s">
        <v>19</v>
      </c>
      <c r="N144" s="205" t="s">
        <v>46</v>
      </c>
      <c r="O144" s="84"/>
      <c r="P144" s="206">
        <f>O144*H144</f>
        <v>0</v>
      </c>
      <c r="Q144" s="206">
        <v>0</v>
      </c>
      <c r="R144" s="206">
        <f>Q144*H144</f>
        <v>0</v>
      </c>
      <c r="S144" s="206">
        <v>0</v>
      </c>
      <c r="T144" s="20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08" t="s">
        <v>229</v>
      </c>
      <c r="AT144" s="208" t="s">
        <v>113</v>
      </c>
      <c r="AU144" s="208" t="s">
        <v>82</v>
      </c>
      <c r="AY144" s="17" t="s">
        <v>111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7" t="s">
        <v>80</v>
      </c>
      <c r="BK144" s="209">
        <f>ROUND(I144*H144,2)</f>
        <v>0</v>
      </c>
      <c r="BL144" s="17" t="s">
        <v>229</v>
      </c>
      <c r="BM144" s="208" t="s">
        <v>245</v>
      </c>
    </row>
    <row r="145" s="2" customFormat="1">
      <c r="A145" s="38"/>
      <c r="B145" s="39"/>
      <c r="C145" s="40"/>
      <c r="D145" s="210" t="s">
        <v>120</v>
      </c>
      <c r="E145" s="40"/>
      <c r="F145" s="211" t="s">
        <v>246</v>
      </c>
      <c r="G145" s="40"/>
      <c r="H145" s="40"/>
      <c r="I145" s="212"/>
      <c r="J145" s="40"/>
      <c r="K145" s="40"/>
      <c r="L145" s="44"/>
      <c r="M145" s="249"/>
      <c r="N145" s="250"/>
      <c r="O145" s="251"/>
      <c r="P145" s="251"/>
      <c r="Q145" s="251"/>
      <c r="R145" s="251"/>
      <c r="S145" s="251"/>
      <c r="T145" s="25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120</v>
      </c>
      <c r="AU145" s="17" t="s">
        <v>82</v>
      </c>
    </row>
    <row r="146" s="2" customFormat="1" ht="6.96" customHeight="1">
      <c r="A146" s="38"/>
      <c r="B146" s="59"/>
      <c r="C146" s="60"/>
      <c r="D146" s="60"/>
      <c r="E146" s="60"/>
      <c r="F146" s="60"/>
      <c r="G146" s="60"/>
      <c r="H146" s="60"/>
      <c r="I146" s="60"/>
      <c r="J146" s="60"/>
      <c r="K146" s="60"/>
      <c r="L146" s="44"/>
      <c r="M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</sheetData>
  <sheetProtection sheet="1" autoFilter="0" formatColumns="0" formatRows="0" objects="1" scenarios="1" spinCount="100000" saltValue="T6UbdH3/H4SAJ09ihHQUUEWwVB8hufjQTDgR1Yjlqu1XmciMKSXR2GHnH14TNHzBds+abziADuo0XduvoLvoNw==" hashValue="JyiMXO0KmlvsQXlJvhusNjT+hDI4EBlkiNZh9t5RrZipAyFZmSn1+D1DKxSHjFlie8vAp7Xh+68KG7sRy1/YxA==" algorithmName="SHA-512" password="CC35"/>
  <autoFilter ref="C80:K145"/>
  <mergeCells count="6">
    <mergeCell ref="E7:H7"/>
    <mergeCell ref="E16:H16"/>
    <mergeCell ref="E25:H25"/>
    <mergeCell ref="E46:H46"/>
    <mergeCell ref="E73:H73"/>
    <mergeCell ref="L2:V2"/>
  </mergeCells>
  <hyperlinks>
    <hyperlink ref="F85" r:id="rId1" display="https://podminky.urs.cz/item/CS_URS_2023_01/111211101"/>
    <hyperlink ref="F87" r:id="rId2" display="https://podminky.urs.cz/item/CS_URS_2023_01/122111101"/>
    <hyperlink ref="F90" r:id="rId3" display="https://podminky.urs.cz/item/CS_URS_2023_01/131212532"/>
    <hyperlink ref="F95" r:id="rId4" display="https://podminky.urs.cz/item/CS_URS_2023_01/171211101"/>
    <hyperlink ref="F99" r:id="rId5" display="https://podminky.urs.cz/item/CS_URS_2023_01/275313611"/>
    <hyperlink ref="F105" r:id="rId6" display="https://podminky.urs.cz/item/CS_URS_2023_01/338171123"/>
    <hyperlink ref="F113" r:id="rId7" display="https://podminky.urs.cz/item/CS_URS_2023_01/348101210"/>
    <hyperlink ref="F117" r:id="rId8" display="https://podminky.urs.cz/item/CS_URS_2023_01/348101240"/>
    <hyperlink ref="F121" r:id="rId9" display="https://podminky.urs.cz/item/CS_URS_2023_01/348121221"/>
    <hyperlink ref="F126" r:id="rId10" display="https://podminky.urs.cz/item/CS_URS_2023_01/348171146"/>
    <hyperlink ref="F134" r:id="rId11" display="https://podminky.urs.cz/item/CS_URS_2023_01/998232110"/>
    <hyperlink ref="F138" r:id="rId12" display="https://podminky.urs.cz/item/CS_URS_2023_01/012103000"/>
    <hyperlink ref="F140" r:id="rId13" display="https://podminky.urs.cz/item/CS_URS_2023_01/012203000"/>
    <hyperlink ref="F142" r:id="rId14" display="https://podminky.urs.cz/item/CS_URS_2023_01/013294000"/>
    <hyperlink ref="F145" r:id="rId15" display="https://podminky.urs.cz/item/CS_URS_2023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53" customWidth="1"/>
    <col min="2" max="2" width="1.667969" style="253" customWidth="1"/>
    <col min="3" max="4" width="5" style="253" customWidth="1"/>
    <col min="5" max="5" width="11.66016" style="253" customWidth="1"/>
    <col min="6" max="6" width="9.160156" style="253" customWidth="1"/>
    <col min="7" max="7" width="5" style="253" customWidth="1"/>
    <col min="8" max="8" width="77.83203" style="253" customWidth="1"/>
    <col min="9" max="10" width="20" style="253" customWidth="1"/>
    <col min="11" max="11" width="1.667969" style="253" customWidth="1"/>
  </cols>
  <sheetData>
    <row r="1" s="1" customFormat="1" ht="37.5" customHeight="1"/>
    <row r="2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5" customFormat="1" ht="45" customHeight="1">
      <c r="B3" s="257"/>
      <c r="C3" s="258" t="s">
        <v>247</v>
      </c>
      <c r="D3" s="258"/>
      <c r="E3" s="258"/>
      <c r="F3" s="258"/>
      <c r="G3" s="258"/>
      <c r="H3" s="258"/>
      <c r="I3" s="258"/>
      <c r="J3" s="258"/>
      <c r="K3" s="259"/>
    </row>
    <row r="4" s="1" customFormat="1" ht="25.5" customHeight="1">
      <c r="B4" s="260"/>
      <c r="C4" s="261" t="s">
        <v>248</v>
      </c>
      <c r="D4" s="261"/>
      <c r="E4" s="261"/>
      <c r="F4" s="261"/>
      <c r="G4" s="261"/>
      <c r="H4" s="261"/>
      <c r="I4" s="261"/>
      <c r="J4" s="261"/>
      <c r="K4" s="262"/>
    </row>
    <row r="5" s="1" customFormat="1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s="1" customFormat="1" ht="15" customHeight="1">
      <c r="B6" s="260"/>
      <c r="C6" s="264" t="s">
        <v>249</v>
      </c>
      <c r="D6" s="264"/>
      <c r="E6" s="264"/>
      <c r="F6" s="264"/>
      <c r="G6" s="264"/>
      <c r="H6" s="264"/>
      <c r="I6" s="264"/>
      <c r="J6" s="264"/>
      <c r="K6" s="262"/>
    </row>
    <row r="7" s="1" customFormat="1" ht="15" customHeight="1">
      <c r="B7" s="265"/>
      <c r="C7" s="264" t="s">
        <v>250</v>
      </c>
      <c r="D7" s="264"/>
      <c r="E7" s="264"/>
      <c r="F7" s="264"/>
      <c r="G7" s="264"/>
      <c r="H7" s="264"/>
      <c r="I7" s="264"/>
      <c r="J7" s="264"/>
      <c r="K7" s="262"/>
    </row>
    <row r="8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="1" customFormat="1" ht="15" customHeight="1">
      <c r="B9" s="265"/>
      <c r="C9" s="264" t="s">
        <v>251</v>
      </c>
      <c r="D9" s="264"/>
      <c r="E9" s="264"/>
      <c r="F9" s="264"/>
      <c r="G9" s="264"/>
      <c r="H9" s="264"/>
      <c r="I9" s="264"/>
      <c r="J9" s="264"/>
      <c r="K9" s="262"/>
    </row>
    <row r="10" s="1" customFormat="1" ht="15" customHeight="1">
      <c r="B10" s="265"/>
      <c r="C10" s="264"/>
      <c r="D10" s="264" t="s">
        <v>252</v>
      </c>
      <c r="E10" s="264"/>
      <c r="F10" s="264"/>
      <c r="G10" s="264"/>
      <c r="H10" s="264"/>
      <c r="I10" s="264"/>
      <c r="J10" s="264"/>
      <c r="K10" s="262"/>
    </row>
    <row r="11" s="1" customFormat="1" ht="15" customHeight="1">
      <c r="B11" s="265"/>
      <c r="C11" s="266"/>
      <c r="D11" s="264" t="s">
        <v>253</v>
      </c>
      <c r="E11" s="264"/>
      <c r="F11" s="264"/>
      <c r="G11" s="264"/>
      <c r="H11" s="264"/>
      <c r="I11" s="264"/>
      <c r="J11" s="264"/>
      <c r="K11" s="262"/>
    </row>
    <row r="12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="1" customFormat="1" ht="15" customHeight="1">
      <c r="B13" s="265"/>
      <c r="C13" s="266"/>
      <c r="D13" s="267" t="s">
        <v>254</v>
      </c>
      <c r="E13" s="264"/>
      <c r="F13" s="264"/>
      <c r="G13" s="264"/>
      <c r="H13" s="264"/>
      <c r="I13" s="264"/>
      <c r="J13" s="264"/>
      <c r="K13" s="262"/>
    </row>
    <row r="14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="1" customFormat="1" ht="15" customHeight="1">
      <c r="B15" s="265"/>
      <c r="C15" s="266"/>
      <c r="D15" s="264" t="s">
        <v>255</v>
      </c>
      <c r="E15" s="264"/>
      <c r="F15" s="264"/>
      <c r="G15" s="264"/>
      <c r="H15" s="264"/>
      <c r="I15" s="264"/>
      <c r="J15" s="264"/>
      <c r="K15" s="262"/>
    </row>
    <row r="16" s="1" customFormat="1" ht="15" customHeight="1">
      <c r="B16" s="265"/>
      <c r="C16" s="266"/>
      <c r="D16" s="264" t="s">
        <v>256</v>
      </c>
      <c r="E16" s="264"/>
      <c r="F16" s="264"/>
      <c r="G16" s="264"/>
      <c r="H16" s="264"/>
      <c r="I16" s="264"/>
      <c r="J16" s="264"/>
      <c r="K16" s="262"/>
    </row>
    <row r="17" s="1" customFormat="1" ht="15" customHeight="1">
      <c r="B17" s="265"/>
      <c r="C17" s="266"/>
      <c r="D17" s="264" t="s">
        <v>257</v>
      </c>
      <c r="E17" s="264"/>
      <c r="F17" s="264"/>
      <c r="G17" s="264"/>
      <c r="H17" s="264"/>
      <c r="I17" s="264"/>
      <c r="J17" s="264"/>
      <c r="K17" s="262"/>
    </row>
    <row r="18" s="1" customFormat="1" ht="15" customHeight="1">
      <c r="B18" s="265"/>
      <c r="C18" s="266"/>
      <c r="D18" s="266"/>
      <c r="E18" s="268" t="s">
        <v>79</v>
      </c>
      <c r="F18" s="264" t="s">
        <v>258</v>
      </c>
      <c r="G18" s="264"/>
      <c r="H18" s="264"/>
      <c r="I18" s="264"/>
      <c r="J18" s="264"/>
      <c r="K18" s="262"/>
    </row>
    <row r="19" s="1" customFormat="1" ht="15" customHeight="1">
      <c r="B19" s="265"/>
      <c r="C19" s="266"/>
      <c r="D19" s="266"/>
      <c r="E19" s="268" t="s">
        <v>259</v>
      </c>
      <c r="F19" s="264" t="s">
        <v>260</v>
      </c>
      <c r="G19" s="264"/>
      <c r="H19" s="264"/>
      <c r="I19" s="264"/>
      <c r="J19" s="264"/>
      <c r="K19" s="262"/>
    </row>
    <row r="20" s="1" customFormat="1" ht="15" customHeight="1">
      <c r="B20" s="265"/>
      <c r="C20" s="266"/>
      <c r="D20" s="266"/>
      <c r="E20" s="268" t="s">
        <v>261</v>
      </c>
      <c r="F20" s="264" t="s">
        <v>262</v>
      </c>
      <c r="G20" s="264"/>
      <c r="H20" s="264"/>
      <c r="I20" s="264"/>
      <c r="J20" s="264"/>
      <c r="K20" s="262"/>
    </row>
    <row r="21" s="1" customFormat="1" ht="15" customHeight="1">
      <c r="B21" s="265"/>
      <c r="C21" s="266"/>
      <c r="D21" s="266"/>
      <c r="E21" s="268" t="s">
        <v>263</v>
      </c>
      <c r="F21" s="264" t="s">
        <v>264</v>
      </c>
      <c r="G21" s="264"/>
      <c r="H21" s="264"/>
      <c r="I21" s="264"/>
      <c r="J21" s="264"/>
      <c r="K21" s="262"/>
    </row>
    <row r="22" s="1" customFormat="1" ht="15" customHeight="1">
      <c r="B22" s="265"/>
      <c r="C22" s="266"/>
      <c r="D22" s="266"/>
      <c r="E22" s="268" t="s">
        <v>265</v>
      </c>
      <c r="F22" s="264" t="s">
        <v>266</v>
      </c>
      <c r="G22" s="264"/>
      <c r="H22" s="264"/>
      <c r="I22" s="264"/>
      <c r="J22" s="264"/>
      <c r="K22" s="262"/>
    </row>
    <row r="23" s="1" customFormat="1" ht="15" customHeight="1">
      <c r="B23" s="265"/>
      <c r="C23" s="266"/>
      <c r="D23" s="266"/>
      <c r="E23" s="268" t="s">
        <v>267</v>
      </c>
      <c r="F23" s="264" t="s">
        <v>268</v>
      </c>
      <c r="G23" s="264"/>
      <c r="H23" s="264"/>
      <c r="I23" s="264"/>
      <c r="J23" s="264"/>
      <c r="K23" s="262"/>
    </row>
    <row r="24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="1" customFormat="1" ht="15" customHeight="1">
      <c r="B25" s="265"/>
      <c r="C25" s="264" t="s">
        <v>269</v>
      </c>
      <c r="D25" s="264"/>
      <c r="E25" s="264"/>
      <c r="F25" s="264"/>
      <c r="G25" s="264"/>
      <c r="H25" s="264"/>
      <c r="I25" s="264"/>
      <c r="J25" s="264"/>
      <c r="K25" s="262"/>
    </row>
    <row r="26" s="1" customFormat="1" ht="15" customHeight="1">
      <c r="B26" s="265"/>
      <c r="C26" s="264" t="s">
        <v>270</v>
      </c>
      <c r="D26" s="264"/>
      <c r="E26" s="264"/>
      <c r="F26" s="264"/>
      <c r="G26" s="264"/>
      <c r="H26" s="264"/>
      <c r="I26" s="264"/>
      <c r="J26" s="264"/>
      <c r="K26" s="262"/>
    </row>
    <row r="27" s="1" customFormat="1" ht="15" customHeight="1">
      <c r="B27" s="265"/>
      <c r="C27" s="264"/>
      <c r="D27" s="264" t="s">
        <v>271</v>
      </c>
      <c r="E27" s="264"/>
      <c r="F27" s="264"/>
      <c r="G27" s="264"/>
      <c r="H27" s="264"/>
      <c r="I27" s="264"/>
      <c r="J27" s="264"/>
      <c r="K27" s="262"/>
    </row>
    <row r="28" s="1" customFormat="1" ht="15" customHeight="1">
      <c r="B28" s="265"/>
      <c r="C28" s="266"/>
      <c r="D28" s="264" t="s">
        <v>272</v>
      </c>
      <c r="E28" s="264"/>
      <c r="F28" s="264"/>
      <c r="G28" s="264"/>
      <c r="H28" s="264"/>
      <c r="I28" s="264"/>
      <c r="J28" s="264"/>
      <c r="K28" s="262"/>
    </row>
    <row r="29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="1" customFormat="1" ht="15" customHeight="1">
      <c r="B30" s="265"/>
      <c r="C30" s="266"/>
      <c r="D30" s="264" t="s">
        <v>273</v>
      </c>
      <c r="E30" s="264"/>
      <c r="F30" s="264"/>
      <c r="G30" s="264"/>
      <c r="H30" s="264"/>
      <c r="I30" s="264"/>
      <c r="J30" s="264"/>
      <c r="K30" s="262"/>
    </row>
    <row r="31" s="1" customFormat="1" ht="15" customHeight="1">
      <c r="B31" s="265"/>
      <c r="C31" s="266"/>
      <c r="D31" s="264" t="s">
        <v>274</v>
      </c>
      <c r="E31" s="264"/>
      <c r="F31" s="264"/>
      <c r="G31" s="264"/>
      <c r="H31" s="264"/>
      <c r="I31" s="264"/>
      <c r="J31" s="264"/>
      <c r="K31" s="262"/>
    </row>
    <row r="32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="1" customFormat="1" ht="15" customHeight="1">
      <c r="B33" s="265"/>
      <c r="C33" s="266"/>
      <c r="D33" s="264" t="s">
        <v>275</v>
      </c>
      <c r="E33" s="264"/>
      <c r="F33" s="264"/>
      <c r="G33" s="264"/>
      <c r="H33" s="264"/>
      <c r="I33" s="264"/>
      <c r="J33" s="264"/>
      <c r="K33" s="262"/>
    </row>
    <row r="34" s="1" customFormat="1" ht="15" customHeight="1">
      <c r="B34" s="265"/>
      <c r="C34" s="266"/>
      <c r="D34" s="264" t="s">
        <v>276</v>
      </c>
      <c r="E34" s="264"/>
      <c r="F34" s="264"/>
      <c r="G34" s="264"/>
      <c r="H34" s="264"/>
      <c r="I34" s="264"/>
      <c r="J34" s="264"/>
      <c r="K34" s="262"/>
    </row>
    <row r="35" s="1" customFormat="1" ht="15" customHeight="1">
      <c r="B35" s="265"/>
      <c r="C35" s="266"/>
      <c r="D35" s="264" t="s">
        <v>277</v>
      </c>
      <c r="E35" s="264"/>
      <c r="F35" s="264"/>
      <c r="G35" s="264"/>
      <c r="H35" s="264"/>
      <c r="I35" s="264"/>
      <c r="J35" s="264"/>
      <c r="K35" s="262"/>
    </row>
    <row r="36" s="1" customFormat="1" ht="15" customHeight="1">
      <c r="B36" s="265"/>
      <c r="C36" s="266"/>
      <c r="D36" s="264"/>
      <c r="E36" s="267" t="s">
        <v>97</v>
      </c>
      <c r="F36" s="264"/>
      <c r="G36" s="264" t="s">
        <v>278</v>
      </c>
      <c r="H36" s="264"/>
      <c r="I36" s="264"/>
      <c r="J36" s="264"/>
      <c r="K36" s="262"/>
    </row>
    <row r="37" s="1" customFormat="1" ht="30.75" customHeight="1">
      <c r="B37" s="265"/>
      <c r="C37" s="266"/>
      <c r="D37" s="264"/>
      <c r="E37" s="267" t="s">
        <v>279</v>
      </c>
      <c r="F37" s="264"/>
      <c r="G37" s="264" t="s">
        <v>280</v>
      </c>
      <c r="H37" s="264"/>
      <c r="I37" s="264"/>
      <c r="J37" s="264"/>
      <c r="K37" s="262"/>
    </row>
    <row r="38" s="1" customFormat="1" ht="15" customHeight="1">
      <c r="B38" s="265"/>
      <c r="C38" s="266"/>
      <c r="D38" s="264"/>
      <c r="E38" s="267" t="s">
        <v>56</v>
      </c>
      <c r="F38" s="264"/>
      <c r="G38" s="264" t="s">
        <v>281</v>
      </c>
      <c r="H38" s="264"/>
      <c r="I38" s="264"/>
      <c r="J38" s="264"/>
      <c r="K38" s="262"/>
    </row>
    <row r="39" s="1" customFormat="1" ht="15" customHeight="1">
      <c r="B39" s="265"/>
      <c r="C39" s="266"/>
      <c r="D39" s="264"/>
      <c r="E39" s="267" t="s">
        <v>57</v>
      </c>
      <c r="F39" s="264"/>
      <c r="G39" s="264" t="s">
        <v>282</v>
      </c>
      <c r="H39" s="264"/>
      <c r="I39" s="264"/>
      <c r="J39" s="264"/>
      <c r="K39" s="262"/>
    </row>
    <row r="40" s="1" customFormat="1" ht="15" customHeight="1">
      <c r="B40" s="265"/>
      <c r="C40" s="266"/>
      <c r="D40" s="264"/>
      <c r="E40" s="267" t="s">
        <v>98</v>
      </c>
      <c r="F40" s="264"/>
      <c r="G40" s="264" t="s">
        <v>283</v>
      </c>
      <c r="H40" s="264"/>
      <c r="I40" s="264"/>
      <c r="J40" s="264"/>
      <c r="K40" s="262"/>
    </row>
    <row r="41" s="1" customFormat="1" ht="15" customHeight="1">
      <c r="B41" s="265"/>
      <c r="C41" s="266"/>
      <c r="D41" s="264"/>
      <c r="E41" s="267" t="s">
        <v>99</v>
      </c>
      <c r="F41" s="264"/>
      <c r="G41" s="264" t="s">
        <v>284</v>
      </c>
      <c r="H41" s="264"/>
      <c r="I41" s="264"/>
      <c r="J41" s="264"/>
      <c r="K41" s="262"/>
    </row>
    <row r="42" s="1" customFormat="1" ht="15" customHeight="1">
      <c r="B42" s="265"/>
      <c r="C42" s="266"/>
      <c r="D42" s="264"/>
      <c r="E42" s="267" t="s">
        <v>285</v>
      </c>
      <c r="F42" s="264"/>
      <c r="G42" s="264" t="s">
        <v>286</v>
      </c>
      <c r="H42" s="264"/>
      <c r="I42" s="264"/>
      <c r="J42" s="264"/>
      <c r="K42" s="262"/>
    </row>
    <row r="43" s="1" customFormat="1" ht="15" customHeight="1">
      <c r="B43" s="265"/>
      <c r="C43" s="266"/>
      <c r="D43" s="264"/>
      <c r="E43" s="267"/>
      <c r="F43" s="264"/>
      <c r="G43" s="264" t="s">
        <v>287</v>
      </c>
      <c r="H43" s="264"/>
      <c r="I43" s="264"/>
      <c r="J43" s="264"/>
      <c r="K43" s="262"/>
    </row>
    <row r="44" s="1" customFormat="1" ht="15" customHeight="1">
      <c r="B44" s="265"/>
      <c r="C44" s="266"/>
      <c r="D44" s="264"/>
      <c r="E44" s="267" t="s">
        <v>288</v>
      </c>
      <c r="F44" s="264"/>
      <c r="G44" s="264" t="s">
        <v>289</v>
      </c>
      <c r="H44" s="264"/>
      <c r="I44" s="264"/>
      <c r="J44" s="264"/>
      <c r="K44" s="262"/>
    </row>
    <row r="45" s="1" customFormat="1" ht="15" customHeight="1">
      <c r="B45" s="265"/>
      <c r="C45" s="266"/>
      <c r="D45" s="264"/>
      <c r="E45" s="267" t="s">
        <v>101</v>
      </c>
      <c r="F45" s="264"/>
      <c r="G45" s="264" t="s">
        <v>290</v>
      </c>
      <c r="H45" s="264"/>
      <c r="I45" s="264"/>
      <c r="J45" s="264"/>
      <c r="K45" s="262"/>
    </row>
    <row r="46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="1" customFormat="1" ht="15" customHeight="1">
      <c r="B47" s="265"/>
      <c r="C47" s="266"/>
      <c r="D47" s="264" t="s">
        <v>291</v>
      </c>
      <c r="E47" s="264"/>
      <c r="F47" s="264"/>
      <c r="G47" s="264"/>
      <c r="H47" s="264"/>
      <c r="I47" s="264"/>
      <c r="J47" s="264"/>
      <c r="K47" s="262"/>
    </row>
    <row r="48" s="1" customFormat="1" ht="15" customHeight="1">
      <c r="B48" s="265"/>
      <c r="C48" s="266"/>
      <c r="D48" s="266"/>
      <c r="E48" s="264" t="s">
        <v>292</v>
      </c>
      <c r="F48" s="264"/>
      <c r="G48" s="264"/>
      <c r="H48" s="264"/>
      <c r="I48" s="264"/>
      <c r="J48" s="264"/>
      <c r="K48" s="262"/>
    </row>
    <row r="49" s="1" customFormat="1" ht="15" customHeight="1">
      <c r="B49" s="265"/>
      <c r="C49" s="266"/>
      <c r="D49" s="266"/>
      <c r="E49" s="264" t="s">
        <v>293</v>
      </c>
      <c r="F49" s="264"/>
      <c r="G49" s="264"/>
      <c r="H49" s="264"/>
      <c r="I49" s="264"/>
      <c r="J49" s="264"/>
      <c r="K49" s="262"/>
    </row>
    <row r="50" s="1" customFormat="1" ht="15" customHeight="1">
      <c r="B50" s="265"/>
      <c r="C50" s="266"/>
      <c r="D50" s="266"/>
      <c r="E50" s="264" t="s">
        <v>294</v>
      </c>
      <c r="F50" s="264"/>
      <c r="G50" s="264"/>
      <c r="H50" s="264"/>
      <c r="I50" s="264"/>
      <c r="J50" s="264"/>
      <c r="K50" s="262"/>
    </row>
    <row r="51" s="1" customFormat="1" ht="15" customHeight="1">
      <c r="B51" s="265"/>
      <c r="C51" s="266"/>
      <c r="D51" s="264" t="s">
        <v>295</v>
      </c>
      <c r="E51" s="264"/>
      <c r="F51" s="264"/>
      <c r="G51" s="264"/>
      <c r="H51" s="264"/>
      <c r="I51" s="264"/>
      <c r="J51" s="264"/>
      <c r="K51" s="262"/>
    </row>
    <row r="52" s="1" customFormat="1" ht="25.5" customHeight="1">
      <c r="B52" s="260"/>
      <c r="C52" s="261" t="s">
        <v>296</v>
      </c>
      <c r="D52" s="261"/>
      <c r="E52" s="261"/>
      <c r="F52" s="261"/>
      <c r="G52" s="261"/>
      <c r="H52" s="261"/>
      <c r="I52" s="261"/>
      <c r="J52" s="261"/>
      <c r="K52" s="262"/>
    </row>
    <row r="53" s="1" customFormat="1" ht="5.25" customHeight="1">
      <c r="B53" s="260"/>
      <c r="C53" s="263"/>
      <c r="D53" s="263"/>
      <c r="E53" s="263"/>
      <c r="F53" s="263"/>
      <c r="G53" s="263"/>
      <c r="H53" s="263"/>
      <c r="I53" s="263"/>
      <c r="J53" s="263"/>
      <c r="K53" s="262"/>
    </row>
    <row r="54" s="1" customFormat="1" ht="15" customHeight="1">
      <c r="B54" s="260"/>
      <c r="C54" s="264" t="s">
        <v>297</v>
      </c>
      <c r="D54" s="264"/>
      <c r="E54" s="264"/>
      <c r="F54" s="264"/>
      <c r="G54" s="264"/>
      <c r="H54" s="264"/>
      <c r="I54" s="264"/>
      <c r="J54" s="264"/>
      <c r="K54" s="262"/>
    </row>
    <row r="55" s="1" customFormat="1" ht="15" customHeight="1">
      <c r="B55" s="260"/>
      <c r="C55" s="264" t="s">
        <v>298</v>
      </c>
      <c r="D55" s="264"/>
      <c r="E55" s="264"/>
      <c r="F55" s="264"/>
      <c r="G55" s="264"/>
      <c r="H55" s="264"/>
      <c r="I55" s="264"/>
      <c r="J55" s="264"/>
      <c r="K55" s="262"/>
    </row>
    <row r="56" s="1" customFormat="1" ht="12.75" customHeight="1">
      <c r="B56" s="260"/>
      <c r="C56" s="264"/>
      <c r="D56" s="264"/>
      <c r="E56" s="264"/>
      <c r="F56" s="264"/>
      <c r="G56" s="264"/>
      <c r="H56" s="264"/>
      <c r="I56" s="264"/>
      <c r="J56" s="264"/>
      <c r="K56" s="262"/>
    </row>
    <row r="57" s="1" customFormat="1" ht="15" customHeight="1">
      <c r="B57" s="260"/>
      <c r="C57" s="264" t="s">
        <v>299</v>
      </c>
      <c r="D57" s="264"/>
      <c r="E57" s="264"/>
      <c r="F57" s="264"/>
      <c r="G57" s="264"/>
      <c r="H57" s="264"/>
      <c r="I57" s="264"/>
      <c r="J57" s="264"/>
      <c r="K57" s="262"/>
    </row>
    <row r="58" s="1" customFormat="1" ht="15" customHeight="1">
      <c r="B58" s="260"/>
      <c r="C58" s="266"/>
      <c r="D58" s="264" t="s">
        <v>300</v>
      </c>
      <c r="E58" s="264"/>
      <c r="F58" s="264"/>
      <c r="G58" s="264"/>
      <c r="H58" s="264"/>
      <c r="I58" s="264"/>
      <c r="J58" s="264"/>
      <c r="K58" s="262"/>
    </row>
    <row r="59" s="1" customFormat="1" ht="15" customHeight="1">
      <c r="B59" s="260"/>
      <c r="C59" s="266"/>
      <c r="D59" s="264" t="s">
        <v>301</v>
      </c>
      <c r="E59" s="264"/>
      <c r="F59" s="264"/>
      <c r="G59" s="264"/>
      <c r="H59" s="264"/>
      <c r="I59" s="264"/>
      <c r="J59" s="264"/>
      <c r="K59" s="262"/>
    </row>
    <row r="60" s="1" customFormat="1" ht="15" customHeight="1">
      <c r="B60" s="260"/>
      <c r="C60" s="266"/>
      <c r="D60" s="264" t="s">
        <v>302</v>
      </c>
      <c r="E60" s="264"/>
      <c r="F60" s="264"/>
      <c r="G60" s="264"/>
      <c r="H60" s="264"/>
      <c r="I60" s="264"/>
      <c r="J60" s="264"/>
      <c r="K60" s="262"/>
    </row>
    <row r="61" s="1" customFormat="1" ht="15" customHeight="1">
      <c r="B61" s="260"/>
      <c r="C61" s="266"/>
      <c r="D61" s="264" t="s">
        <v>303</v>
      </c>
      <c r="E61" s="264"/>
      <c r="F61" s="264"/>
      <c r="G61" s="264"/>
      <c r="H61" s="264"/>
      <c r="I61" s="264"/>
      <c r="J61" s="264"/>
      <c r="K61" s="262"/>
    </row>
    <row r="62" s="1" customFormat="1" ht="15" customHeight="1">
      <c r="B62" s="260"/>
      <c r="C62" s="266"/>
      <c r="D62" s="269" t="s">
        <v>304</v>
      </c>
      <c r="E62" s="269"/>
      <c r="F62" s="269"/>
      <c r="G62" s="269"/>
      <c r="H62" s="269"/>
      <c r="I62" s="269"/>
      <c r="J62" s="269"/>
      <c r="K62" s="262"/>
    </row>
    <row r="63" s="1" customFormat="1" ht="15" customHeight="1">
      <c r="B63" s="260"/>
      <c r="C63" s="266"/>
      <c r="D63" s="264" t="s">
        <v>305</v>
      </c>
      <c r="E63" s="264"/>
      <c r="F63" s="264"/>
      <c r="G63" s="264"/>
      <c r="H63" s="264"/>
      <c r="I63" s="264"/>
      <c r="J63" s="264"/>
      <c r="K63" s="262"/>
    </row>
    <row r="64" s="1" customFormat="1" ht="12.75" customHeight="1">
      <c r="B64" s="260"/>
      <c r="C64" s="266"/>
      <c r="D64" s="266"/>
      <c r="E64" s="270"/>
      <c r="F64" s="266"/>
      <c r="G64" s="266"/>
      <c r="H64" s="266"/>
      <c r="I64" s="266"/>
      <c r="J64" s="266"/>
      <c r="K64" s="262"/>
    </row>
    <row r="65" s="1" customFormat="1" ht="15" customHeight="1">
      <c r="B65" s="260"/>
      <c r="C65" s="266"/>
      <c r="D65" s="264" t="s">
        <v>306</v>
      </c>
      <c r="E65" s="264"/>
      <c r="F65" s="264"/>
      <c r="G65" s="264"/>
      <c r="H65" s="264"/>
      <c r="I65" s="264"/>
      <c r="J65" s="264"/>
      <c r="K65" s="262"/>
    </row>
    <row r="66" s="1" customFormat="1" ht="15" customHeight="1">
      <c r="B66" s="260"/>
      <c r="C66" s="266"/>
      <c r="D66" s="269" t="s">
        <v>307</v>
      </c>
      <c r="E66" s="269"/>
      <c r="F66" s="269"/>
      <c r="G66" s="269"/>
      <c r="H66" s="269"/>
      <c r="I66" s="269"/>
      <c r="J66" s="269"/>
      <c r="K66" s="262"/>
    </row>
    <row r="67" s="1" customFormat="1" ht="15" customHeight="1">
      <c r="B67" s="260"/>
      <c r="C67" s="266"/>
      <c r="D67" s="264" t="s">
        <v>308</v>
      </c>
      <c r="E67" s="264"/>
      <c r="F67" s="264"/>
      <c r="G67" s="264"/>
      <c r="H67" s="264"/>
      <c r="I67" s="264"/>
      <c r="J67" s="264"/>
      <c r="K67" s="262"/>
    </row>
    <row r="68" s="1" customFormat="1" ht="15" customHeight="1">
      <c r="B68" s="260"/>
      <c r="C68" s="266"/>
      <c r="D68" s="264" t="s">
        <v>309</v>
      </c>
      <c r="E68" s="264"/>
      <c r="F68" s="264"/>
      <c r="G68" s="264"/>
      <c r="H68" s="264"/>
      <c r="I68" s="264"/>
      <c r="J68" s="264"/>
      <c r="K68" s="262"/>
    </row>
    <row r="69" s="1" customFormat="1" ht="15" customHeight="1">
      <c r="B69" s="260"/>
      <c r="C69" s="266"/>
      <c r="D69" s="264" t="s">
        <v>310</v>
      </c>
      <c r="E69" s="264"/>
      <c r="F69" s="264"/>
      <c r="G69" s="264"/>
      <c r="H69" s="264"/>
      <c r="I69" s="264"/>
      <c r="J69" s="264"/>
      <c r="K69" s="262"/>
    </row>
    <row r="70" s="1" customFormat="1" ht="15" customHeight="1">
      <c r="B70" s="260"/>
      <c r="C70" s="266"/>
      <c r="D70" s="264" t="s">
        <v>311</v>
      </c>
      <c r="E70" s="264"/>
      <c r="F70" s="264"/>
      <c r="G70" s="264"/>
      <c r="H70" s="264"/>
      <c r="I70" s="264"/>
      <c r="J70" s="264"/>
      <c r="K70" s="262"/>
    </row>
    <row r="7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="1" customFormat="1" ht="45" customHeight="1">
      <c r="B75" s="279"/>
      <c r="C75" s="280" t="s">
        <v>312</v>
      </c>
      <c r="D75" s="280"/>
      <c r="E75" s="280"/>
      <c r="F75" s="280"/>
      <c r="G75" s="280"/>
      <c r="H75" s="280"/>
      <c r="I75" s="280"/>
      <c r="J75" s="280"/>
      <c r="K75" s="281"/>
    </row>
    <row r="76" s="1" customFormat="1" ht="17.25" customHeight="1">
      <c r="B76" s="279"/>
      <c r="C76" s="282" t="s">
        <v>313</v>
      </c>
      <c r="D76" s="282"/>
      <c r="E76" s="282"/>
      <c r="F76" s="282" t="s">
        <v>314</v>
      </c>
      <c r="G76" s="283"/>
      <c r="H76" s="282" t="s">
        <v>57</v>
      </c>
      <c r="I76" s="282" t="s">
        <v>60</v>
      </c>
      <c r="J76" s="282" t="s">
        <v>315</v>
      </c>
      <c r="K76" s="281"/>
    </row>
    <row r="77" s="1" customFormat="1" ht="17.25" customHeight="1">
      <c r="B77" s="279"/>
      <c r="C77" s="284" t="s">
        <v>316</v>
      </c>
      <c r="D77" s="284"/>
      <c r="E77" s="284"/>
      <c r="F77" s="285" t="s">
        <v>317</v>
      </c>
      <c r="G77" s="286"/>
      <c r="H77" s="284"/>
      <c r="I77" s="284"/>
      <c r="J77" s="284" t="s">
        <v>318</v>
      </c>
      <c r="K77" s="281"/>
    </row>
    <row r="78" s="1" customFormat="1" ht="5.25" customHeight="1">
      <c r="B78" s="279"/>
      <c r="C78" s="287"/>
      <c r="D78" s="287"/>
      <c r="E78" s="287"/>
      <c r="F78" s="287"/>
      <c r="G78" s="288"/>
      <c r="H78" s="287"/>
      <c r="I78" s="287"/>
      <c r="J78" s="287"/>
      <c r="K78" s="281"/>
    </row>
    <row r="79" s="1" customFormat="1" ht="15" customHeight="1">
      <c r="B79" s="279"/>
      <c r="C79" s="267" t="s">
        <v>56</v>
      </c>
      <c r="D79" s="289"/>
      <c r="E79" s="289"/>
      <c r="F79" s="290" t="s">
        <v>319</v>
      </c>
      <c r="G79" s="291"/>
      <c r="H79" s="267" t="s">
        <v>320</v>
      </c>
      <c r="I79" s="267" t="s">
        <v>321</v>
      </c>
      <c r="J79" s="267">
        <v>20</v>
      </c>
      <c r="K79" s="281"/>
    </row>
    <row r="80" s="1" customFormat="1" ht="15" customHeight="1">
      <c r="B80" s="279"/>
      <c r="C80" s="267" t="s">
        <v>322</v>
      </c>
      <c r="D80" s="267"/>
      <c r="E80" s="267"/>
      <c r="F80" s="290" t="s">
        <v>319</v>
      </c>
      <c r="G80" s="291"/>
      <c r="H80" s="267" t="s">
        <v>323</v>
      </c>
      <c r="I80" s="267" t="s">
        <v>321</v>
      </c>
      <c r="J80" s="267">
        <v>120</v>
      </c>
      <c r="K80" s="281"/>
    </row>
    <row r="81" s="1" customFormat="1" ht="15" customHeight="1">
      <c r="B81" s="292"/>
      <c r="C81" s="267" t="s">
        <v>324</v>
      </c>
      <c r="D81" s="267"/>
      <c r="E81" s="267"/>
      <c r="F81" s="290" t="s">
        <v>325</v>
      </c>
      <c r="G81" s="291"/>
      <c r="H81" s="267" t="s">
        <v>326</v>
      </c>
      <c r="I81" s="267" t="s">
        <v>321</v>
      </c>
      <c r="J81" s="267">
        <v>50</v>
      </c>
      <c r="K81" s="281"/>
    </row>
    <row r="82" s="1" customFormat="1" ht="15" customHeight="1">
      <c r="B82" s="292"/>
      <c r="C82" s="267" t="s">
        <v>327</v>
      </c>
      <c r="D82" s="267"/>
      <c r="E82" s="267"/>
      <c r="F82" s="290" t="s">
        <v>319</v>
      </c>
      <c r="G82" s="291"/>
      <c r="H82" s="267" t="s">
        <v>328</v>
      </c>
      <c r="I82" s="267" t="s">
        <v>329</v>
      </c>
      <c r="J82" s="267"/>
      <c r="K82" s="281"/>
    </row>
    <row r="83" s="1" customFormat="1" ht="15" customHeight="1">
      <c r="B83" s="292"/>
      <c r="C83" s="293" t="s">
        <v>330</v>
      </c>
      <c r="D83" s="293"/>
      <c r="E83" s="293"/>
      <c r="F83" s="294" t="s">
        <v>325</v>
      </c>
      <c r="G83" s="293"/>
      <c r="H83" s="293" t="s">
        <v>331</v>
      </c>
      <c r="I83" s="293" t="s">
        <v>321</v>
      </c>
      <c r="J83" s="293">
        <v>15</v>
      </c>
      <c r="K83" s="281"/>
    </row>
    <row r="84" s="1" customFormat="1" ht="15" customHeight="1">
      <c r="B84" s="292"/>
      <c r="C84" s="293" t="s">
        <v>332</v>
      </c>
      <c r="D84" s="293"/>
      <c r="E84" s="293"/>
      <c r="F84" s="294" t="s">
        <v>325</v>
      </c>
      <c r="G84" s="293"/>
      <c r="H84" s="293" t="s">
        <v>333</v>
      </c>
      <c r="I84" s="293" t="s">
        <v>321</v>
      </c>
      <c r="J84" s="293">
        <v>15</v>
      </c>
      <c r="K84" s="281"/>
    </row>
    <row r="85" s="1" customFormat="1" ht="15" customHeight="1">
      <c r="B85" s="292"/>
      <c r="C85" s="293" t="s">
        <v>334</v>
      </c>
      <c r="D85" s="293"/>
      <c r="E85" s="293"/>
      <c r="F85" s="294" t="s">
        <v>325</v>
      </c>
      <c r="G85" s="293"/>
      <c r="H85" s="293" t="s">
        <v>335</v>
      </c>
      <c r="I85" s="293" t="s">
        <v>321</v>
      </c>
      <c r="J85" s="293">
        <v>20</v>
      </c>
      <c r="K85" s="281"/>
    </row>
    <row r="86" s="1" customFormat="1" ht="15" customHeight="1">
      <c r="B86" s="292"/>
      <c r="C86" s="293" t="s">
        <v>336</v>
      </c>
      <c r="D86" s="293"/>
      <c r="E86" s="293"/>
      <c r="F86" s="294" t="s">
        <v>325</v>
      </c>
      <c r="G86" s="293"/>
      <c r="H86" s="293" t="s">
        <v>337</v>
      </c>
      <c r="I86" s="293" t="s">
        <v>321</v>
      </c>
      <c r="J86" s="293">
        <v>20</v>
      </c>
      <c r="K86" s="281"/>
    </row>
    <row r="87" s="1" customFormat="1" ht="15" customHeight="1">
      <c r="B87" s="292"/>
      <c r="C87" s="267" t="s">
        <v>338</v>
      </c>
      <c r="D87" s="267"/>
      <c r="E87" s="267"/>
      <c r="F87" s="290" t="s">
        <v>325</v>
      </c>
      <c r="G87" s="291"/>
      <c r="H87" s="267" t="s">
        <v>339</v>
      </c>
      <c r="I87" s="267" t="s">
        <v>321</v>
      </c>
      <c r="J87" s="267">
        <v>50</v>
      </c>
      <c r="K87" s="281"/>
    </row>
    <row r="88" s="1" customFormat="1" ht="15" customHeight="1">
      <c r="B88" s="292"/>
      <c r="C88" s="267" t="s">
        <v>340</v>
      </c>
      <c r="D88" s="267"/>
      <c r="E88" s="267"/>
      <c r="F88" s="290" t="s">
        <v>325</v>
      </c>
      <c r="G88" s="291"/>
      <c r="H88" s="267" t="s">
        <v>341</v>
      </c>
      <c r="I88" s="267" t="s">
        <v>321</v>
      </c>
      <c r="J88" s="267">
        <v>20</v>
      </c>
      <c r="K88" s="281"/>
    </row>
    <row r="89" s="1" customFormat="1" ht="15" customHeight="1">
      <c r="B89" s="292"/>
      <c r="C89" s="267" t="s">
        <v>342</v>
      </c>
      <c r="D89" s="267"/>
      <c r="E89" s="267"/>
      <c r="F89" s="290" t="s">
        <v>325</v>
      </c>
      <c r="G89" s="291"/>
      <c r="H89" s="267" t="s">
        <v>343</v>
      </c>
      <c r="I89" s="267" t="s">
        <v>321</v>
      </c>
      <c r="J89" s="267">
        <v>20</v>
      </c>
      <c r="K89" s="281"/>
    </row>
    <row r="90" s="1" customFormat="1" ht="15" customHeight="1">
      <c r="B90" s="292"/>
      <c r="C90" s="267" t="s">
        <v>344</v>
      </c>
      <c r="D90" s="267"/>
      <c r="E90" s="267"/>
      <c r="F90" s="290" t="s">
        <v>325</v>
      </c>
      <c r="G90" s="291"/>
      <c r="H90" s="267" t="s">
        <v>345</v>
      </c>
      <c r="I90" s="267" t="s">
        <v>321</v>
      </c>
      <c r="J90" s="267">
        <v>50</v>
      </c>
      <c r="K90" s="281"/>
    </row>
    <row r="91" s="1" customFormat="1" ht="15" customHeight="1">
      <c r="B91" s="292"/>
      <c r="C91" s="267" t="s">
        <v>346</v>
      </c>
      <c r="D91" s="267"/>
      <c r="E91" s="267"/>
      <c r="F91" s="290" t="s">
        <v>325</v>
      </c>
      <c r="G91" s="291"/>
      <c r="H91" s="267" t="s">
        <v>346</v>
      </c>
      <c r="I91" s="267" t="s">
        <v>321</v>
      </c>
      <c r="J91" s="267">
        <v>50</v>
      </c>
      <c r="K91" s="281"/>
    </row>
    <row r="92" s="1" customFormat="1" ht="15" customHeight="1">
      <c r="B92" s="292"/>
      <c r="C92" s="267" t="s">
        <v>347</v>
      </c>
      <c r="D92" s="267"/>
      <c r="E92" s="267"/>
      <c r="F92" s="290" t="s">
        <v>325</v>
      </c>
      <c r="G92" s="291"/>
      <c r="H92" s="267" t="s">
        <v>348</v>
      </c>
      <c r="I92" s="267" t="s">
        <v>321</v>
      </c>
      <c r="J92" s="267">
        <v>255</v>
      </c>
      <c r="K92" s="281"/>
    </row>
    <row r="93" s="1" customFormat="1" ht="15" customHeight="1">
      <c r="B93" s="292"/>
      <c r="C93" s="267" t="s">
        <v>349</v>
      </c>
      <c r="D93" s="267"/>
      <c r="E93" s="267"/>
      <c r="F93" s="290" t="s">
        <v>319</v>
      </c>
      <c r="G93" s="291"/>
      <c r="H93" s="267" t="s">
        <v>350</v>
      </c>
      <c r="I93" s="267" t="s">
        <v>351</v>
      </c>
      <c r="J93" s="267"/>
      <c r="K93" s="281"/>
    </row>
    <row r="94" s="1" customFormat="1" ht="15" customHeight="1">
      <c r="B94" s="292"/>
      <c r="C94" s="267" t="s">
        <v>352</v>
      </c>
      <c r="D94" s="267"/>
      <c r="E94" s="267"/>
      <c r="F94" s="290" t="s">
        <v>319</v>
      </c>
      <c r="G94" s="291"/>
      <c r="H94" s="267" t="s">
        <v>353</v>
      </c>
      <c r="I94" s="267" t="s">
        <v>354</v>
      </c>
      <c r="J94" s="267"/>
      <c r="K94" s="281"/>
    </row>
    <row r="95" s="1" customFormat="1" ht="15" customHeight="1">
      <c r="B95" s="292"/>
      <c r="C95" s="267" t="s">
        <v>355</v>
      </c>
      <c r="D95" s="267"/>
      <c r="E95" s="267"/>
      <c r="F95" s="290" t="s">
        <v>319</v>
      </c>
      <c r="G95" s="291"/>
      <c r="H95" s="267" t="s">
        <v>355</v>
      </c>
      <c r="I95" s="267" t="s">
        <v>354</v>
      </c>
      <c r="J95" s="267"/>
      <c r="K95" s="281"/>
    </row>
    <row r="96" s="1" customFormat="1" ht="15" customHeight="1">
      <c r="B96" s="292"/>
      <c r="C96" s="267" t="s">
        <v>41</v>
      </c>
      <c r="D96" s="267"/>
      <c r="E96" s="267"/>
      <c r="F96" s="290" t="s">
        <v>319</v>
      </c>
      <c r="G96" s="291"/>
      <c r="H96" s="267" t="s">
        <v>356</v>
      </c>
      <c r="I96" s="267" t="s">
        <v>354</v>
      </c>
      <c r="J96" s="267"/>
      <c r="K96" s="281"/>
    </row>
    <row r="97" s="1" customFormat="1" ht="15" customHeight="1">
      <c r="B97" s="292"/>
      <c r="C97" s="267" t="s">
        <v>51</v>
      </c>
      <c r="D97" s="267"/>
      <c r="E97" s="267"/>
      <c r="F97" s="290" t="s">
        <v>319</v>
      </c>
      <c r="G97" s="291"/>
      <c r="H97" s="267" t="s">
        <v>357</v>
      </c>
      <c r="I97" s="267" t="s">
        <v>354</v>
      </c>
      <c r="J97" s="267"/>
      <c r="K97" s="281"/>
    </row>
    <row r="98" s="1" customFormat="1" ht="15" customHeight="1">
      <c r="B98" s="295"/>
      <c r="C98" s="296"/>
      <c r="D98" s="296"/>
      <c r="E98" s="296"/>
      <c r="F98" s="296"/>
      <c r="G98" s="296"/>
      <c r="H98" s="296"/>
      <c r="I98" s="296"/>
      <c r="J98" s="296"/>
      <c r="K98" s="297"/>
    </row>
    <row r="99" s="1" customFormat="1" ht="18.7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298"/>
    </row>
    <row r="100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="1" customFormat="1" ht="45" customHeight="1">
      <c r="B102" s="279"/>
      <c r="C102" s="280" t="s">
        <v>358</v>
      </c>
      <c r="D102" s="280"/>
      <c r="E102" s="280"/>
      <c r="F102" s="280"/>
      <c r="G102" s="280"/>
      <c r="H102" s="280"/>
      <c r="I102" s="280"/>
      <c r="J102" s="280"/>
      <c r="K102" s="281"/>
    </row>
    <row r="103" s="1" customFormat="1" ht="17.25" customHeight="1">
      <c r="B103" s="279"/>
      <c r="C103" s="282" t="s">
        <v>313</v>
      </c>
      <c r="D103" s="282"/>
      <c r="E103" s="282"/>
      <c r="F103" s="282" t="s">
        <v>314</v>
      </c>
      <c r="G103" s="283"/>
      <c r="H103" s="282" t="s">
        <v>57</v>
      </c>
      <c r="I103" s="282" t="s">
        <v>60</v>
      </c>
      <c r="J103" s="282" t="s">
        <v>315</v>
      </c>
      <c r="K103" s="281"/>
    </row>
    <row r="104" s="1" customFormat="1" ht="17.25" customHeight="1">
      <c r="B104" s="279"/>
      <c r="C104" s="284" t="s">
        <v>316</v>
      </c>
      <c r="D104" s="284"/>
      <c r="E104" s="284"/>
      <c r="F104" s="285" t="s">
        <v>317</v>
      </c>
      <c r="G104" s="286"/>
      <c r="H104" s="284"/>
      <c r="I104" s="284"/>
      <c r="J104" s="284" t="s">
        <v>318</v>
      </c>
      <c r="K104" s="281"/>
    </row>
    <row r="105" s="1" customFormat="1" ht="5.25" customHeight="1">
      <c r="B105" s="279"/>
      <c r="C105" s="282"/>
      <c r="D105" s="282"/>
      <c r="E105" s="282"/>
      <c r="F105" s="282"/>
      <c r="G105" s="300"/>
      <c r="H105" s="282"/>
      <c r="I105" s="282"/>
      <c r="J105" s="282"/>
      <c r="K105" s="281"/>
    </row>
    <row r="106" s="1" customFormat="1" ht="15" customHeight="1">
      <c r="B106" s="279"/>
      <c r="C106" s="267" t="s">
        <v>56</v>
      </c>
      <c r="D106" s="289"/>
      <c r="E106" s="289"/>
      <c r="F106" s="290" t="s">
        <v>319</v>
      </c>
      <c r="G106" s="267"/>
      <c r="H106" s="267" t="s">
        <v>359</v>
      </c>
      <c r="I106" s="267" t="s">
        <v>321</v>
      </c>
      <c r="J106" s="267">
        <v>20</v>
      </c>
      <c r="K106" s="281"/>
    </row>
    <row r="107" s="1" customFormat="1" ht="15" customHeight="1">
      <c r="B107" s="279"/>
      <c r="C107" s="267" t="s">
        <v>322</v>
      </c>
      <c r="D107" s="267"/>
      <c r="E107" s="267"/>
      <c r="F107" s="290" t="s">
        <v>319</v>
      </c>
      <c r="G107" s="267"/>
      <c r="H107" s="267" t="s">
        <v>359</v>
      </c>
      <c r="I107" s="267" t="s">
        <v>321</v>
      </c>
      <c r="J107" s="267">
        <v>120</v>
      </c>
      <c r="K107" s="281"/>
    </row>
    <row r="108" s="1" customFormat="1" ht="15" customHeight="1">
      <c r="B108" s="292"/>
      <c r="C108" s="267" t="s">
        <v>324</v>
      </c>
      <c r="D108" s="267"/>
      <c r="E108" s="267"/>
      <c r="F108" s="290" t="s">
        <v>325</v>
      </c>
      <c r="G108" s="267"/>
      <c r="H108" s="267" t="s">
        <v>359</v>
      </c>
      <c r="I108" s="267" t="s">
        <v>321</v>
      </c>
      <c r="J108" s="267">
        <v>50</v>
      </c>
      <c r="K108" s="281"/>
    </row>
    <row r="109" s="1" customFormat="1" ht="15" customHeight="1">
      <c r="B109" s="292"/>
      <c r="C109" s="267" t="s">
        <v>327</v>
      </c>
      <c r="D109" s="267"/>
      <c r="E109" s="267"/>
      <c r="F109" s="290" t="s">
        <v>319</v>
      </c>
      <c r="G109" s="267"/>
      <c r="H109" s="267" t="s">
        <v>359</v>
      </c>
      <c r="I109" s="267" t="s">
        <v>329</v>
      </c>
      <c r="J109" s="267"/>
      <c r="K109" s="281"/>
    </row>
    <row r="110" s="1" customFormat="1" ht="15" customHeight="1">
      <c r="B110" s="292"/>
      <c r="C110" s="267" t="s">
        <v>338</v>
      </c>
      <c r="D110" s="267"/>
      <c r="E110" s="267"/>
      <c r="F110" s="290" t="s">
        <v>325</v>
      </c>
      <c r="G110" s="267"/>
      <c r="H110" s="267" t="s">
        <v>359</v>
      </c>
      <c r="I110" s="267" t="s">
        <v>321</v>
      </c>
      <c r="J110" s="267">
        <v>50</v>
      </c>
      <c r="K110" s="281"/>
    </row>
    <row r="111" s="1" customFormat="1" ht="15" customHeight="1">
      <c r="B111" s="292"/>
      <c r="C111" s="267" t="s">
        <v>346</v>
      </c>
      <c r="D111" s="267"/>
      <c r="E111" s="267"/>
      <c r="F111" s="290" t="s">
        <v>325</v>
      </c>
      <c r="G111" s="267"/>
      <c r="H111" s="267" t="s">
        <v>359</v>
      </c>
      <c r="I111" s="267" t="s">
        <v>321</v>
      </c>
      <c r="J111" s="267">
        <v>50</v>
      </c>
      <c r="K111" s="281"/>
    </row>
    <row r="112" s="1" customFormat="1" ht="15" customHeight="1">
      <c r="B112" s="292"/>
      <c r="C112" s="267" t="s">
        <v>344</v>
      </c>
      <c r="D112" s="267"/>
      <c r="E112" s="267"/>
      <c r="F112" s="290" t="s">
        <v>325</v>
      </c>
      <c r="G112" s="267"/>
      <c r="H112" s="267" t="s">
        <v>359</v>
      </c>
      <c r="I112" s="267" t="s">
        <v>321</v>
      </c>
      <c r="J112" s="267">
        <v>50</v>
      </c>
      <c r="K112" s="281"/>
    </row>
    <row r="113" s="1" customFormat="1" ht="15" customHeight="1">
      <c r="B113" s="292"/>
      <c r="C113" s="267" t="s">
        <v>56</v>
      </c>
      <c r="D113" s="267"/>
      <c r="E113" s="267"/>
      <c r="F113" s="290" t="s">
        <v>319</v>
      </c>
      <c r="G113" s="267"/>
      <c r="H113" s="267" t="s">
        <v>360</v>
      </c>
      <c r="I113" s="267" t="s">
        <v>321</v>
      </c>
      <c r="J113" s="267">
        <v>20</v>
      </c>
      <c r="K113" s="281"/>
    </row>
    <row r="114" s="1" customFormat="1" ht="15" customHeight="1">
      <c r="B114" s="292"/>
      <c r="C114" s="267" t="s">
        <v>361</v>
      </c>
      <c r="D114" s="267"/>
      <c r="E114" s="267"/>
      <c r="F114" s="290" t="s">
        <v>319</v>
      </c>
      <c r="G114" s="267"/>
      <c r="H114" s="267" t="s">
        <v>362</v>
      </c>
      <c r="I114" s="267" t="s">
        <v>321</v>
      </c>
      <c r="J114" s="267">
        <v>120</v>
      </c>
      <c r="K114" s="281"/>
    </row>
    <row r="115" s="1" customFormat="1" ht="15" customHeight="1">
      <c r="B115" s="292"/>
      <c r="C115" s="267" t="s">
        <v>41</v>
      </c>
      <c r="D115" s="267"/>
      <c r="E115" s="267"/>
      <c r="F115" s="290" t="s">
        <v>319</v>
      </c>
      <c r="G115" s="267"/>
      <c r="H115" s="267" t="s">
        <v>363</v>
      </c>
      <c r="I115" s="267" t="s">
        <v>354</v>
      </c>
      <c r="J115" s="267"/>
      <c r="K115" s="281"/>
    </row>
    <row r="116" s="1" customFormat="1" ht="15" customHeight="1">
      <c r="B116" s="292"/>
      <c r="C116" s="267" t="s">
        <v>51</v>
      </c>
      <c r="D116" s="267"/>
      <c r="E116" s="267"/>
      <c r="F116" s="290" t="s">
        <v>319</v>
      </c>
      <c r="G116" s="267"/>
      <c r="H116" s="267" t="s">
        <v>364</v>
      </c>
      <c r="I116" s="267" t="s">
        <v>354</v>
      </c>
      <c r="J116" s="267"/>
      <c r="K116" s="281"/>
    </row>
    <row r="117" s="1" customFormat="1" ht="15" customHeight="1">
      <c r="B117" s="292"/>
      <c r="C117" s="267" t="s">
        <v>60</v>
      </c>
      <c r="D117" s="267"/>
      <c r="E117" s="267"/>
      <c r="F117" s="290" t="s">
        <v>319</v>
      </c>
      <c r="G117" s="267"/>
      <c r="H117" s="267" t="s">
        <v>365</v>
      </c>
      <c r="I117" s="267" t="s">
        <v>366</v>
      </c>
      <c r="J117" s="267"/>
      <c r="K117" s="281"/>
    </row>
    <row r="118" s="1" customFormat="1" ht="15" customHeight="1">
      <c r="B118" s="295"/>
      <c r="C118" s="301"/>
      <c r="D118" s="301"/>
      <c r="E118" s="301"/>
      <c r="F118" s="301"/>
      <c r="G118" s="301"/>
      <c r="H118" s="301"/>
      <c r="I118" s="301"/>
      <c r="J118" s="301"/>
      <c r="K118" s="297"/>
    </row>
    <row r="119" s="1" customFormat="1" ht="18.75" customHeight="1">
      <c r="B119" s="302"/>
      <c r="C119" s="303"/>
      <c r="D119" s="303"/>
      <c r="E119" s="303"/>
      <c r="F119" s="304"/>
      <c r="G119" s="303"/>
      <c r="H119" s="303"/>
      <c r="I119" s="303"/>
      <c r="J119" s="303"/>
      <c r="K119" s="302"/>
    </row>
    <row r="120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="1" customFormat="1" ht="7.5" customHeight="1">
      <c r="B121" s="305"/>
      <c r="C121" s="306"/>
      <c r="D121" s="306"/>
      <c r="E121" s="306"/>
      <c r="F121" s="306"/>
      <c r="G121" s="306"/>
      <c r="H121" s="306"/>
      <c r="I121" s="306"/>
      <c r="J121" s="306"/>
      <c r="K121" s="307"/>
    </row>
    <row r="122" s="1" customFormat="1" ht="45" customHeight="1">
      <c r="B122" s="308"/>
      <c r="C122" s="258" t="s">
        <v>367</v>
      </c>
      <c r="D122" s="258"/>
      <c r="E122" s="258"/>
      <c r="F122" s="258"/>
      <c r="G122" s="258"/>
      <c r="H122" s="258"/>
      <c r="I122" s="258"/>
      <c r="J122" s="258"/>
      <c r="K122" s="309"/>
    </row>
    <row r="123" s="1" customFormat="1" ht="17.25" customHeight="1">
      <c r="B123" s="310"/>
      <c r="C123" s="282" t="s">
        <v>313</v>
      </c>
      <c r="D123" s="282"/>
      <c r="E123" s="282"/>
      <c r="F123" s="282" t="s">
        <v>314</v>
      </c>
      <c r="G123" s="283"/>
      <c r="H123" s="282" t="s">
        <v>57</v>
      </c>
      <c r="I123" s="282" t="s">
        <v>60</v>
      </c>
      <c r="J123" s="282" t="s">
        <v>315</v>
      </c>
      <c r="K123" s="311"/>
    </row>
    <row r="124" s="1" customFormat="1" ht="17.25" customHeight="1">
      <c r="B124" s="310"/>
      <c r="C124" s="284" t="s">
        <v>316</v>
      </c>
      <c r="D124" s="284"/>
      <c r="E124" s="284"/>
      <c r="F124" s="285" t="s">
        <v>317</v>
      </c>
      <c r="G124" s="286"/>
      <c r="H124" s="284"/>
      <c r="I124" s="284"/>
      <c r="J124" s="284" t="s">
        <v>318</v>
      </c>
      <c r="K124" s="311"/>
    </row>
    <row r="125" s="1" customFormat="1" ht="5.25" customHeight="1">
      <c r="B125" s="312"/>
      <c r="C125" s="287"/>
      <c r="D125" s="287"/>
      <c r="E125" s="287"/>
      <c r="F125" s="287"/>
      <c r="G125" s="313"/>
      <c r="H125" s="287"/>
      <c r="I125" s="287"/>
      <c r="J125" s="287"/>
      <c r="K125" s="314"/>
    </row>
    <row r="126" s="1" customFormat="1" ht="15" customHeight="1">
      <c r="B126" s="312"/>
      <c r="C126" s="267" t="s">
        <v>322</v>
      </c>
      <c r="D126" s="289"/>
      <c r="E126" s="289"/>
      <c r="F126" s="290" t="s">
        <v>319</v>
      </c>
      <c r="G126" s="267"/>
      <c r="H126" s="267" t="s">
        <v>359</v>
      </c>
      <c r="I126" s="267" t="s">
        <v>321</v>
      </c>
      <c r="J126" s="267">
        <v>120</v>
      </c>
      <c r="K126" s="315"/>
    </row>
    <row r="127" s="1" customFormat="1" ht="15" customHeight="1">
      <c r="B127" s="312"/>
      <c r="C127" s="267" t="s">
        <v>368</v>
      </c>
      <c r="D127" s="267"/>
      <c r="E127" s="267"/>
      <c r="F127" s="290" t="s">
        <v>319</v>
      </c>
      <c r="G127" s="267"/>
      <c r="H127" s="267" t="s">
        <v>369</v>
      </c>
      <c r="I127" s="267" t="s">
        <v>321</v>
      </c>
      <c r="J127" s="267" t="s">
        <v>370</v>
      </c>
      <c r="K127" s="315"/>
    </row>
    <row r="128" s="1" customFormat="1" ht="15" customHeight="1">
      <c r="B128" s="312"/>
      <c r="C128" s="267" t="s">
        <v>267</v>
      </c>
      <c r="D128" s="267"/>
      <c r="E128" s="267"/>
      <c r="F128" s="290" t="s">
        <v>319</v>
      </c>
      <c r="G128" s="267"/>
      <c r="H128" s="267" t="s">
        <v>371</v>
      </c>
      <c r="I128" s="267" t="s">
        <v>321</v>
      </c>
      <c r="J128" s="267" t="s">
        <v>370</v>
      </c>
      <c r="K128" s="315"/>
    </row>
    <row r="129" s="1" customFormat="1" ht="15" customHeight="1">
      <c r="B129" s="312"/>
      <c r="C129" s="267" t="s">
        <v>330</v>
      </c>
      <c r="D129" s="267"/>
      <c r="E129" s="267"/>
      <c r="F129" s="290" t="s">
        <v>325</v>
      </c>
      <c r="G129" s="267"/>
      <c r="H129" s="267" t="s">
        <v>331</v>
      </c>
      <c r="I129" s="267" t="s">
        <v>321</v>
      </c>
      <c r="J129" s="267">
        <v>15</v>
      </c>
      <c r="K129" s="315"/>
    </row>
    <row r="130" s="1" customFormat="1" ht="15" customHeight="1">
      <c r="B130" s="312"/>
      <c r="C130" s="293" t="s">
        <v>332</v>
      </c>
      <c r="D130" s="293"/>
      <c r="E130" s="293"/>
      <c r="F130" s="294" t="s">
        <v>325</v>
      </c>
      <c r="G130" s="293"/>
      <c r="H130" s="293" t="s">
        <v>333</v>
      </c>
      <c r="I130" s="293" t="s">
        <v>321</v>
      </c>
      <c r="J130" s="293">
        <v>15</v>
      </c>
      <c r="K130" s="315"/>
    </row>
    <row r="131" s="1" customFormat="1" ht="15" customHeight="1">
      <c r="B131" s="312"/>
      <c r="C131" s="293" t="s">
        <v>334</v>
      </c>
      <c r="D131" s="293"/>
      <c r="E131" s="293"/>
      <c r="F131" s="294" t="s">
        <v>325</v>
      </c>
      <c r="G131" s="293"/>
      <c r="H131" s="293" t="s">
        <v>335</v>
      </c>
      <c r="I131" s="293" t="s">
        <v>321</v>
      </c>
      <c r="J131" s="293">
        <v>20</v>
      </c>
      <c r="K131" s="315"/>
    </row>
    <row r="132" s="1" customFormat="1" ht="15" customHeight="1">
      <c r="B132" s="312"/>
      <c r="C132" s="293" t="s">
        <v>336</v>
      </c>
      <c r="D132" s="293"/>
      <c r="E132" s="293"/>
      <c r="F132" s="294" t="s">
        <v>325</v>
      </c>
      <c r="G132" s="293"/>
      <c r="H132" s="293" t="s">
        <v>337</v>
      </c>
      <c r="I132" s="293" t="s">
        <v>321</v>
      </c>
      <c r="J132" s="293">
        <v>20</v>
      </c>
      <c r="K132" s="315"/>
    </row>
    <row r="133" s="1" customFormat="1" ht="15" customHeight="1">
      <c r="B133" s="312"/>
      <c r="C133" s="267" t="s">
        <v>324</v>
      </c>
      <c r="D133" s="267"/>
      <c r="E133" s="267"/>
      <c r="F133" s="290" t="s">
        <v>325</v>
      </c>
      <c r="G133" s="267"/>
      <c r="H133" s="267" t="s">
        <v>359</v>
      </c>
      <c r="I133" s="267" t="s">
        <v>321</v>
      </c>
      <c r="J133" s="267">
        <v>50</v>
      </c>
      <c r="K133" s="315"/>
    </row>
    <row r="134" s="1" customFormat="1" ht="15" customHeight="1">
      <c r="B134" s="312"/>
      <c r="C134" s="267" t="s">
        <v>338</v>
      </c>
      <c r="D134" s="267"/>
      <c r="E134" s="267"/>
      <c r="F134" s="290" t="s">
        <v>325</v>
      </c>
      <c r="G134" s="267"/>
      <c r="H134" s="267" t="s">
        <v>359</v>
      </c>
      <c r="I134" s="267" t="s">
        <v>321</v>
      </c>
      <c r="J134" s="267">
        <v>50</v>
      </c>
      <c r="K134" s="315"/>
    </row>
    <row r="135" s="1" customFormat="1" ht="15" customHeight="1">
      <c r="B135" s="312"/>
      <c r="C135" s="267" t="s">
        <v>344</v>
      </c>
      <c r="D135" s="267"/>
      <c r="E135" s="267"/>
      <c r="F135" s="290" t="s">
        <v>325</v>
      </c>
      <c r="G135" s="267"/>
      <c r="H135" s="267" t="s">
        <v>359</v>
      </c>
      <c r="I135" s="267" t="s">
        <v>321</v>
      </c>
      <c r="J135" s="267">
        <v>50</v>
      </c>
      <c r="K135" s="315"/>
    </row>
    <row r="136" s="1" customFormat="1" ht="15" customHeight="1">
      <c r="B136" s="312"/>
      <c r="C136" s="267" t="s">
        <v>346</v>
      </c>
      <c r="D136" s="267"/>
      <c r="E136" s="267"/>
      <c r="F136" s="290" t="s">
        <v>325</v>
      </c>
      <c r="G136" s="267"/>
      <c r="H136" s="267" t="s">
        <v>359</v>
      </c>
      <c r="I136" s="267" t="s">
        <v>321</v>
      </c>
      <c r="J136" s="267">
        <v>50</v>
      </c>
      <c r="K136" s="315"/>
    </row>
    <row r="137" s="1" customFormat="1" ht="15" customHeight="1">
      <c r="B137" s="312"/>
      <c r="C137" s="267" t="s">
        <v>347</v>
      </c>
      <c r="D137" s="267"/>
      <c r="E137" s="267"/>
      <c r="F137" s="290" t="s">
        <v>325</v>
      </c>
      <c r="G137" s="267"/>
      <c r="H137" s="267" t="s">
        <v>372</v>
      </c>
      <c r="I137" s="267" t="s">
        <v>321</v>
      </c>
      <c r="J137" s="267">
        <v>255</v>
      </c>
      <c r="K137" s="315"/>
    </row>
    <row r="138" s="1" customFormat="1" ht="15" customHeight="1">
      <c r="B138" s="312"/>
      <c r="C138" s="267" t="s">
        <v>349</v>
      </c>
      <c r="D138" s="267"/>
      <c r="E138" s="267"/>
      <c r="F138" s="290" t="s">
        <v>319</v>
      </c>
      <c r="G138" s="267"/>
      <c r="H138" s="267" t="s">
        <v>373</v>
      </c>
      <c r="I138" s="267" t="s">
        <v>351</v>
      </c>
      <c r="J138" s="267"/>
      <c r="K138" s="315"/>
    </row>
    <row r="139" s="1" customFormat="1" ht="15" customHeight="1">
      <c r="B139" s="312"/>
      <c r="C139" s="267" t="s">
        <v>352</v>
      </c>
      <c r="D139" s="267"/>
      <c r="E139" s="267"/>
      <c r="F139" s="290" t="s">
        <v>319</v>
      </c>
      <c r="G139" s="267"/>
      <c r="H139" s="267" t="s">
        <v>374</v>
      </c>
      <c r="I139" s="267" t="s">
        <v>354</v>
      </c>
      <c r="J139" s="267"/>
      <c r="K139" s="315"/>
    </row>
    <row r="140" s="1" customFormat="1" ht="15" customHeight="1">
      <c r="B140" s="312"/>
      <c r="C140" s="267" t="s">
        <v>355</v>
      </c>
      <c r="D140" s="267"/>
      <c r="E140" s="267"/>
      <c r="F140" s="290" t="s">
        <v>319</v>
      </c>
      <c r="G140" s="267"/>
      <c r="H140" s="267" t="s">
        <v>355</v>
      </c>
      <c r="I140" s="267" t="s">
        <v>354</v>
      </c>
      <c r="J140" s="267"/>
      <c r="K140" s="315"/>
    </row>
    <row r="141" s="1" customFormat="1" ht="15" customHeight="1">
      <c r="B141" s="312"/>
      <c r="C141" s="267" t="s">
        <v>41</v>
      </c>
      <c r="D141" s="267"/>
      <c r="E141" s="267"/>
      <c r="F141" s="290" t="s">
        <v>319</v>
      </c>
      <c r="G141" s="267"/>
      <c r="H141" s="267" t="s">
        <v>375</v>
      </c>
      <c r="I141" s="267" t="s">
        <v>354</v>
      </c>
      <c r="J141" s="267"/>
      <c r="K141" s="315"/>
    </row>
    <row r="142" s="1" customFormat="1" ht="15" customHeight="1">
      <c r="B142" s="312"/>
      <c r="C142" s="267" t="s">
        <v>376</v>
      </c>
      <c r="D142" s="267"/>
      <c r="E142" s="267"/>
      <c r="F142" s="290" t="s">
        <v>319</v>
      </c>
      <c r="G142" s="267"/>
      <c r="H142" s="267" t="s">
        <v>377</v>
      </c>
      <c r="I142" s="267" t="s">
        <v>354</v>
      </c>
      <c r="J142" s="267"/>
      <c r="K142" s="315"/>
    </row>
    <row r="143" s="1" customFormat="1" ht="15" customHeight="1">
      <c r="B143" s="316"/>
      <c r="C143" s="317"/>
      <c r="D143" s="317"/>
      <c r="E143" s="317"/>
      <c r="F143" s="317"/>
      <c r="G143" s="317"/>
      <c r="H143" s="317"/>
      <c r="I143" s="317"/>
      <c r="J143" s="317"/>
      <c r="K143" s="318"/>
    </row>
    <row r="144" s="1" customFormat="1" ht="18.75" customHeight="1">
      <c r="B144" s="303"/>
      <c r="C144" s="303"/>
      <c r="D144" s="303"/>
      <c r="E144" s="303"/>
      <c r="F144" s="304"/>
      <c r="G144" s="303"/>
      <c r="H144" s="303"/>
      <c r="I144" s="303"/>
      <c r="J144" s="303"/>
      <c r="K144" s="303"/>
    </row>
    <row r="145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="1" customFormat="1" ht="45" customHeight="1">
      <c r="B147" s="279"/>
      <c r="C147" s="280" t="s">
        <v>378</v>
      </c>
      <c r="D147" s="280"/>
      <c r="E147" s="280"/>
      <c r="F147" s="280"/>
      <c r="G147" s="280"/>
      <c r="H147" s="280"/>
      <c r="I147" s="280"/>
      <c r="J147" s="280"/>
      <c r="K147" s="281"/>
    </row>
    <row r="148" s="1" customFormat="1" ht="17.25" customHeight="1">
      <c r="B148" s="279"/>
      <c r="C148" s="282" t="s">
        <v>313</v>
      </c>
      <c r="D148" s="282"/>
      <c r="E148" s="282"/>
      <c r="F148" s="282" t="s">
        <v>314</v>
      </c>
      <c r="G148" s="283"/>
      <c r="H148" s="282" t="s">
        <v>57</v>
      </c>
      <c r="I148" s="282" t="s">
        <v>60</v>
      </c>
      <c r="J148" s="282" t="s">
        <v>315</v>
      </c>
      <c r="K148" s="281"/>
    </row>
    <row r="149" s="1" customFormat="1" ht="17.25" customHeight="1">
      <c r="B149" s="279"/>
      <c r="C149" s="284" t="s">
        <v>316</v>
      </c>
      <c r="D149" s="284"/>
      <c r="E149" s="284"/>
      <c r="F149" s="285" t="s">
        <v>317</v>
      </c>
      <c r="G149" s="286"/>
      <c r="H149" s="284"/>
      <c r="I149" s="284"/>
      <c r="J149" s="284" t="s">
        <v>318</v>
      </c>
      <c r="K149" s="281"/>
    </row>
    <row r="150" s="1" customFormat="1" ht="5.25" customHeight="1">
      <c r="B150" s="292"/>
      <c r="C150" s="287"/>
      <c r="D150" s="287"/>
      <c r="E150" s="287"/>
      <c r="F150" s="287"/>
      <c r="G150" s="288"/>
      <c r="H150" s="287"/>
      <c r="I150" s="287"/>
      <c r="J150" s="287"/>
      <c r="K150" s="315"/>
    </row>
    <row r="151" s="1" customFormat="1" ht="15" customHeight="1">
      <c r="B151" s="292"/>
      <c r="C151" s="319" t="s">
        <v>322</v>
      </c>
      <c r="D151" s="267"/>
      <c r="E151" s="267"/>
      <c r="F151" s="320" t="s">
        <v>319</v>
      </c>
      <c r="G151" s="267"/>
      <c r="H151" s="319" t="s">
        <v>359</v>
      </c>
      <c r="I151" s="319" t="s">
        <v>321</v>
      </c>
      <c r="J151" s="319">
        <v>120</v>
      </c>
      <c r="K151" s="315"/>
    </row>
    <row r="152" s="1" customFormat="1" ht="15" customHeight="1">
      <c r="B152" s="292"/>
      <c r="C152" s="319" t="s">
        <v>368</v>
      </c>
      <c r="D152" s="267"/>
      <c r="E152" s="267"/>
      <c r="F152" s="320" t="s">
        <v>319</v>
      </c>
      <c r="G152" s="267"/>
      <c r="H152" s="319" t="s">
        <v>379</v>
      </c>
      <c r="I152" s="319" t="s">
        <v>321</v>
      </c>
      <c r="J152" s="319" t="s">
        <v>370</v>
      </c>
      <c r="K152" s="315"/>
    </row>
    <row r="153" s="1" customFormat="1" ht="15" customHeight="1">
      <c r="B153" s="292"/>
      <c r="C153" s="319" t="s">
        <v>267</v>
      </c>
      <c r="D153" s="267"/>
      <c r="E153" s="267"/>
      <c r="F153" s="320" t="s">
        <v>319</v>
      </c>
      <c r="G153" s="267"/>
      <c r="H153" s="319" t="s">
        <v>380</v>
      </c>
      <c r="I153" s="319" t="s">
        <v>321</v>
      </c>
      <c r="J153" s="319" t="s">
        <v>370</v>
      </c>
      <c r="K153" s="315"/>
    </row>
    <row r="154" s="1" customFormat="1" ht="15" customHeight="1">
      <c r="B154" s="292"/>
      <c r="C154" s="319" t="s">
        <v>324</v>
      </c>
      <c r="D154" s="267"/>
      <c r="E154" s="267"/>
      <c r="F154" s="320" t="s">
        <v>325</v>
      </c>
      <c r="G154" s="267"/>
      <c r="H154" s="319" t="s">
        <v>359</v>
      </c>
      <c r="I154" s="319" t="s">
        <v>321</v>
      </c>
      <c r="J154" s="319">
        <v>50</v>
      </c>
      <c r="K154" s="315"/>
    </row>
    <row r="155" s="1" customFormat="1" ht="15" customHeight="1">
      <c r="B155" s="292"/>
      <c r="C155" s="319" t="s">
        <v>327</v>
      </c>
      <c r="D155" s="267"/>
      <c r="E155" s="267"/>
      <c r="F155" s="320" t="s">
        <v>319</v>
      </c>
      <c r="G155" s="267"/>
      <c r="H155" s="319" t="s">
        <v>359</v>
      </c>
      <c r="I155" s="319" t="s">
        <v>329</v>
      </c>
      <c r="J155" s="319"/>
      <c r="K155" s="315"/>
    </row>
    <row r="156" s="1" customFormat="1" ht="15" customHeight="1">
      <c r="B156" s="292"/>
      <c r="C156" s="319" t="s">
        <v>338</v>
      </c>
      <c r="D156" s="267"/>
      <c r="E156" s="267"/>
      <c r="F156" s="320" t="s">
        <v>325</v>
      </c>
      <c r="G156" s="267"/>
      <c r="H156" s="319" t="s">
        <v>359</v>
      </c>
      <c r="I156" s="319" t="s">
        <v>321</v>
      </c>
      <c r="J156" s="319">
        <v>50</v>
      </c>
      <c r="K156" s="315"/>
    </row>
    <row r="157" s="1" customFormat="1" ht="15" customHeight="1">
      <c r="B157" s="292"/>
      <c r="C157" s="319" t="s">
        <v>346</v>
      </c>
      <c r="D157" s="267"/>
      <c r="E157" s="267"/>
      <c r="F157" s="320" t="s">
        <v>325</v>
      </c>
      <c r="G157" s="267"/>
      <c r="H157" s="319" t="s">
        <v>359</v>
      </c>
      <c r="I157" s="319" t="s">
        <v>321</v>
      </c>
      <c r="J157" s="319">
        <v>50</v>
      </c>
      <c r="K157" s="315"/>
    </row>
    <row r="158" s="1" customFormat="1" ht="15" customHeight="1">
      <c r="B158" s="292"/>
      <c r="C158" s="319" t="s">
        <v>344</v>
      </c>
      <c r="D158" s="267"/>
      <c r="E158" s="267"/>
      <c r="F158" s="320" t="s">
        <v>325</v>
      </c>
      <c r="G158" s="267"/>
      <c r="H158" s="319" t="s">
        <v>359</v>
      </c>
      <c r="I158" s="319" t="s">
        <v>321</v>
      </c>
      <c r="J158" s="319">
        <v>50</v>
      </c>
      <c r="K158" s="315"/>
    </row>
    <row r="159" s="1" customFormat="1" ht="15" customHeight="1">
      <c r="B159" s="292"/>
      <c r="C159" s="319" t="s">
        <v>85</v>
      </c>
      <c r="D159" s="267"/>
      <c r="E159" s="267"/>
      <c r="F159" s="320" t="s">
        <v>319</v>
      </c>
      <c r="G159" s="267"/>
      <c r="H159" s="319" t="s">
        <v>381</v>
      </c>
      <c r="I159" s="319" t="s">
        <v>321</v>
      </c>
      <c r="J159" s="319" t="s">
        <v>382</v>
      </c>
      <c r="K159" s="315"/>
    </row>
    <row r="160" s="1" customFormat="1" ht="15" customHeight="1">
      <c r="B160" s="292"/>
      <c r="C160" s="319" t="s">
        <v>383</v>
      </c>
      <c r="D160" s="267"/>
      <c r="E160" s="267"/>
      <c r="F160" s="320" t="s">
        <v>319</v>
      </c>
      <c r="G160" s="267"/>
      <c r="H160" s="319" t="s">
        <v>384</v>
      </c>
      <c r="I160" s="319" t="s">
        <v>354</v>
      </c>
      <c r="J160" s="319"/>
      <c r="K160" s="315"/>
    </row>
    <row r="161" s="1" customFormat="1" ht="15" customHeight="1">
      <c r="B161" s="321"/>
      <c r="C161" s="301"/>
      <c r="D161" s="301"/>
      <c r="E161" s="301"/>
      <c r="F161" s="301"/>
      <c r="G161" s="301"/>
      <c r="H161" s="301"/>
      <c r="I161" s="301"/>
      <c r="J161" s="301"/>
      <c r="K161" s="322"/>
    </row>
    <row r="162" s="1" customFormat="1" ht="18.75" customHeight="1">
      <c r="B162" s="303"/>
      <c r="C162" s="313"/>
      <c r="D162" s="313"/>
      <c r="E162" s="313"/>
      <c r="F162" s="323"/>
      <c r="G162" s="313"/>
      <c r="H162" s="313"/>
      <c r="I162" s="313"/>
      <c r="J162" s="313"/>
      <c r="K162" s="303"/>
    </row>
    <row r="163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="1" customFormat="1" ht="45" customHeight="1">
      <c r="B165" s="257"/>
      <c r="C165" s="258" t="s">
        <v>385</v>
      </c>
      <c r="D165" s="258"/>
      <c r="E165" s="258"/>
      <c r="F165" s="258"/>
      <c r="G165" s="258"/>
      <c r="H165" s="258"/>
      <c r="I165" s="258"/>
      <c r="J165" s="258"/>
      <c r="K165" s="259"/>
    </row>
    <row r="166" s="1" customFormat="1" ht="17.25" customHeight="1">
      <c r="B166" s="257"/>
      <c r="C166" s="282" t="s">
        <v>313</v>
      </c>
      <c r="D166" s="282"/>
      <c r="E166" s="282"/>
      <c r="F166" s="282" t="s">
        <v>314</v>
      </c>
      <c r="G166" s="324"/>
      <c r="H166" s="325" t="s">
        <v>57</v>
      </c>
      <c r="I166" s="325" t="s">
        <v>60</v>
      </c>
      <c r="J166" s="282" t="s">
        <v>315</v>
      </c>
      <c r="K166" s="259"/>
    </row>
    <row r="167" s="1" customFormat="1" ht="17.25" customHeight="1">
      <c r="B167" s="260"/>
      <c r="C167" s="284" t="s">
        <v>316</v>
      </c>
      <c r="D167" s="284"/>
      <c r="E167" s="284"/>
      <c r="F167" s="285" t="s">
        <v>317</v>
      </c>
      <c r="G167" s="326"/>
      <c r="H167" s="327"/>
      <c r="I167" s="327"/>
      <c r="J167" s="284" t="s">
        <v>318</v>
      </c>
      <c r="K167" s="262"/>
    </row>
    <row r="168" s="1" customFormat="1" ht="5.25" customHeight="1">
      <c r="B168" s="292"/>
      <c r="C168" s="287"/>
      <c r="D168" s="287"/>
      <c r="E168" s="287"/>
      <c r="F168" s="287"/>
      <c r="G168" s="288"/>
      <c r="H168" s="287"/>
      <c r="I168" s="287"/>
      <c r="J168" s="287"/>
      <c r="K168" s="315"/>
    </row>
    <row r="169" s="1" customFormat="1" ht="15" customHeight="1">
      <c r="B169" s="292"/>
      <c r="C169" s="267" t="s">
        <v>322</v>
      </c>
      <c r="D169" s="267"/>
      <c r="E169" s="267"/>
      <c r="F169" s="290" t="s">
        <v>319</v>
      </c>
      <c r="G169" s="267"/>
      <c r="H169" s="267" t="s">
        <v>359</v>
      </c>
      <c r="I169" s="267" t="s">
        <v>321</v>
      </c>
      <c r="J169" s="267">
        <v>120</v>
      </c>
      <c r="K169" s="315"/>
    </row>
    <row r="170" s="1" customFormat="1" ht="15" customHeight="1">
      <c r="B170" s="292"/>
      <c r="C170" s="267" t="s">
        <v>368</v>
      </c>
      <c r="D170" s="267"/>
      <c r="E170" s="267"/>
      <c r="F170" s="290" t="s">
        <v>319</v>
      </c>
      <c r="G170" s="267"/>
      <c r="H170" s="267" t="s">
        <v>369</v>
      </c>
      <c r="I170" s="267" t="s">
        <v>321</v>
      </c>
      <c r="J170" s="267" t="s">
        <v>370</v>
      </c>
      <c r="K170" s="315"/>
    </row>
    <row r="171" s="1" customFormat="1" ht="15" customHeight="1">
      <c r="B171" s="292"/>
      <c r="C171" s="267" t="s">
        <v>267</v>
      </c>
      <c r="D171" s="267"/>
      <c r="E171" s="267"/>
      <c r="F171" s="290" t="s">
        <v>319</v>
      </c>
      <c r="G171" s="267"/>
      <c r="H171" s="267" t="s">
        <v>386</v>
      </c>
      <c r="I171" s="267" t="s">
        <v>321</v>
      </c>
      <c r="J171" s="267" t="s">
        <v>370</v>
      </c>
      <c r="K171" s="315"/>
    </row>
    <row r="172" s="1" customFormat="1" ht="15" customHeight="1">
      <c r="B172" s="292"/>
      <c r="C172" s="267" t="s">
        <v>324</v>
      </c>
      <c r="D172" s="267"/>
      <c r="E172" s="267"/>
      <c r="F172" s="290" t="s">
        <v>325</v>
      </c>
      <c r="G172" s="267"/>
      <c r="H172" s="267" t="s">
        <v>386</v>
      </c>
      <c r="I172" s="267" t="s">
        <v>321</v>
      </c>
      <c r="J172" s="267">
        <v>50</v>
      </c>
      <c r="K172" s="315"/>
    </row>
    <row r="173" s="1" customFormat="1" ht="15" customHeight="1">
      <c r="B173" s="292"/>
      <c r="C173" s="267" t="s">
        <v>327</v>
      </c>
      <c r="D173" s="267"/>
      <c r="E173" s="267"/>
      <c r="F173" s="290" t="s">
        <v>319</v>
      </c>
      <c r="G173" s="267"/>
      <c r="H173" s="267" t="s">
        <v>386</v>
      </c>
      <c r="I173" s="267" t="s">
        <v>329</v>
      </c>
      <c r="J173" s="267"/>
      <c r="K173" s="315"/>
    </row>
    <row r="174" s="1" customFormat="1" ht="15" customHeight="1">
      <c r="B174" s="292"/>
      <c r="C174" s="267" t="s">
        <v>338</v>
      </c>
      <c r="D174" s="267"/>
      <c r="E174" s="267"/>
      <c r="F174" s="290" t="s">
        <v>325</v>
      </c>
      <c r="G174" s="267"/>
      <c r="H174" s="267" t="s">
        <v>386</v>
      </c>
      <c r="I174" s="267" t="s">
        <v>321</v>
      </c>
      <c r="J174" s="267">
        <v>50</v>
      </c>
      <c r="K174" s="315"/>
    </row>
    <row r="175" s="1" customFormat="1" ht="15" customHeight="1">
      <c r="B175" s="292"/>
      <c r="C175" s="267" t="s">
        <v>346</v>
      </c>
      <c r="D175" s="267"/>
      <c r="E175" s="267"/>
      <c r="F175" s="290" t="s">
        <v>325</v>
      </c>
      <c r="G175" s="267"/>
      <c r="H175" s="267" t="s">
        <v>386</v>
      </c>
      <c r="I175" s="267" t="s">
        <v>321</v>
      </c>
      <c r="J175" s="267">
        <v>50</v>
      </c>
      <c r="K175" s="315"/>
    </row>
    <row r="176" s="1" customFormat="1" ht="15" customHeight="1">
      <c r="B176" s="292"/>
      <c r="C176" s="267" t="s">
        <v>344</v>
      </c>
      <c r="D176" s="267"/>
      <c r="E176" s="267"/>
      <c r="F176" s="290" t="s">
        <v>325</v>
      </c>
      <c r="G176" s="267"/>
      <c r="H176" s="267" t="s">
        <v>386</v>
      </c>
      <c r="I176" s="267" t="s">
        <v>321</v>
      </c>
      <c r="J176" s="267">
        <v>50</v>
      </c>
      <c r="K176" s="315"/>
    </row>
    <row r="177" s="1" customFormat="1" ht="15" customHeight="1">
      <c r="B177" s="292"/>
      <c r="C177" s="267" t="s">
        <v>97</v>
      </c>
      <c r="D177" s="267"/>
      <c r="E177" s="267"/>
      <c r="F177" s="290" t="s">
        <v>319</v>
      </c>
      <c r="G177" s="267"/>
      <c r="H177" s="267" t="s">
        <v>387</v>
      </c>
      <c r="I177" s="267" t="s">
        <v>388</v>
      </c>
      <c r="J177" s="267"/>
      <c r="K177" s="315"/>
    </row>
    <row r="178" s="1" customFormat="1" ht="15" customHeight="1">
      <c r="B178" s="292"/>
      <c r="C178" s="267" t="s">
        <v>60</v>
      </c>
      <c r="D178" s="267"/>
      <c r="E178" s="267"/>
      <c r="F178" s="290" t="s">
        <v>319</v>
      </c>
      <c r="G178" s="267"/>
      <c r="H178" s="267" t="s">
        <v>389</v>
      </c>
      <c r="I178" s="267" t="s">
        <v>390</v>
      </c>
      <c r="J178" s="267">
        <v>1</v>
      </c>
      <c r="K178" s="315"/>
    </row>
    <row r="179" s="1" customFormat="1" ht="15" customHeight="1">
      <c r="B179" s="292"/>
      <c r="C179" s="267" t="s">
        <v>56</v>
      </c>
      <c r="D179" s="267"/>
      <c r="E179" s="267"/>
      <c r="F179" s="290" t="s">
        <v>319</v>
      </c>
      <c r="G179" s="267"/>
      <c r="H179" s="267" t="s">
        <v>391</v>
      </c>
      <c r="I179" s="267" t="s">
        <v>321</v>
      </c>
      <c r="J179" s="267">
        <v>20</v>
      </c>
      <c r="K179" s="315"/>
    </row>
    <row r="180" s="1" customFormat="1" ht="15" customHeight="1">
      <c r="B180" s="292"/>
      <c r="C180" s="267" t="s">
        <v>57</v>
      </c>
      <c r="D180" s="267"/>
      <c r="E180" s="267"/>
      <c r="F180" s="290" t="s">
        <v>319</v>
      </c>
      <c r="G180" s="267"/>
      <c r="H180" s="267" t="s">
        <v>392</v>
      </c>
      <c r="I180" s="267" t="s">
        <v>321</v>
      </c>
      <c r="J180" s="267">
        <v>255</v>
      </c>
      <c r="K180" s="315"/>
    </row>
    <row r="181" s="1" customFormat="1" ht="15" customHeight="1">
      <c r="B181" s="292"/>
      <c r="C181" s="267" t="s">
        <v>98</v>
      </c>
      <c r="D181" s="267"/>
      <c r="E181" s="267"/>
      <c r="F181" s="290" t="s">
        <v>319</v>
      </c>
      <c r="G181" s="267"/>
      <c r="H181" s="267" t="s">
        <v>283</v>
      </c>
      <c r="I181" s="267" t="s">
        <v>321</v>
      </c>
      <c r="J181" s="267">
        <v>10</v>
      </c>
      <c r="K181" s="315"/>
    </row>
    <row r="182" s="1" customFormat="1" ht="15" customHeight="1">
      <c r="B182" s="292"/>
      <c r="C182" s="267" t="s">
        <v>99</v>
      </c>
      <c r="D182" s="267"/>
      <c r="E182" s="267"/>
      <c r="F182" s="290" t="s">
        <v>319</v>
      </c>
      <c r="G182" s="267"/>
      <c r="H182" s="267" t="s">
        <v>393</v>
      </c>
      <c r="I182" s="267" t="s">
        <v>354</v>
      </c>
      <c r="J182" s="267"/>
      <c r="K182" s="315"/>
    </row>
    <row r="183" s="1" customFormat="1" ht="15" customHeight="1">
      <c r="B183" s="292"/>
      <c r="C183" s="267" t="s">
        <v>394</v>
      </c>
      <c r="D183" s="267"/>
      <c r="E183" s="267"/>
      <c r="F183" s="290" t="s">
        <v>319</v>
      </c>
      <c r="G183" s="267"/>
      <c r="H183" s="267" t="s">
        <v>395</v>
      </c>
      <c r="I183" s="267" t="s">
        <v>354</v>
      </c>
      <c r="J183" s="267"/>
      <c r="K183" s="315"/>
    </row>
    <row r="184" s="1" customFormat="1" ht="15" customHeight="1">
      <c r="B184" s="292"/>
      <c r="C184" s="267" t="s">
        <v>383</v>
      </c>
      <c r="D184" s="267"/>
      <c r="E184" s="267"/>
      <c r="F184" s="290" t="s">
        <v>319</v>
      </c>
      <c r="G184" s="267"/>
      <c r="H184" s="267" t="s">
        <v>396</v>
      </c>
      <c r="I184" s="267" t="s">
        <v>354</v>
      </c>
      <c r="J184" s="267"/>
      <c r="K184" s="315"/>
    </row>
    <row r="185" s="1" customFormat="1" ht="15" customHeight="1">
      <c r="B185" s="292"/>
      <c r="C185" s="267" t="s">
        <v>101</v>
      </c>
      <c r="D185" s="267"/>
      <c r="E185" s="267"/>
      <c r="F185" s="290" t="s">
        <v>325</v>
      </c>
      <c r="G185" s="267"/>
      <c r="H185" s="267" t="s">
        <v>397</v>
      </c>
      <c r="I185" s="267" t="s">
        <v>321</v>
      </c>
      <c r="J185" s="267">
        <v>50</v>
      </c>
      <c r="K185" s="315"/>
    </row>
    <row r="186" s="1" customFormat="1" ht="15" customHeight="1">
      <c r="B186" s="292"/>
      <c r="C186" s="267" t="s">
        <v>398</v>
      </c>
      <c r="D186" s="267"/>
      <c r="E186" s="267"/>
      <c r="F186" s="290" t="s">
        <v>325</v>
      </c>
      <c r="G186" s="267"/>
      <c r="H186" s="267" t="s">
        <v>399</v>
      </c>
      <c r="I186" s="267" t="s">
        <v>400</v>
      </c>
      <c r="J186" s="267"/>
      <c r="K186" s="315"/>
    </row>
    <row r="187" s="1" customFormat="1" ht="15" customHeight="1">
      <c r="B187" s="292"/>
      <c r="C187" s="267" t="s">
        <v>401</v>
      </c>
      <c r="D187" s="267"/>
      <c r="E187" s="267"/>
      <c r="F187" s="290" t="s">
        <v>325</v>
      </c>
      <c r="G187" s="267"/>
      <c r="H187" s="267" t="s">
        <v>402</v>
      </c>
      <c r="I187" s="267" t="s">
        <v>400</v>
      </c>
      <c r="J187" s="267"/>
      <c r="K187" s="315"/>
    </row>
    <row r="188" s="1" customFormat="1" ht="15" customHeight="1">
      <c r="B188" s="292"/>
      <c r="C188" s="267" t="s">
        <v>403</v>
      </c>
      <c r="D188" s="267"/>
      <c r="E188" s="267"/>
      <c r="F188" s="290" t="s">
        <v>325</v>
      </c>
      <c r="G188" s="267"/>
      <c r="H188" s="267" t="s">
        <v>404</v>
      </c>
      <c r="I188" s="267" t="s">
        <v>400</v>
      </c>
      <c r="J188" s="267"/>
      <c r="K188" s="315"/>
    </row>
    <row r="189" s="1" customFormat="1" ht="15" customHeight="1">
      <c r="B189" s="292"/>
      <c r="C189" s="328" t="s">
        <v>405</v>
      </c>
      <c r="D189" s="267"/>
      <c r="E189" s="267"/>
      <c r="F189" s="290" t="s">
        <v>325</v>
      </c>
      <c r="G189" s="267"/>
      <c r="H189" s="267" t="s">
        <v>406</v>
      </c>
      <c r="I189" s="267" t="s">
        <v>407</v>
      </c>
      <c r="J189" s="329" t="s">
        <v>408</v>
      </c>
      <c r="K189" s="315"/>
    </row>
    <row r="190" s="1" customFormat="1" ht="15" customHeight="1">
      <c r="B190" s="292"/>
      <c r="C190" s="328" t="s">
        <v>45</v>
      </c>
      <c r="D190" s="267"/>
      <c r="E190" s="267"/>
      <c r="F190" s="290" t="s">
        <v>319</v>
      </c>
      <c r="G190" s="267"/>
      <c r="H190" s="264" t="s">
        <v>409</v>
      </c>
      <c r="I190" s="267" t="s">
        <v>410</v>
      </c>
      <c r="J190" s="267"/>
      <c r="K190" s="315"/>
    </row>
    <row r="191" s="1" customFormat="1" ht="15" customHeight="1">
      <c r="B191" s="292"/>
      <c r="C191" s="328" t="s">
        <v>411</v>
      </c>
      <c r="D191" s="267"/>
      <c r="E191" s="267"/>
      <c r="F191" s="290" t="s">
        <v>319</v>
      </c>
      <c r="G191" s="267"/>
      <c r="H191" s="267" t="s">
        <v>412</v>
      </c>
      <c r="I191" s="267" t="s">
        <v>354</v>
      </c>
      <c r="J191" s="267"/>
      <c r="K191" s="315"/>
    </row>
    <row r="192" s="1" customFormat="1" ht="15" customHeight="1">
      <c r="B192" s="292"/>
      <c r="C192" s="328" t="s">
        <v>413</v>
      </c>
      <c r="D192" s="267"/>
      <c r="E192" s="267"/>
      <c r="F192" s="290" t="s">
        <v>319</v>
      </c>
      <c r="G192" s="267"/>
      <c r="H192" s="267" t="s">
        <v>414</v>
      </c>
      <c r="I192" s="267" t="s">
        <v>354</v>
      </c>
      <c r="J192" s="267"/>
      <c r="K192" s="315"/>
    </row>
    <row r="193" s="1" customFormat="1" ht="15" customHeight="1">
      <c r="B193" s="292"/>
      <c r="C193" s="328" t="s">
        <v>415</v>
      </c>
      <c r="D193" s="267"/>
      <c r="E193" s="267"/>
      <c r="F193" s="290" t="s">
        <v>325</v>
      </c>
      <c r="G193" s="267"/>
      <c r="H193" s="267" t="s">
        <v>416</v>
      </c>
      <c r="I193" s="267" t="s">
        <v>354</v>
      </c>
      <c r="J193" s="267"/>
      <c r="K193" s="315"/>
    </row>
    <row r="194" s="1" customFormat="1" ht="15" customHeight="1">
      <c r="B194" s="321"/>
      <c r="C194" s="330"/>
      <c r="D194" s="301"/>
      <c r="E194" s="301"/>
      <c r="F194" s="301"/>
      <c r="G194" s="301"/>
      <c r="H194" s="301"/>
      <c r="I194" s="301"/>
      <c r="J194" s="301"/>
      <c r="K194" s="322"/>
    </row>
    <row r="195" s="1" customFormat="1" ht="18.75" customHeight="1">
      <c r="B195" s="303"/>
      <c r="C195" s="313"/>
      <c r="D195" s="313"/>
      <c r="E195" s="313"/>
      <c r="F195" s="323"/>
      <c r="G195" s="313"/>
      <c r="H195" s="313"/>
      <c r="I195" s="313"/>
      <c r="J195" s="313"/>
      <c r="K195" s="303"/>
    </row>
    <row r="196" s="1" customFormat="1" ht="18.75" customHeight="1">
      <c r="B196" s="303"/>
      <c r="C196" s="313"/>
      <c r="D196" s="313"/>
      <c r="E196" s="313"/>
      <c r="F196" s="323"/>
      <c r="G196" s="313"/>
      <c r="H196" s="313"/>
      <c r="I196" s="313"/>
      <c r="J196" s="313"/>
      <c r="K196" s="303"/>
    </row>
    <row r="197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="1" customFormat="1" ht="21">
      <c r="B199" s="257"/>
      <c r="C199" s="258" t="s">
        <v>417</v>
      </c>
      <c r="D199" s="258"/>
      <c r="E199" s="258"/>
      <c r="F199" s="258"/>
      <c r="G199" s="258"/>
      <c r="H199" s="258"/>
      <c r="I199" s="258"/>
      <c r="J199" s="258"/>
      <c r="K199" s="259"/>
    </row>
    <row r="200" s="1" customFormat="1" ht="25.5" customHeight="1">
      <c r="B200" s="257"/>
      <c r="C200" s="331" t="s">
        <v>418</v>
      </c>
      <c r="D200" s="331"/>
      <c r="E200" s="331"/>
      <c r="F200" s="331" t="s">
        <v>419</v>
      </c>
      <c r="G200" s="332"/>
      <c r="H200" s="331" t="s">
        <v>420</v>
      </c>
      <c r="I200" s="331"/>
      <c r="J200" s="331"/>
      <c r="K200" s="259"/>
    </row>
    <row r="201" s="1" customFormat="1" ht="5.25" customHeight="1">
      <c r="B201" s="292"/>
      <c r="C201" s="287"/>
      <c r="D201" s="287"/>
      <c r="E201" s="287"/>
      <c r="F201" s="287"/>
      <c r="G201" s="313"/>
      <c r="H201" s="287"/>
      <c r="I201" s="287"/>
      <c r="J201" s="287"/>
      <c r="K201" s="315"/>
    </row>
    <row r="202" s="1" customFormat="1" ht="15" customHeight="1">
      <c r="B202" s="292"/>
      <c r="C202" s="267" t="s">
        <v>410</v>
      </c>
      <c r="D202" s="267"/>
      <c r="E202" s="267"/>
      <c r="F202" s="290" t="s">
        <v>46</v>
      </c>
      <c r="G202" s="267"/>
      <c r="H202" s="267" t="s">
        <v>421</v>
      </c>
      <c r="I202" s="267"/>
      <c r="J202" s="267"/>
      <c r="K202" s="315"/>
    </row>
    <row r="203" s="1" customFormat="1" ht="15" customHeight="1">
      <c r="B203" s="292"/>
      <c r="C203" s="267"/>
      <c r="D203" s="267"/>
      <c r="E203" s="267"/>
      <c r="F203" s="290" t="s">
        <v>47</v>
      </c>
      <c r="G203" s="267"/>
      <c r="H203" s="267" t="s">
        <v>422</v>
      </c>
      <c r="I203" s="267"/>
      <c r="J203" s="267"/>
      <c r="K203" s="315"/>
    </row>
    <row r="204" s="1" customFormat="1" ht="15" customHeight="1">
      <c r="B204" s="292"/>
      <c r="C204" s="267"/>
      <c r="D204" s="267"/>
      <c r="E204" s="267"/>
      <c r="F204" s="290" t="s">
        <v>50</v>
      </c>
      <c r="G204" s="267"/>
      <c r="H204" s="267" t="s">
        <v>423</v>
      </c>
      <c r="I204" s="267"/>
      <c r="J204" s="267"/>
      <c r="K204" s="315"/>
    </row>
    <row r="205" s="1" customFormat="1" ht="15" customHeight="1">
      <c r="B205" s="292"/>
      <c r="C205" s="267"/>
      <c r="D205" s="267"/>
      <c r="E205" s="267"/>
      <c r="F205" s="290" t="s">
        <v>48</v>
      </c>
      <c r="G205" s="267"/>
      <c r="H205" s="267" t="s">
        <v>424</v>
      </c>
      <c r="I205" s="267"/>
      <c r="J205" s="267"/>
      <c r="K205" s="315"/>
    </row>
    <row r="206" s="1" customFormat="1" ht="15" customHeight="1">
      <c r="B206" s="292"/>
      <c r="C206" s="267"/>
      <c r="D206" s="267"/>
      <c r="E206" s="267"/>
      <c r="F206" s="290" t="s">
        <v>49</v>
      </c>
      <c r="G206" s="267"/>
      <c r="H206" s="267" t="s">
        <v>425</v>
      </c>
      <c r="I206" s="267"/>
      <c r="J206" s="267"/>
      <c r="K206" s="315"/>
    </row>
    <row r="207" s="1" customFormat="1" ht="15" customHeight="1">
      <c r="B207" s="292"/>
      <c r="C207" s="267"/>
      <c r="D207" s="267"/>
      <c r="E207" s="267"/>
      <c r="F207" s="290"/>
      <c r="G207" s="267"/>
      <c r="H207" s="267"/>
      <c r="I207" s="267"/>
      <c r="J207" s="267"/>
      <c r="K207" s="315"/>
    </row>
    <row r="208" s="1" customFormat="1" ht="15" customHeight="1">
      <c r="B208" s="292"/>
      <c r="C208" s="267" t="s">
        <v>366</v>
      </c>
      <c r="D208" s="267"/>
      <c r="E208" s="267"/>
      <c r="F208" s="290" t="s">
        <v>79</v>
      </c>
      <c r="G208" s="267"/>
      <c r="H208" s="267" t="s">
        <v>426</v>
      </c>
      <c r="I208" s="267"/>
      <c r="J208" s="267"/>
      <c r="K208" s="315"/>
    </row>
    <row r="209" s="1" customFormat="1" ht="15" customHeight="1">
      <c r="B209" s="292"/>
      <c r="C209" s="267"/>
      <c r="D209" s="267"/>
      <c r="E209" s="267"/>
      <c r="F209" s="290" t="s">
        <v>261</v>
      </c>
      <c r="G209" s="267"/>
      <c r="H209" s="267" t="s">
        <v>262</v>
      </c>
      <c r="I209" s="267"/>
      <c r="J209" s="267"/>
      <c r="K209" s="315"/>
    </row>
    <row r="210" s="1" customFormat="1" ht="15" customHeight="1">
      <c r="B210" s="292"/>
      <c r="C210" s="267"/>
      <c r="D210" s="267"/>
      <c r="E210" s="267"/>
      <c r="F210" s="290" t="s">
        <v>259</v>
      </c>
      <c r="G210" s="267"/>
      <c r="H210" s="267" t="s">
        <v>427</v>
      </c>
      <c r="I210" s="267"/>
      <c r="J210" s="267"/>
      <c r="K210" s="315"/>
    </row>
    <row r="211" s="1" customFormat="1" ht="15" customHeight="1">
      <c r="B211" s="333"/>
      <c r="C211" s="267"/>
      <c r="D211" s="267"/>
      <c r="E211" s="267"/>
      <c r="F211" s="290" t="s">
        <v>263</v>
      </c>
      <c r="G211" s="328"/>
      <c r="H211" s="319" t="s">
        <v>264</v>
      </c>
      <c r="I211" s="319"/>
      <c r="J211" s="319"/>
      <c r="K211" s="334"/>
    </row>
    <row r="212" s="1" customFormat="1" ht="15" customHeight="1">
      <c r="B212" s="333"/>
      <c r="C212" s="267"/>
      <c r="D212" s="267"/>
      <c r="E212" s="267"/>
      <c r="F212" s="290" t="s">
        <v>265</v>
      </c>
      <c r="G212" s="328"/>
      <c r="H212" s="319" t="s">
        <v>428</v>
      </c>
      <c r="I212" s="319"/>
      <c r="J212" s="319"/>
      <c r="K212" s="334"/>
    </row>
    <row r="213" s="1" customFormat="1" ht="15" customHeight="1">
      <c r="B213" s="333"/>
      <c r="C213" s="267"/>
      <c r="D213" s="267"/>
      <c r="E213" s="267"/>
      <c r="F213" s="290"/>
      <c r="G213" s="328"/>
      <c r="H213" s="319"/>
      <c r="I213" s="319"/>
      <c r="J213" s="319"/>
      <c r="K213" s="334"/>
    </row>
    <row r="214" s="1" customFormat="1" ht="15" customHeight="1">
      <c r="B214" s="333"/>
      <c r="C214" s="267" t="s">
        <v>390</v>
      </c>
      <c r="D214" s="267"/>
      <c r="E214" s="267"/>
      <c r="F214" s="290">
        <v>1</v>
      </c>
      <c r="G214" s="328"/>
      <c r="H214" s="319" t="s">
        <v>429</v>
      </c>
      <c r="I214" s="319"/>
      <c r="J214" s="319"/>
      <c r="K214" s="334"/>
    </row>
    <row r="215" s="1" customFormat="1" ht="15" customHeight="1">
      <c r="B215" s="333"/>
      <c r="C215" s="267"/>
      <c r="D215" s="267"/>
      <c r="E215" s="267"/>
      <c r="F215" s="290">
        <v>2</v>
      </c>
      <c r="G215" s="328"/>
      <c r="H215" s="319" t="s">
        <v>430</v>
      </c>
      <c r="I215" s="319"/>
      <c r="J215" s="319"/>
      <c r="K215" s="334"/>
    </row>
    <row r="216" s="1" customFormat="1" ht="15" customHeight="1">
      <c r="B216" s="333"/>
      <c r="C216" s="267"/>
      <c r="D216" s="267"/>
      <c r="E216" s="267"/>
      <c r="F216" s="290">
        <v>3</v>
      </c>
      <c r="G216" s="328"/>
      <c r="H216" s="319" t="s">
        <v>431</v>
      </c>
      <c r="I216" s="319"/>
      <c r="J216" s="319"/>
      <c r="K216" s="334"/>
    </row>
    <row r="217" s="1" customFormat="1" ht="15" customHeight="1">
      <c r="B217" s="333"/>
      <c r="C217" s="267"/>
      <c r="D217" s="267"/>
      <c r="E217" s="267"/>
      <c r="F217" s="290">
        <v>4</v>
      </c>
      <c r="G217" s="328"/>
      <c r="H217" s="319" t="s">
        <v>432</v>
      </c>
      <c r="I217" s="319"/>
      <c r="J217" s="319"/>
      <c r="K217" s="334"/>
    </row>
    <row r="218" s="1" customFormat="1" ht="12.75" customHeight="1">
      <c r="B218" s="335"/>
      <c r="C218" s="336"/>
      <c r="D218" s="336"/>
      <c r="E218" s="336"/>
      <c r="F218" s="336"/>
      <c r="G218" s="336"/>
      <c r="H218" s="336"/>
      <c r="I218" s="336"/>
      <c r="J218" s="336"/>
      <c r="K218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2023-05-10T04:53:54Z</dcterms:created>
  <dcterms:modified xsi:type="dcterms:W3CDTF">2023-05-10T04:54:00Z</dcterms:modified>
</cp:coreProperties>
</file>