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S_ ROZPOCTY_3_10_2023\Jarka Tavodova_17_5_2023\(((T30)\"/>
    </mc:Choice>
  </mc:AlternateContent>
  <bookViews>
    <workbookView xWindow="0" yWindow="0" windowWidth="0" windowHeight="0"/>
  </bookViews>
  <sheets>
    <sheet name="Rekapitulace stavby" sheetId="1" r:id="rId1"/>
    <sheet name="01 - LOUBÍ U DĚČÍNA – odb...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LOUBÍ U DĚČÍNA – odb...'!$C$119:$K$218</definedName>
    <definedName name="_xlnm.Print_Area" localSheetId="1">'01 - LOUBÍ U DĚČÍNA – odb...'!$C$4:$J$76,'01 - LOUBÍ U DĚČÍNA – odb...'!$C$82:$J$101,'01 - LOUBÍ U DĚČÍNA – odb...'!$C$107:$K$218</definedName>
    <definedName name="_xlnm.Print_Titles" localSheetId="1">'01 - LOUBÍ U DĚČÍNA – odb...'!$119:$119</definedName>
    <definedName name="_xlnm._FilterDatabase" localSheetId="2" hidden="1">'VON - Vedlejší a ostatní ...'!$C$123:$K$150</definedName>
    <definedName name="_xlnm.Print_Area" localSheetId="2">'VON - Vedlejší a ostatní ...'!$C$4:$J$76,'VON - Vedlejší a ostatní ...'!$C$82:$J$105,'VON - Vedlejší a ostatní ...'!$C$111:$K$150</definedName>
    <definedName name="_xlnm.Print_Titles" localSheetId="2">'VON - Vedlejší a ostatní ...'!$123:$123</definedName>
  </definedNames>
  <calcPr/>
</workbook>
</file>

<file path=xl/calcChain.xml><?xml version="1.0" encoding="utf-8"?>
<calcChain xmlns="http://schemas.openxmlformats.org/spreadsheetml/2006/main">
  <c i="3" l="1" r="T146"/>
  <c r="P146"/>
  <c r="T143"/>
  <c r="J37"/>
  <c r="J36"/>
  <c i="1" r="AY96"/>
  <c i="3" r="J35"/>
  <c i="1" r="AX96"/>
  <c i="3" r="BI150"/>
  <c r="BH150"/>
  <c r="BG150"/>
  <c r="BF150"/>
  <c r="T150"/>
  <c r="T149"/>
  <c r="R150"/>
  <c r="R149"/>
  <c r="P150"/>
  <c r="P149"/>
  <c r="BI147"/>
  <c r="BH147"/>
  <c r="BG147"/>
  <c r="BF147"/>
  <c r="T147"/>
  <c r="R147"/>
  <c r="R146"/>
  <c r="P147"/>
  <c r="BI144"/>
  <c r="BH144"/>
  <c r="BG144"/>
  <c r="BF144"/>
  <c r="T144"/>
  <c r="R144"/>
  <c r="R143"/>
  <c r="P144"/>
  <c r="P143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J120"/>
  <c r="F120"/>
  <c r="F118"/>
  <c r="E116"/>
  <c r="J91"/>
  <c r="F91"/>
  <c r="F89"/>
  <c r="E87"/>
  <c r="J24"/>
  <c r="E24"/>
  <c r="J121"/>
  <c r="J23"/>
  <c r="J18"/>
  <c r="E18"/>
  <c r="F92"/>
  <c r="J17"/>
  <c r="J12"/>
  <c r="J118"/>
  <c r="E7"/>
  <c r="E114"/>
  <c i="2" r="J37"/>
  <c r="J36"/>
  <c i="1" r="AY95"/>
  <c i="2" r="J35"/>
  <c i="1" r="AX95"/>
  <c i="2" r="BI216"/>
  <c r="BH216"/>
  <c r="BG216"/>
  <c r="BF216"/>
  <c r="T216"/>
  <c r="T215"/>
  <c r="R216"/>
  <c r="R215"/>
  <c r="P216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89"/>
  <c r="E7"/>
  <c r="E110"/>
  <c i="1" r="L90"/>
  <c r="AM90"/>
  <c r="AM89"/>
  <c r="L89"/>
  <c r="AM87"/>
  <c r="L87"/>
  <c r="L85"/>
  <c r="L84"/>
  <c i="2" r="J209"/>
  <c r="J203"/>
  <c r="J187"/>
  <c r="BK209"/>
  <c r="BK181"/>
  <c r="BK150"/>
  <c r="BK123"/>
  <c r="BK166"/>
  <c r="J133"/>
  <c r="J142"/>
  <c i="1" r="AS94"/>
  <c i="3" r="J139"/>
  <c r="BK129"/>
  <c r="BK139"/>
  <c i="2" r="J216"/>
  <c r="BK187"/>
  <c r="J206"/>
  <c r="J190"/>
  <c r="J174"/>
  <c r="BK142"/>
  <c r="BK174"/>
  <c r="J150"/>
  <c r="BK145"/>
  <c r="BK133"/>
  <c i="3" r="J144"/>
  <c r="J130"/>
  <c r="BK144"/>
  <c r="J135"/>
  <c r="BK127"/>
  <c r="J134"/>
  <c r="BK130"/>
  <c i="2" r="BK212"/>
  <c r="BK190"/>
  <c r="J212"/>
  <c r="BK196"/>
  <c r="J166"/>
  <c r="J181"/>
  <c r="J145"/>
  <c r="BK127"/>
  <c r="BK136"/>
  <c i="3" r="BK147"/>
  <c r="BK134"/>
  <c r="J129"/>
  <c r="BK141"/>
  <c r="J132"/>
  <c r="BK150"/>
  <c r="J147"/>
  <c r="J127"/>
  <c i="2" r="BK206"/>
  <c r="J196"/>
  <c r="BK216"/>
  <c r="BK203"/>
  <c r="J175"/>
  <c r="J158"/>
  <c r="BK175"/>
  <c r="BK158"/>
  <c r="J136"/>
  <c r="J123"/>
  <c r="J127"/>
  <c i="3" r="BK137"/>
  <c r="BK132"/>
  <c r="J150"/>
  <c r="J137"/>
  <c r="BK135"/>
  <c r="J141"/>
  <c i="2" l="1" r="P122"/>
  <c r="P121"/>
  <c r="P120"/>
  <c i="1" r="AU95"/>
  <c i="2" r="R202"/>
  <c r="R122"/>
  <c r="R121"/>
  <c r="R120"/>
  <c r="T202"/>
  <c r="T122"/>
  <c r="T121"/>
  <c r="T120"/>
  <c r="P202"/>
  <c i="3" r="BK128"/>
  <c r="J128"/>
  <c r="J99"/>
  <c r="P128"/>
  <c r="P125"/>
  <c r="P124"/>
  <c i="1" r="AU96"/>
  <c i="3" r="R128"/>
  <c r="R125"/>
  <c r="R124"/>
  <c r="T128"/>
  <c r="T125"/>
  <c r="T124"/>
  <c r="BK131"/>
  <c r="J131"/>
  <c r="J100"/>
  <c r="P131"/>
  <c r="R131"/>
  <c r="T131"/>
  <c i="2" r="BK122"/>
  <c r="J122"/>
  <c r="J98"/>
  <c r="BK202"/>
  <c r="J202"/>
  <c r="J99"/>
  <c i="3" r="BK126"/>
  <c r="J126"/>
  <c r="J98"/>
  <c r="BK140"/>
  <c r="J140"/>
  <c r="J101"/>
  <c r="BK143"/>
  <c r="J143"/>
  <c r="J102"/>
  <c r="BK146"/>
  <c r="J146"/>
  <c r="J103"/>
  <c i="2" r="BK215"/>
  <c r="J215"/>
  <c r="J100"/>
  <c i="3" r="BK149"/>
  <c r="J149"/>
  <c r="J104"/>
  <c r="E85"/>
  <c r="J92"/>
  <c r="BE137"/>
  <c r="BE141"/>
  <c r="BE147"/>
  <c r="BE127"/>
  <c r="BE150"/>
  <c r="F121"/>
  <c r="BE129"/>
  <c r="BE132"/>
  <c r="BE134"/>
  <c r="J89"/>
  <c r="BE130"/>
  <c r="BE135"/>
  <c r="BE139"/>
  <c r="BE144"/>
  <c i="2" r="J92"/>
  <c r="J114"/>
  <c r="BE127"/>
  <c r="BE133"/>
  <c r="BE158"/>
  <c r="E85"/>
  <c r="BE123"/>
  <c r="BE142"/>
  <c r="BE150"/>
  <c r="BE166"/>
  <c r="BE174"/>
  <c r="F92"/>
  <c r="BE136"/>
  <c r="BE145"/>
  <c r="BE175"/>
  <c r="BE181"/>
  <c r="BE187"/>
  <c r="BE190"/>
  <c r="BE196"/>
  <c r="BE203"/>
  <c r="BE206"/>
  <c r="BE209"/>
  <c r="BE212"/>
  <c r="BE216"/>
  <c r="J34"/>
  <c i="1" r="AW95"/>
  <c i="2" r="F35"/>
  <c i="1" r="BB95"/>
  <c i="3" r="F36"/>
  <c i="1" r="BC96"/>
  <c i="2" r="F36"/>
  <c i="1" r="BC95"/>
  <c i="2" r="F34"/>
  <c i="1" r="BA95"/>
  <c i="3" r="F35"/>
  <c i="1" r="BB96"/>
  <c i="3" r="J34"/>
  <c i="1" r="AW96"/>
  <c i="2" r="F37"/>
  <c i="1" r="BD95"/>
  <c i="3" r="F34"/>
  <c i="1" r="BA96"/>
  <c i="3" r="F37"/>
  <c i="1" r="BD96"/>
  <c i="2" l="1" r="BK121"/>
  <c r="J121"/>
  <c r="J97"/>
  <c i="3" r="BK125"/>
  <c r="J125"/>
  <c r="J97"/>
  <c i="1" r="AU94"/>
  <c r="BA94"/>
  <c r="W30"/>
  <c r="BD94"/>
  <c r="W33"/>
  <c r="BC94"/>
  <c r="AY94"/>
  <c i="3" r="J33"/>
  <c i="1" r="AV96"/>
  <c r="AT96"/>
  <c i="2" r="J33"/>
  <c i="1" r="AV95"/>
  <c r="AT95"/>
  <c i="2" r="F33"/>
  <c i="1" r="AZ95"/>
  <c i="3" r="F33"/>
  <c i="1" r="AZ96"/>
  <c r="BB94"/>
  <c r="W31"/>
  <c i="2" l="1" r="BK120"/>
  <c r="J120"/>
  <c i="3" r="BK124"/>
  <c r="J124"/>
  <c r="J96"/>
  <c i="2" r="J30"/>
  <c i="1" r="AG95"/>
  <c r="AW94"/>
  <c r="AK30"/>
  <c r="W32"/>
  <c r="AX94"/>
  <c r="AZ94"/>
  <c r="W29"/>
  <c i="2" l="1" r="J39"/>
  <c r="J96"/>
  <c i="1" r="AN95"/>
  <c r="AV94"/>
  <c r="AK29"/>
  <c i="3" r="J30"/>
  <c i="1" r="AG96"/>
  <c r="AG94"/>
  <c r="AK26"/>
  <c i="3" l="1" r="J39"/>
  <c i="1" r="AN9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<sst xmlns="http://schemas.openxmlformats.org/spreadsheetml/2006/main">
  <si>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</si>
  <si>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</si>
  <si>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</si>
  <si>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</si>
  <si>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{ce7e524f-aa57-4fd5-ac4b-11e941452c99}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</si>
  <si>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</si>
  <si>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</si>
  <si>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</si>
  <si>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</si>
  <si>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</si>
  <si>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</si>
  <si>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</si>
  <si>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</si>
  <si>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</si>
  <si>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(T_26)_2023_10_04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</si>
  <si>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</si>
  <si>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</si>
  <si>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LOUBÍ U DĚČÍNA – odbahnění malé vodní nádrže na p.p.č. 467/1</t>
  </si>
  <si>
    <t>KSO:</t>
  </si>
  <si>
    <t>CC-CZ:</t>
  </si>
  <si>
    <t>Místo:</t>
  </si>
  <si>
    <t>Děčín; Loubí u Děčína</t>
  </si>
  <si>
    <t>Datum:</t>
  </si>
  <si>
    <t>4. 10. 2023</t>
  </si>
  <si>
    <t>Zadavatel:</t>
  </si>
  <si>
    <t>IČ:</t>
  </si>
  <si>
    <t>Statutární město Děčín, Mírové nám. 1175/5, Děčín</t>
  </si>
  <si>
    <t>DIČ:</t>
  </si>
  <si>
    <t>Uchazeč:</t>
  </si>
  <si>
    <t>Vyplň údaj</t>
  </si>
  <si>
    <t>Projektant:</t>
  </si>
  <si>
    <t>17790093</t>
  </si>
  <si>
    <t>Vodohospodářské projekty a služby s.r.o.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</si>
  <si>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</si>
  <si>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</si>
  <si>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</si>
  <si>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</si>
  <si>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CU 2023/II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</si>
  <si>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</si>
  <si>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</si>
  <si>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</si>
  <si>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</si>
  <si>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</si>
  <si>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</si>
  <si>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</si>
  <si>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</si>
  <si>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</si>
  <si>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</si>
  <si>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</si>
  <si>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</si>
  <si>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</si>
  <si>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</si>
  <si>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</si>
  <si>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</si>
  <si>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</si>
  <si>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</si>
  <si>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</si>
  <si>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</si>
  <si>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</si>
  <si>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</si>
  <si>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</si>
  <si>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</si>
  <si>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</si>
  <si>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</si>
  <si>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</si>
  <si>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</si>
  <si>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</si>
  <si>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</si>
  <si>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</si>
  <si>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</si>
  <si>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</si>
  <si>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</si>
  <si>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</si>
  <si>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</si>
  <si>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</si>
  <si>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</si>
  <si>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</si>
  <si>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</si>
  <si>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</si>
  <si>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</si>
  <si>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</si>
  <si>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</si>
  <si>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</si>
  <si>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</si>
  <si>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</si>
  <si>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</si>
  <si>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{f62c64b1-5452-49b8-96fd-24911d400053}</t>
  </si>
  <si>
    <t>2</t>
  </si>
  <si>
    <t>VON</t>
  </si>
  <si>
    <t>Vedlejší a ostatní náklady</t>
  </si>
  <si>
    <t>{8f476aee-7655-40e9-8ed8-278eb6a8b291}</t>
  </si>
  <si>
    <t>KRYCÍ LIST SOUPISU PRACÍ</t>
  </si>
  <si>
    <t>Objekt:</t>
  </si>
  <si>
    <t>01 - LOUBÍ U DĚČÍNA – odbahnění malé vodní nádrže na p.p.č. 467/1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</si>
  <si>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</si>
  <si>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</si>
  <si>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</si>
  <si>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</si>
  <si>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</si>
  <si>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</si>
  <si>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</si>
  <si>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</si>
  <si>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</si>
  <si>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</si>
  <si>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</si>
  <si>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</si>
  <si>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</si>
  <si>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</si>
  <si>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</si>
  <si>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</si>
  <si>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</si>
  <si>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</si>
  <si>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</si>
  <si>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</si>
  <si>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</si>
  <si>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</si>
  <si>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</si>
  <si>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</si>
  <si>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</si>
  <si>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</si>
  <si>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</si>
  <si>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</si>
  <si>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</si>
  <si>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</si>
  <si>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</si>
  <si>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2023 02</t>
  </si>
  <si>
    <t>4</t>
  </si>
  <si>
    <t>1112704561</t>
  </si>
  <si>
    <t>PP</t>
  </si>
  <si>
    <t>Čerpání vody na dopravní výšku do 10 m s uvažovaným průměrným přítokem do 500 l/min</t>
  </si>
  <si>
    <t>Online PSC</t>
  </si>
  <si>
    <t>https://podminky.urs.cz/item/CS_URS_2023_02/115101201</t>
  </si>
  <si>
    <t>VV</t>
  </si>
  <si>
    <t>2"dní"*24</t>
  </si>
  <si>
    <t>121151113</t>
  </si>
  <si>
    <t>Sejmutí ornice plochy do 500 m2 tl vrstvy do 200 mm strojně</t>
  </si>
  <si>
    <t>m2</t>
  </si>
  <si>
    <t>-1982942690</t>
  </si>
  <si>
    <t>Sejmutí ornice strojně při souvislé ploše přes 100 do 500 m2, tl. vrstvy do 200 mm</t>
  </si>
  <si>
    <t>https://podminky.urs.cz/item/CS_URS_2023_02/121151113</t>
  </si>
  <si>
    <t>sejmutí vrchní vrstvy tl. 200 mm</t>
  </si>
  <si>
    <t>400"m2"</t>
  </si>
  <si>
    <t>Součet</t>
  </si>
  <si>
    <t>3</t>
  </si>
  <si>
    <t>122703601</t>
  </si>
  <si>
    <t>Odstranění nánosů při únosnosti dna přes 15 do 40 kPa</t>
  </si>
  <si>
    <t>m3</t>
  </si>
  <si>
    <t>-968113940</t>
  </si>
  <si>
    <t>Odstranění nánosů z vypuštěných vodních nádrží nebo rybníků s uložením do hromad na vzdálenost do 20 m ve výkopišti při únosnosti dna přes 15 kPa do 40 kPa</t>
  </si>
  <si>
    <t>https://podminky.urs.cz/item/CS_URS_2023_02/122703601</t>
  </si>
  <si>
    <t>132251101</t>
  </si>
  <si>
    <t>Hloubení rýh nezapažených š do 800 mm v hornině třídy těžitelnosti I skupiny 3 objem do 20 m3 strojně</t>
  </si>
  <si>
    <t>1756649358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</si>
  <si>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</si>
  <si>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</si>
  <si>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dočasné vytvoření zemního koryta dl. 20 m, h=0,3 m</t>
  </si>
  <si>
    <t>0,6"m"*0,3"m"/2*20"m"</t>
  </si>
  <si>
    <t>162253102</t>
  </si>
  <si>
    <t>Vodorovné přemístění nánosu z nádrží přes 20 do 40 m při únosnost dna přes 15 do 40 kPa</t>
  </si>
  <si>
    <t>-1169680922</t>
  </si>
  <si>
    <t>Vodorovné přemístění nánosu z vodních nádrží nebo rybníků s vyklopením a hrubým urovnáním skládky při únosnosti dna přes 15 do 40 kPa, na vzdálenost přes 20 do 40 m</t>
  </si>
  <si>
    <t>https://podminky.urs.cz/item/CS_URS_2023_02/162253102</t>
  </si>
  <si>
    <t>6</t>
  </si>
  <si>
    <t>162253902</t>
  </si>
  <si>
    <t>Příplatek k vodorovnému přemístění nánosu při únosnosti dna do 40 kPa ZKD 10 m přes 40 m</t>
  </si>
  <si>
    <t>-1107533622</t>
  </si>
  <si>
    <t>Vodorovné přemístění nánosu z vodních nádrží nebo rybníků s vyklopením a hrubým urovnáním skládky Příplatek k ceně -3102 za každých dalších i započatých 10 m přes 40 m</t>
  </si>
  <si>
    <t>https://podminky.urs.cz/item/CS_URS_2023_02/162253902</t>
  </si>
  <si>
    <t>330"m3"*(700-60)/40</t>
  </si>
  <si>
    <t>7</t>
  </si>
  <si>
    <t>162751117</t>
  </si>
  <si>
    <t>Vodorovné přemístění přes 9 000 do 10000 m výkopku/sypaniny z horniny třídy těžitelnosti I skupiny 1 až 3</t>
  </si>
  <si>
    <t>1732042382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</si>
  <si>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</si>
  <si>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</si>
  <si>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přebytek odvodněného výkopku 30% k rozprostření</t>
  </si>
  <si>
    <t>60"m3"</t>
  </si>
  <si>
    <t xml:space="preserve">přebytek odvodněného výkopku 70%  na skládku</t>
  </si>
  <si>
    <t>140"m3"</t>
  </si>
  <si>
    <t>8</t>
  </si>
  <si>
    <t>162751119</t>
  </si>
  <si>
    <t>Příplatek k vodorovnému přemístění výkopku/sypaniny z horniny třídy těžitelnosti I skupiny 1 až 3 ZKD 1000 m přes 10000 m</t>
  </si>
  <si>
    <t>1791468917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</si>
  <si>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</si>
  <si>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</si>
  <si>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60"m3"*5</t>
  </si>
  <si>
    <t>přebytek odvodněného výkopku 70% na skládku</t>
  </si>
  <si>
    <t>140*10</t>
  </si>
  <si>
    <t>9</t>
  </si>
  <si>
    <t>167151101</t>
  </si>
  <si>
    <t>Nakládání výkopku z hornin třídy těžitelnosti I skupiny 1 až 3 do 100 m3</t>
  </si>
  <si>
    <t>-346694358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</si>
  <si>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</si>
  <si>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</si>
  <si>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300"m3"*2/3*0,3</t>
  </si>
  <si>
    <t>přebytek odvodněného výkopku 70%</t>
  </si>
  <si>
    <t>300"m3"*2/3*0,7</t>
  </si>
  <si>
    <t>10</t>
  </si>
  <si>
    <t>17115110R</t>
  </si>
  <si>
    <t>Zahrazení přítoku náhonem</t>
  </si>
  <si>
    <t>kpl</t>
  </si>
  <si>
    <t>R-položka</t>
  </si>
  <si>
    <t>-2065143498</t>
  </si>
  <si>
    <t>11</t>
  </si>
  <si>
    <t>171201231</t>
  </si>
  <si>
    <t>Poplatek za uložení zeminy a kamení na recyklační skládce (skládkovné) kód odpadu 17 05 04</t>
  </si>
  <si>
    <t>t</t>
  </si>
  <si>
    <t>445236237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</si>
  <si>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</si>
  <si>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</si>
  <si>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140"m3"*1,8"t/m3"</t>
  </si>
  <si>
    <t>12</t>
  </si>
  <si>
    <t>171251101</t>
  </si>
  <si>
    <t>Uložení sypaniny do násypů nezhutněných strojně</t>
  </si>
  <si>
    <t>1796572046</t>
  </si>
  <si>
    <t>Uložení sypanin do násypů strojně s rozprostřením sypaniny ve vrstvách a s hrubým urovnáním nezhutněných jakékoliv třídy těžitelnosti</t>
  </si>
  <si>
    <t>https://podminky.urs.cz/item/CS_URS_2023_02/171251101</t>
  </si>
  <si>
    <t>rozprostření odvodněného výkopku 30%</t>
  </si>
  <si>
    <t>13</t>
  </si>
  <si>
    <t>171251201</t>
  </si>
  <si>
    <t>Uložení sypaniny na skládky nebo meziskládky</t>
  </si>
  <si>
    <t>CS ÚRS 2023 01</t>
  </si>
  <si>
    <t>1407500428</t>
  </si>
  <si>
    <t>Uložení sypaniny na skládky nebo meziskládky bez hutnění s upravením uložené sypaniny do předepsaného tvaru</t>
  </si>
  <si>
    <t>https://podminky.urs.cz/item/CS_URS_2023_01/171251201</t>
  </si>
  <si>
    <t>14</t>
  </si>
  <si>
    <t>174151101</t>
  </si>
  <si>
    <t>Zásyp jam, šachet rýh nebo kolem objektů sypaninou se zhutněním</t>
  </si>
  <si>
    <t>-1772821731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</si>
  <si>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</si>
  <si>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</si>
  <si>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zpětný zásyp zemního koryta dl. 20 m, h=0,3 m</t>
  </si>
  <si>
    <t>181351103</t>
  </si>
  <si>
    <t>Rozprostření ornice tl vrstvy do 200 mm pl přes 100 do 500 m2 v rovině nebo ve svahu do 1:5 strojně</t>
  </si>
  <si>
    <t>-672917551</t>
  </si>
  <si>
    <t>Rozprostření a urovnání ornice v rovině nebo ve svahu sklonu do 1:5 strojně při souvislé ploše přes 100 do 500 m2, tl. vrstvy do 200 mm</t>
  </si>
  <si>
    <t>https://podminky.urs.cz/item/CS_URS_2023_02/181351103</t>
  </si>
  <si>
    <t>zpětné rozprostření svrchní vrstvy</t>
  </si>
  <si>
    <t>Vodorovné konstrukce</t>
  </si>
  <si>
    <t>16</t>
  </si>
  <si>
    <t>457971111</t>
  </si>
  <si>
    <t>Zřízení vrstvy z geotextilie o sklonu do 10° š do 3 m</t>
  </si>
  <si>
    <t>-906182608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</si>
  <si>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</si>
  <si>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https://podminky.urs.cz/item/CS_URS_2023_02/457971111</t>
  </si>
  <si>
    <t>17</t>
  </si>
  <si>
    <t>M</t>
  </si>
  <si>
    <t>69311070</t>
  </si>
  <si>
    <t>geotextilie netkaná separační, ochranná, filtrační, drenážní PP 400g/m2</t>
  </si>
  <si>
    <t>-1169874547</t>
  </si>
  <si>
    <t>120*1,2 'Přepočtené koeficientem množství</t>
  </si>
  <si>
    <t>18</t>
  </si>
  <si>
    <t>466954221</t>
  </si>
  <si>
    <t>Plůtek zápletový z klestu vrbového z kůlů D 100 mm v přes 0,5 do 0,6 m jednořadový</t>
  </si>
  <si>
    <t>m</t>
  </si>
  <si>
    <t>215976569</t>
  </si>
  <si>
    <t>Plůtek zápletový z klestu vrbového, z kůlů Ø 100 mm, délky od 1 do 1,5 m zaražených v osové vzdálenosti od 0,6 do 0,8 m, v. zápletu přes 0,5 do 0,6 m jednořadový</t>
  </si>
  <si>
    <t>https://podminky.urs.cz/item/CS_URS_2023_02/466954221</t>
  </si>
  <si>
    <t>19</t>
  </si>
  <si>
    <t>466954222</t>
  </si>
  <si>
    <t>Plůtek zápletový z klestu vrbového z kůlů D 100 mm v přes 0,5 do 0,6 m dvouřadový</t>
  </si>
  <si>
    <t>-914728559</t>
  </si>
  <si>
    <t>Plůtek zápletový z klestu vrbového, z kůlů Ø 100 mm, délky od 1 do 1,5 m zaražených v osové vzdálenosti od 0,6 do 0,8 m, v. zápletu přes 0,5 do 0,6 m dvouřadový</t>
  </si>
  <si>
    <t>https://podminky.urs.cz/item/CS_URS_2023_01/466954222</t>
  </si>
  <si>
    <t>998</t>
  </si>
  <si>
    <t>Přesun hmot</t>
  </si>
  <si>
    <t>20</t>
  </si>
  <si>
    <t>998331011</t>
  </si>
  <si>
    <t>Přesun hmot pro nádrže</t>
  </si>
  <si>
    <t>1855788437</t>
  </si>
  <si>
    <t>Přesun hmot pro nádrže dopravní vzdálenost do 500 m</t>
  </si>
  <si>
    <t>https://podminky.urs.cz/item/CS_URS_2023_02/998331011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</si>
  <si>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</si>
  <si>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</si>
  <si>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</si>
  <si>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</si>
  <si>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</si>
  <si>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</si>
  <si>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</si>
  <si>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</si>
  <si>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</si>
  <si>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</si>
  <si>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</si>
  <si>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</si>
  <si>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</si>
  <si>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0121030R1</t>
  </si>
  <si>
    <t>Vytýčení sítí</t>
  </si>
  <si>
    <t>1024</t>
  </si>
  <si>
    <t>-1037985354</t>
  </si>
  <si>
    <t>VRN2</t>
  </si>
  <si>
    <t>Příprava staveniště</t>
  </si>
  <si>
    <t>02120300R</t>
  </si>
  <si>
    <t>Biologický dozor</t>
  </si>
  <si>
    <t>-1889539824</t>
  </si>
  <si>
    <t>024003005</t>
  </si>
  <si>
    <t>Přípravný transfer obojživelníků</t>
  </si>
  <si>
    <t>-523334562</t>
  </si>
  <si>
    <t>VRN3</t>
  </si>
  <si>
    <t>Zařízení staveniště</t>
  </si>
  <si>
    <t>030001000</t>
  </si>
  <si>
    <t>Zařízení staveniště 3%</t>
  </si>
  <si>
    <t>%</t>
  </si>
  <si>
    <t>452526227</t>
  </si>
  <si>
    <t>03120300R</t>
  </si>
  <si>
    <t xml:space="preserve">Prořezávky v okolí nádrže a cesty </t>
  </si>
  <si>
    <t>905331527</t>
  </si>
  <si>
    <t>03240300R</t>
  </si>
  <si>
    <t>Provizorní ochrana stávající cesty od mechanických vlivů</t>
  </si>
  <si>
    <t>-1282415158</t>
  </si>
  <si>
    <t>P</t>
  </si>
  <si>
    <t xml:space="preserve">Poznámka k položce:_x000d_
provizorní ochrana stávající cesty od mechanických vlivů -  posyp komunikace pískem 10 cm - 100 m délky šíře 3 m  cca 30 m3, montáž  a demontáž</t>
  </si>
  <si>
    <t>03240301R</t>
  </si>
  <si>
    <t>Ochrana přírodní cesty položením klestu, cesta k MVN</t>
  </si>
  <si>
    <t>-1109119211</t>
  </si>
  <si>
    <t>Poznámka k položce:_x000d_
Ochrana přírodní cesty položením klestu, cesta k MVN - 50 m</t>
  </si>
  <si>
    <t>03460300R</t>
  </si>
  <si>
    <t>Ostraha technologie mimo pracovní</t>
  </si>
  <si>
    <t>-1343606097</t>
  </si>
  <si>
    <t>VRN4</t>
  </si>
  <si>
    <t>Inženýrská činnost</t>
  </si>
  <si>
    <t>043203003</t>
  </si>
  <si>
    <t>Rozbor sedimentu</t>
  </si>
  <si>
    <t>-1262224487</t>
  </si>
  <si>
    <t>Rozbory celkem</t>
  </si>
  <si>
    <t>VRN6</t>
  </si>
  <si>
    <t>Územní vlivy</t>
  </si>
  <si>
    <t>060001000</t>
  </si>
  <si>
    <t>Územní vlivy 1%</t>
  </si>
  <si>
    <t>918188724</t>
  </si>
  <si>
    <t>VRN7</t>
  </si>
  <si>
    <t>Provozní vlivy</t>
  </si>
  <si>
    <t>070001000</t>
  </si>
  <si>
    <t>Provozní vlivy 1%</t>
  </si>
  <si>
    <t>55564962</t>
  </si>
  <si>
    <t>VRN9</t>
  </si>
  <si>
    <t>Ostatní náklady</t>
  </si>
  <si>
    <t>091003000</t>
  </si>
  <si>
    <t>Přerušení prací</t>
  </si>
  <si>
    <t>1812648504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</si>
</sst>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 wrapText="1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21151113" TargetMode="External" /><Relationship Id="rId3" Type="http://schemas.openxmlformats.org/officeDocument/2006/relationships/hyperlink" Target="https://podminky.urs.cz/item/CS_URS_2023_02/122703601" TargetMode="External" /><Relationship Id="rId4" Type="http://schemas.openxmlformats.org/officeDocument/2006/relationships/hyperlink" Target="https://podminky.urs.cz/item/CS_URS_2023_02/132251101" TargetMode="External" /><Relationship Id="rId5" Type="http://schemas.openxmlformats.org/officeDocument/2006/relationships/hyperlink" Target="https://podminky.urs.cz/item/CS_URS_2023_02/162253102" TargetMode="External" /><Relationship Id="rId6" Type="http://schemas.openxmlformats.org/officeDocument/2006/relationships/hyperlink" Target="https://podminky.urs.cz/item/CS_URS_2023_02/162253902" TargetMode="External" /><Relationship Id="rId7" Type="http://schemas.openxmlformats.org/officeDocument/2006/relationships/hyperlink" Target="https://podminky.urs.cz/item/CS_URS_2023_02/162751117" TargetMode="External" /><Relationship Id="rId8" Type="http://schemas.openxmlformats.org/officeDocument/2006/relationships/hyperlink" Target="https://podminky.urs.cz/item/CS_URS_2023_02/162751119" TargetMode="External" /><Relationship Id="rId9" Type="http://schemas.openxmlformats.org/officeDocument/2006/relationships/hyperlink" Target="https://podminky.urs.cz/item/CS_URS_2023_02/167151101" TargetMode="External" /><Relationship Id="rId10" Type="http://schemas.openxmlformats.org/officeDocument/2006/relationships/hyperlink" Target="https://podminky.urs.cz/item/CS_URS_2023_02/171201231" TargetMode="External" /><Relationship Id="rId11" Type="http://schemas.openxmlformats.org/officeDocument/2006/relationships/hyperlink" Target="https://podminky.urs.cz/item/CS_URS_2023_02/17125110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81351103" TargetMode="External" /><Relationship Id="rId15" Type="http://schemas.openxmlformats.org/officeDocument/2006/relationships/hyperlink" Target="https://podminky.urs.cz/item/CS_URS_2023_02/457971111" TargetMode="External" /><Relationship Id="rId16" Type="http://schemas.openxmlformats.org/officeDocument/2006/relationships/hyperlink" Target="https://podminky.urs.cz/item/CS_URS_2023_02/466954221" TargetMode="External" /><Relationship Id="rId17" Type="http://schemas.openxmlformats.org/officeDocument/2006/relationships/hyperlink" Target="https://podminky.urs.cz/item/CS_URS_2023_01/466954222" TargetMode="External" /><Relationship Id="rId18" Type="http://schemas.openxmlformats.org/officeDocument/2006/relationships/hyperlink" Target="https://podminky.urs.cz/item/CS_URS_2023_02/99833101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35</v>
      </c>
      <c r="AK20" s="31" t="s">
        <v>27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47.25" customHeight="1">
      <c r="B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52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53</v>
      </c>
      <c r="AI60" s="40"/>
      <c r="AJ60" s="40"/>
      <c r="AK60" s="40"/>
      <c r="AL60" s="40"/>
      <c r="AM60" s="57" t="s">
        <v>54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56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53</v>
      </c>
      <c r="AI75" s="40"/>
      <c r="AJ75" s="40"/>
      <c r="AK75" s="40"/>
      <c r="AL75" s="40"/>
      <c r="AM75" s="57" t="s">
        <v>54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(T_26)_2023_10_04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LOUBÍ U DĚČÍNA – odbahnění malé vodní nádrže na p.p.č. 467/1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Děčín; Loubí u Děčína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4. 10. 2023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Statutární město Děčín, Mírové nám. 1175/5, Děčín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Vodohospodářské projekty a služby s.r.o.</v>
      </c>
      <c r="AN89" s="4"/>
      <c r="AO89" s="4"/>
      <c r="AP89" s="4"/>
      <c r="AQ89" s="37"/>
      <c r="AR89" s="38"/>
      <c r="AS89" s="70" t="s">
        <v>58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59</v>
      </c>
      <c r="D92" s="79"/>
      <c r="E92" s="79"/>
      <c r="F92" s="79"/>
      <c r="G92" s="79"/>
      <c r="H92" s="80"/>
      <c r="I92" s="81" t="s">
        <v>60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61</v>
      </c>
      <c r="AH92" s="79"/>
      <c r="AI92" s="79"/>
      <c r="AJ92" s="79"/>
      <c r="AK92" s="79"/>
      <c r="AL92" s="79"/>
      <c r="AM92" s="79"/>
      <c r="AN92" s="81" t="s">
        <v>62</v>
      </c>
      <c r="AO92" s="79"/>
      <c r="AP92" s="83"/>
      <c r="AQ92" s="84" t="s">
        <v>63</v>
      </c>
      <c r="AR92" s="38"/>
      <c r="AS92" s="85" t="s">
        <v>64</v>
      </c>
      <c r="AT92" s="86" t="s">
        <v>65</v>
      </c>
      <c r="AU92" s="86" t="s">
        <v>66</v>
      </c>
      <c r="AV92" s="86" t="s">
        <v>67</v>
      </c>
      <c r="AW92" s="86" t="s">
        <v>68</v>
      </c>
      <c r="AX92" s="86" t="s">
        <v>69</v>
      </c>
      <c r="AY92" s="86" t="s">
        <v>70</v>
      </c>
      <c r="AZ92" s="86" t="s">
        <v>71</v>
      </c>
      <c r="BA92" s="86" t="s">
        <v>72</v>
      </c>
      <c r="BB92" s="86" t="s">
        <v>73</v>
      </c>
      <c r="BC92" s="86" t="s">
        <v>74</v>
      </c>
      <c r="BD92" s="87" t="s">
        <v>75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76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77</v>
      </c>
      <c r="BT94" s="101" t="s">
        <v>78</v>
      </c>
      <c r="BU94" s="102" t="s">
        <v>79</v>
      </c>
      <c r="BV94" s="101" t="s">
        <v>80</v>
      </c>
      <c r="BW94" s="101" t="s">
        <v>4</v>
      </c>
      <c r="BX94" s="101" t="s">
        <v>81</v>
      </c>
      <c r="CL94" s="101" t="s">
        <v>1</v>
      </c>
    </row>
    <row r="95" s="7" customFormat="1" ht="24.75" customHeight="1">
      <c r="A95" s="103" t="s">
        <v>82</v>
      </c>
      <c r="B95" s="104"/>
      <c r="C95" s="105"/>
      <c r="D95" s="106" t="s">
        <v>83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LOUBÍ U DĚČÍNA – odb...'!J30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'01 - LOUBÍ U DĚČÍNA – odb...'!P120</f>
        <v>0</v>
      </c>
      <c r="AV95" s="111">
        <f>'01 - LOUBÍ U DĚČÍNA – odb...'!J33</f>
        <v>0</v>
      </c>
      <c r="AW95" s="111">
        <f>'01 - LOUBÍ U DĚČÍNA – odb...'!J34</f>
        <v>0</v>
      </c>
      <c r="AX95" s="111">
        <f>'01 - LOUBÍ U DĚČÍNA – odb...'!J35</f>
        <v>0</v>
      </c>
      <c r="AY95" s="111">
        <f>'01 - LOUBÍ U DĚČÍNA – odb...'!J36</f>
        <v>0</v>
      </c>
      <c r="AZ95" s="111">
        <f>'01 - LOUBÍ U DĚČÍNA – odb...'!F33</f>
        <v>0</v>
      </c>
      <c r="BA95" s="111">
        <f>'01 - LOUBÍ U DĚČÍNA – odb...'!F34</f>
        <v>0</v>
      </c>
      <c r="BB95" s="111">
        <f>'01 - LOUBÍ U DĚČÍNA – odb...'!F35</f>
        <v>0</v>
      </c>
      <c r="BC95" s="111">
        <f>'01 - LOUBÍ U DĚČÍNA – odb...'!F36</f>
        <v>0</v>
      </c>
      <c r="BD95" s="113">
        <f>'01 - LOUBÍ U DĚČÍNA – odb...'!F37</f>
        <v>0</v>
      </c>
      <c r="BE95" s="7"/>
      <c r="BT95" s="114" t="s">
        <v>85</v>
      </c>
      <c r="BV95" s="114" t="s">
        <v>80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82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'VON - Vedlejší a ostatní 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88</v>
      </c>
      <c r="AR96" s="104"/>
      <c r="AS96" s="115">
        <v>0</v>
      </c>
      <c r="AT96" s="116">
        <f>ROUND(SUM(AV96:AW96),2)</f>
        <v>0</v>
      </c>
      <c r="AU96" s="117">
        <f>'VON - Vedlejší a ostatní ...'!P124</f>
        <v>0</v>
      </c>
      <c r="AV96" s="116">
        <f>'VON - Vedlejší a ostatní ...'!J33</f>
        <v>0</v>
      </c>
      <c r="AW96" s="116">
        <f>'VON - Vedlejší a ostatní ...'!J34</f>
        <v>0</v>
      </c>
      <c r="AX96" s="116">
        <f>'VON - Vedlejší a ostatní ...'!J35</f>
        <v>0</v>
      </c>
      <c r="AY96" s="116">
        <f>'VON - Vedlejší a ostatní ...'!J36</f>
        <v>0</v>
      </c>
      <c r="AZ96" s="116">
        <f>'VON - Vedlejší a ostatní ...'!F33</f>
        <v>0</v>
      </c>
      <c r="BA96" s="116">
        <f>'VON - Vedlejší a ostatní ...'!F34</f>
        <v>0</v>
      </c>
      <c r="BB96" s="116">
        <f>'VON - Vedlejší a ostatní ...'!F35</f>
        <v>0</v>
      </c>
      <c r="BC96" s="116">
        <f>'VON - Vedlejší a ostatní ...'!F36</f>
        <v>0</v>
      </c>
      <c r="BD96" s="118">
        <f>'VON - Vedlejší a ostatní ...'!F37</f>
        <v>0</v>
      </c>
      <c r="BE96" s="7"/>
      <c r="BT96" s="114" t="s">
        <v>85</v>
      </c>
      <c r="BV96" s="114" t="s">
        <v>80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LOUBÍ U DĚČÍNA – odb...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LOUBÍ U DĚČÍNA – odbahnění malé vodní nádrže na p.p.č. 467/1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93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4. 10. 2023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ROUND((SUM(BE120:BE218)),  2)</f>
        <v>0</v>
      </c>
      <c r="G33" s="37"/>
      <c r="H33" s="37"/>
      <c r="I33" s="127">
        <v>0.20999999999999999</v>
      </c>
      <c r="J33" s="126">
        <f>ROUND(((SUM(BE120:BE218))*I33),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ROUND((SUM(BF120:BF218)),  2)</f>
        <v>0</v>
      </c>
      <c r="G34" s="37"/>
      <c r="H34" s="37"/>
      <c r="I34" s="127">
        <v>0.14999999999999999</v>
      </c>
      <c r="J34" s="126">
        <f>ROUND(((SUM(BF120:BF218))*I34),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ROUND((SUM(BG120:BG218)),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ROUND((SUM(BH120:BH218)),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ROUND((SUM(BI120:BI218)),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LOUBÍ U DĚČÍNA – odbahnění malé vodní nádrže na p.p.č. 467/1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01 - LOUBÍ U DĚČÍNA – odbahnění malé vodní nádrže na p.p.č. 467/1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Děčín; Loubí u Děčína</v>
      </c>
      <c r="G89" s="37"/>
      <c r="H89" s="37"/>
      <c r="I89" s="31" t="s">
        <v>22</v>
      </c>
      <c r="J89" s="68" t="str">
        <f>IF(J12="","",J12)</f>
        <v>4. 10. 2023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Statutární město Děčín, Mírové nám. 1175/5, Děčín</v>
      </c>
      <c r="G91" s="37"/>
      <c r="H91" s="37"/>
      <c r="I91" s="31" t="s">
        <v>30</v>
      </c>
      <c r="J91" s="35" t="str">
        <f>E21</f>
        <v>Vodohospodářské projekty a služby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100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101</v>
      </c>
      <c r="E99" s="145"/>
      <c r="F99" s="145"/>
      <c r="G99" s="145"/>
      <c r="H99" s="145"/>
      <c r="I99" s="145"/>
      <c r="J99" s="146">
        <f>J202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102</v>
      </c>
      <c r="E100" s="145"/>
      <c r="F100" s="145"/>
      <c r="G100" s="145"/>
      <c r="H100" s="145"/>
      <c r="I100" s="145"/>
      <c r="J100" s="146">
        <f>J215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103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LOUBÍ U DĚČÍNA – odbahnění malé vodní nádrže na p.p.č. 467/1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92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30" customHeight="1">
      <c r="A112" s="37"/>
      <c r="B112" s="38"/>
      <c r="C112" s="37"/>
      <c r="D112" s="37"/>
      <c r="E112" s="66" t="str">
        <f>E9</f>
        <v>01 - LOUBÍ U DĚČÍNA – odbahnění malé vodní nádrže na p.p.č. 467/1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Děčín; Loubí u Děčína</v>
      </c>
      <c r="G114" s="37"/>
      <c r="H114" s="37"/>
      <c r="I114" s="31" t="s">
        <v>22</v>
      </c>
      <c r="J114" s="68" t="str">
        <f>IF(J12="","",J12)</f>
        <v>4. 10. 2023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40.05" customHeight="1">
      <c r="A116" s="37"/>
      <c r="B116" s="38"/>
      <c r="C116" s="31" t="s">
        <v>24</v>
      </c>
      <c r="D116" s="37"/>
      <c r="E116" s="37"/>
      <c r="F116" s="26" t="str">
        <f>E15</f>
        <v>Statutární město Děčín, Mírové nám. 1175/5, Děčín</v>
      </c>
      <c r="G116" s="37"/>
      <c r="H116" s="37"/>
      <c r="I116" s="31" t="s">
        <v>30</v>
      </c>
      <c r="J116" s="35" t="str">
        <f>E21</f>
        <v>Vodohospodářské projekty a služby s.r.o.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34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104</v>
      </c>
      <c r="D119" s="150" t="s">
        <v>63</v>
      </c>
      <c r="E119" s="150" t="s">
        <v>59</v>
      </c>
      <c r="F119" s="150" t="s">
        <v>60</v>
      </c>
      <c r="G119" s="150" t="s">
        <v>105</v>
      </c>
      <c r="H119" s="150" t="s">
        <v>106</v>
      </c>
      <c r="I119" s="150" t="s">
        <v>107</v>
      </c>
      <c r="J119" s="150" t="s">
        <v>96</v>
      </c>
      <c r="K119" s="151" t="s">
        <v>108</v>
      </c>
      <c r="L119" s="152"/>
      <c r="M119" s="85" t="s">
        <v>1</v>
      </c>
      <c r="N119" s="86" t="s">
        <v>42</v>
      </c>
      <c r="O119" s="86" t="s">
        <v>109</v>
      </c>
      <c r="P119" s="86" t="s">
        <v>110</v>
      </c>
      <c r="Q119" s="86" t="s">
        <v>111</v>
      </c>
      <c r="R119" s="86" t="s">
        <v>112</v>
      </c>
      <c r="S119" s="86" t="s">
        <v>113</v>
      </c>
      <c r="T119" s="87" t="s">
        <v>114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115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1.18614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77</v>
      </c>
      <c r="AU120" s="18" t="s">
        <v>98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77</v>
      </c>
      <c r="E121" s="159" t="s">
        <v>116</v>
      </c>
      <c r="F121" s="159" t="s">
        <v>117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P122+P202+P215</f>
        <v>0</v>
      </c>
      <c r="Q121" s="163"/>
      <c r="R121" s="164">
        <f>R122+R202+R215</f>
        <v>1.18614</v>
      </c>
      <c r="S121" s="163"/>
      <c r="T121" s="165">
        <f>T122+T202+T215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118</v>
      </c>
      <c r="AT121" s="166" t="s">
        <v>77</v>
      </c>
      <c r="AU121" s="166" t="s">
        <v>78</v>
      </c>
      <c r="AY121" s="158" t="s">
        <v>119</v>
      </c>
      <c r="BK121" s="167">
        <f>BK122+BK202+BK215</f>
        <v>0</v>
      </c>
    </row>
    <row r="122" s="12" customFormat="1" ht="22.8" customHeight="1">
      <c r="A122" s="12"/>
      <c r="B122" s="157"/>
      <c r="C122" s="12"/>
      <c r="D122" s="158" t="s">
        <v>77</v>
      </c>
      <c r="E122" s="168" t="s">
        <v>85</v>
      </c>
      <c r="F122" s="168" t="s">
        <v>120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SUM(P123:P201)</f>
        <v>0</v>
      </c>
      <c r="Q122" s="163"/>
      <c r="R122" s="164">
        <f>SUM(R123:R201)</f>
        <v>0.0014400000000000001</v>
      </c>
      <c r="S122" s="163"/>
      <c r="T122" s="165">
        <f>SUM(T123:T201)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118</v>
      </c>
      <c r="AT122" s="166" t="s">
        <v>77</v>
      </c>
      <c r="AU122" s="166" t="s">
        <v>85</v>
      </c>
      <c r="AY122" s="158" t="s">
        <v>119</v>
      </c>
      <c r="BK122" s="167">
        <f>SUM(BK123:BK201)</f>
        <v>0</v>
      </c>
    </row>
    <row r="123" s="2" customFormat="1" ht="24.15" customHeight="1">
      <c r="A123" s="37"/>
      <c r="B123" s="170"/>
      <c r="C123" s="171" t="s">
        <v>85</v>
      </c>
      <c r="D123" s="171" t="s">
        <v>121</v>
      </c>
      <c r="E123" s="172" t="s">
        <v>122</v>
      </c>
      <c r="F123" s="173" t="s">
        <v>123</v>
      </c>
      <c r="G123" s="174" t="s">
        <v>124</v>
      </c>
      <c r="H123" s="175">
        <v>48</v>
      </c>
      <c r="I123" s="176"/>
      <c r="J123" s="177">
        <f>ROUND(I123*H123,2)</f>
        <v>0</v>
      </c>
      <c r="K123" s="173" t="s">
        <v>125</v>
      </c>
      <c r="L123" s="38"/>
      <c r="M123" s="178" t="s">
        <v>1</v>
      </c>
      <c r="N123" s="179" t="s">
        <v>43</v>
      </c>
      <c r="O123" s="76"/>
      <c r="P123" s="180">
        <f>O123*H123</f>
        <v>0</v>
      </c>
      <c r="Q123" s="180">
        <v>3.0000000000000001E-05</v>
      </c>
      <c r="R123" s="180">
        <f>Q123*H123</f>
        <v>0.0014400000000000001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126</v>
      </c>
      <c r="AT123" s="182" t="s">
        <v>121</v>
      </c>
      <c r="AU123" s="182" t="s">
        <v>87</v>
      </c>
      <c r="AY123" s="18" t="s">
        <v>119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85</v>
      </c>
      <c r="BK123" s="183">
        <f>ROUND(I123*H123,2)</f>
        <v>0</v>
      </c>
      <c r="BL123" s="18" t="s">
        <v>126</v>
      </c>
      <c r="BM123" s="182" t="s">
        <v>127</v>
      </c>
    </row>
    <row r="124" s="2" customFormat="1">
      <c r="A124" s="37"/>
      <c r="B124" s="38"/>
      <c r="C124" s="37"/>
      <c r="D124" s="184" t="s">
        <v>128</v>
      </c>
      <c r="E124" s="37"/>
      <c r="F124" s="185" t="s">
        <v>129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128</v>
      </c>
      <c r="AU124" s="18" t="s">
        <v>87</v>
      </c>
    </row>
    <row r="125" s="2" customFormat="1">
      <c r="A125" s="37"/>
      <c r="B125" s="38"/>
      <c r="C125" s="37"/>
      <c r="D125" s="189" t="s">
        <v>130</v>
      </c>
      <c r="E125" s="37"/>
      <c r="F125" s="190" t="s">
        <v>131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130</v>
      </c>
      <c r="AU125" s="18" t="s">
        <v>87</v>
      </c>
    </row>
    <row r="126" s="13" customFormat="1">
      <c r="A126" s="13"/>
      <c r="B126" s="191"/>
      <c r="C126" s="13"/>
      <c r="D126" s="184" t="s">
        <v>132</v>
      </c>
      <c r="E126" s="192" t="s">
        <v>1</v>
      </c>
      <c r="F126" s="193" t="s">
        <v>133</v>
      </c>
      <c r="G126" s="13"/>
      <c r="H126" s="194">
        <v>48</v>
      </c>
      <c r="I126" s="195"/>
      <c r="J126" s="13"/>
      <c r="K126" s="13"/>
      <c r="L126" s="191"/>
      <c r="M126" s="196"/>
      <c r="N126" s="197"/>
      <c r="O126" s="197"/>
      <c r="P126" s="197"/>
      <c r="Q126" s="197"/>
      <c r="R126" s="197"/>
      <c r="S126" s="197"/>
      <c r="T126" s="19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2" t="s">
        <v>132</v>
      </c>
      <c r="AU126" s="192" t="s">
        <v>87</v>
      </c>
      <c r="AV126" s="13" t="s">
        <v>87</v>
      </c>
      <c r="AW126" s="13" t="s">
        <v>33</v>
      </c>
      <c r="AX126" s="13" t="s">
        <v>85</v>
      </c>
      <c r="AY126" s="192" t="s">
        <v>119</v>
      </c>
    </row>
    <row r="127" s="2" customFormat="1" ht="24.15" customHeight="1">
      <c r="A127" s="37"/>
      <c r="B127" s="170"/>
      <c r="C127" s="171" t="s">
        <v>87</v>
      </c>
      <c r="D127" s="171" t="s">
        <v>121</v>
      </c>
      <c r="E127" s="172" t="s">
        <v>134</v>
      </c>
      <c r="F127" s="173" t="s">
        <v>135</v>
      </c>
      <c r="G127" s="174" t="s">
        <v>136</v>
      </c>
      <c r="H127" s="175">
        <v>400</v>
      </c>
      <c r="I127" s="176"/>
      <c r="J127" s="177">
        <f>ROUND(I127*H127,2)</f>
        <v>0</v>
      </c>
      <c r="K127" s="173" t="s">
        <v>125</v>
      </c>
      <c r="L127" s="38"/>
      <c r="M127" s="178" t="s">
        <v>1</v>
      </c>
      <c r="N127" s="179" t="s">
        <v>43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126</v>
      </c>
      <c r="AT127" s="182" t="s">
        <v>121</v>
      </c>
      <c r="AU127" s="182" t="s">
        <v>87</v>
      </c>
      <c r="AY127" s="18" t="s">
        <v>119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85</v>
      </c>
      <c r="BK127" s="183">
        <f>ROUND(I127*H127,2)</f>
        <v>0</v>
      </c>
      <c r="BL127" s="18" t="s">
        <v>126</v>
      </c>
      <c r="BM127" s="182" t="s">
        <v>137</v>
      </c>
    </row>
    <row r="128" s="2" customFormat="1">
      <c r="A128" s="37"/>
      <c r="B128" s="38"/>
      <c r="C128" s="37"/>
      <c r="D128" s="184" t="s">
        <v>128</v>
      </c>
      <c r="E128" s="37"/>
      <c r="F128" s="185" t="s">
        <v>138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128</v>
      </c>
      <c r="AU128" s="18" t="s">
        <v>87</v>
      </c>
    </row>
    <row r="129" s="2" customFormat="1">
      <c r="A129" s="37"/>
      <c r="B129" s="38"/>
      <c r="C129" s="37"/>
      <c r="D129" s="189" t="s">
        <v>130</v>
      </c>
      <c r="E129" s="37"/>
      <c r="F129" s="190" t="s">
        <v>139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130</v>
      </c>
      <c r="AU129" s="18" t="s">
        <v>87</v>
      </c>
    </row>
    <row r="130" s="14" customFormat="1">
      <c r="A130" s="14"/>
      <c r="B130" s="199"/>
      <c r="C130" s="14"/>
      <c r="D130" s="184" t="s">
        <v>132</v>
      </c>
      <c r="E130" s="200" t="s">
        <v>1</v>
      </c>
      <c r="F130" s="201" t="s">
        <v>140</v>
      </c>
      <c r="G130" s="14"/>
      <c r="H130" s="200" t="s">
        <v>1</v>
      </c>
      <c r="I130" s="202"/>
      <c r="J130" s="14"/>
      <c r="K130" s="14"/>
      <c r="L130" s="199"/>
      <c r="M130" s="203"/>
      <c r="N130" s="204"/>
      <c r="O130" s="204"/>
      <c r="P130" s="204"/>
      <c r="Q130" s="204"/>
      <c r="R130" s="204"/>
      <c r="S130" s="204"/>
      <c r="T130" s="2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0" t="s">
        <v>132</v>
      </c>
      <c r="AU130" s="200" t="s">
        <v>87</v>
      </c>
      <c r="AV130" s="14" t="s">
        <v>85</v>
      </c>
      <c r="AW130" s="14" t="s">
        <v>33</v>
      </c>
      <c r="AX130" s="14" t="s">
        <v>78</v>
      </c>
      <c r="AY130" s="200" t="s">
        <v>119</v>
      </c>
    </row>
    <row r="131" s="13" customFormat="1">
      <c r="A131" s="13"/>
      <c r="B131" s="191"/>
      <c r="C131" s="13"/>
      <c r="D131" s="184" t="s">
        <v>132</v>
      </c>
      <c r="E131" s="192" t="s">
        <v>1</v>
      </c>
      <c r="F131" s="193" t="s">
        <v>141</v>
      </c>
      <c r="G131" s="13"/>
      <c r="H131" s="194">
        <v>400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132</v>
      </c>
      <c r="AU131" s="192" t="s">
        <v>87</v>
      </c>
      <c r="AV131" s="13" t="s">
        <v>87</v>
      </c>
      <c r="AW131" s="13" t="s">
        <v>33</v>
      </c>
      <c r="AX131" s="13" t="s">
        <v>78</v>
      </c>
      <c r="AY131" s="192" t="s">
        <v>119</v>
      </c>
    </row>
    <row r="132" s="15" customFormat="1">
      <c r="A132" s="15"/>
      <c r="B132" s="206"/>
      <c r="C132" s="15"/>
      <c r="D132" s="184" t="s">
        <v>132</v>
      </c>
      <c r="E132" s="207" t="s">
        <v>1</v>
      </c>
      <c r="F132" s="208" t="s">
        <v>142</v>
      </c>
      <c r="G132" s="15"/>
      <c r="H132" s="209">
        <v>400</v>
      </c>
      <c r="I132" s="210"/>
      <c r="J132" s="15"/>
      <c r="K132" s="15"/>
      <c r="L132" s="206"/>
      <c r="M132" s="211"/>
      <c r="N132" s="212"/>
      <c r="O132" s="212"/>
      <c r="P132" s="212"/>
      <c r="Q132" s="212"/>
      <c r="R132" s="212"/>
      <c r="S132" s="212"/>
      <c r="T132" s="21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7" t="s">
        <v>132</v>
      </c>
      <c r="AU132" s="207" t="s">
        <v>87</v>
      </c>
      <c r="AV132" s="15" t="s">
        <v>126</v>
      </c>
      <c r="AW132" s="15" t="s">
        <v>33</v>
      </c>
      <c r="AX132" s="15" t="s">
        <v>85</v>
      </c>
      <c r="AY132" s="207" t="s">
        <v>119</v>
      </c>
    </row>
    <row r="133" s="2" customFormat="1" ht="24.15" customHeight="1">
      <c r="A133" s="37"/>
      <c r="B133" s="170"/>
      <c r="C133" s="171" t="s">
        <v>143</v>
      </c>
      <c r="D133" s="171" t="s">
        <v>121</v>
      </c>
      <c r="E133" s="172" t="s">
        <v>144</v>
      </c>
      <c r="F133" s="173" t="s">
        <v>145</v>
      </c>
      <c r="G133" s="174" t="s">
        <v>146</v>
      </c>
      <c r="H133" s="175">
        <v>330</v>
      </c>
      <c r="I133" s="176"/>
      <c r="J133" s="177">
        <f>ROUND(I133*H133,2)</f>
        <v>0</v>
      </c>
      <c r="K133" s="173" t="s">
        <v>125</v>
      </c>
      <c r="L133" s="38"/>
      <c r="M133" s="178" t="s">
        <v>1</v>
      </c>
      <c r="N133" s="179" t="s">
        <v>43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126</v>
      </c>
      <c r="AT133" s="182" t="s">
        <v>121</v>
      </c>
      <c r="AU133" s="182" t="s">
        <v>87</v>
      </c>
      <c r="AY133" s="18" t="s">
        <v>119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126</v>
      </c>
      <c r="BM133" s="182" t="s">
        <v>147</v>
      </c>
    </row>
    <row r="134" s="2" customFormat="1">
      <c r="A134" s="37"/>
      <c r="B134" s="38"/>
      <c r="C134" s="37"/>
      <c r="D134" s="184" t="s">
        <v>128</v>
      </c>
      <c r="E134" s="37"/>
      <c r="F134" s="185" t="s">
        <v>148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128</v>
      </c>
      <c r="AU134" s="18" t="s">
        <v>87</v>
      </c>
    </row>
    <row r="135" s="2" customFormat="1">
      <c r="A135" s="37"/>
      <c r="B135" s="38"/>
      <c r="C135" s="37"/>
      <c r="D135" s="189" t="s">
        <v>130</v>
      </c>
      <c r="E135" s="37"/>
      <c r="F135" s="190" t="s">
        <v>149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130</v>
      </c>
      <c r="AU135" s="18" t="s">
        <v>87</v>
      </c>
    </row>
    <row r="136" s="2" customFormat="1" ht="33" customHeight="1">
      <c r="A136" s="37"/>
      <c r="B136" s="170"/>
      <c r="C136" s="171" t="s">
        <v>126</v>
      </c>
      <c r="D136" s="171" t="s">
        <v>121</v>
      </c>
      <c r="E136" s="172" t="s">
        <v>150</v>
      </c>
      <c r="F136" s="173" t="s">
        <v>151</v>
      </c>
      <c r="G136" s="174" t="s">
        <v>146</v>
      </c>
      <c r="H136" s="175">
        <v>1.8</v>
      </c>
      <c r="I136" s="176"/>
      <c r="J136" s="177">
        <f>ROUND(I136*H136,2)</f>
        <v>0</v>
      </c>
      <c r="K136" s="173" t="s">
        <v>125</v>
      </c>
      <c r="L136" s="38"/>
      <c r="M136" s="178" t="s">
        <v>1</v>
      </c>
      <c r="N136" s="179" t="s">
        <v>43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126</v>
      </c>
      <c r="AT136" s="182" t="s">
        <v>121</v>
      </c>
      <c r="AU136" s="182" t="s">
        <v>87</v>
      </c>
      <c r="AY136" s="18" t="s">
        <v>119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85</v>
      </c>
      <c r="BK136" s="183">
        <f>ROUND(I136*H136,2)</f>
        <v>0</v>
      </c>
      <c r="BL136" s="18" t="s">
        <v>126</v>
      </c>
      <c r="BM136" s="182" t="s">
        <v>152</v>
      </c>
    </row>
    <row r="137" s="2" customFormat="1">
      <c r="A137" s="37"/>
      <c r="B137" s="38"/>
      <c r="C137" s="37"/>
      <c r="D137" s="184" t="s">
        <v>128</v>
      </c>
      <c r="E137" s="37"/>
      <c r="F137" s="185" t="s">
        <v>153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128</v>
      </c>
      <c r="AU137" s="18" t="s">
        <v>87</v>
      </c>
    </row>
    <row r="138" s="2" customFormat="1">
      <c r="A138" s="37"/>
      <c r="B138" s="38"/>
      <c r="C138" s="37"/>
      <c r="D138" s="189" t="s">
        <v>130</v>
      </c>
      <c r="E138" s="37"/>
      <c r="F138" s="190" t="s">
        <v>154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130</v>
      </c>
      <c r="AU138" s="18" t="s">
        <v>87</v>
      </c>
    </row>
    <row r="139" s="14" customFormat="1">
      <c r="A139" s="14"/>
      <c r="B139" s="199"/>
      <c r="C139" s="14"/>
      <c r="D139" s="184" t="s">
        <v>132</v>
      </c>
      <c r="E139" s="200" t="s">
        <v>1</v>
      </c>
      <c r="F139" s="201" t="s">
        <v>155</v>
      </c>
      <c r="G139" s="14"/>
      <c r="H139" s="200" t="s">
        <v>1</v>
      </c>
      <c r="I139" s="202"/>
      <c r="J139" s="14"/>
      <c r="K139" s="14"/>
      <c r="L139" s="199"/>
      <c r="M139" s="203"/>
      <c r="N139" s="204"/>
      <c r="O139" s="204"/>
      <c r="P139" s="204"/>
      <c r="Q139" s="204"/>
      <c r="R139" s="204"/>
      <c r="S139" s="204"/>
      <c r="T139" s="20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132</v>
      </c>
      <c r="AU139" s="200" t="s">
        <v>87</v>
      </c>
      <c r="AV139" s="14" t="s">
        <v>85</v>
      </c>
      <c r="AW139" s="14" t="s">
        <v>33</v>
      </c>
      <c r="AX139" s="14" t="s">
        <v>78</v>
      </c>
      <c r="AY139" s="200" t="s">
        <v>119</v>
      </c>
    </row>
    <row r="140" s="13" customFormat="1">
      <c r="A140" s="13"/>
      <c r="B140" s="191"/>
      <c r="C140" s="13"/>
      <c r="D140" s="184" t="s">
        <v>132</v>
      </c>
      <c r="E140" s="192" t="s">
        <v>1</v>
      </c>
      <c r="F140" s="193" t="s">
        <v>156</v>
      </c>
      <c r="G140" s="13"/>
      <c r="H140" s="194">
        <v>1.8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132</v>
      </c>
      <c r="AU140" s="192" t="s">
        <v>87</v>
      </c>
      <c r="AV140" s="13" t="s">
        <v>87</v>
      </c>
      <c r="AW140" s="13" t="s">
        <v>33</v>
      </c>
      <c r="AX140" s="13" t="s">
        <v>78</v>
      </c>
      <c r="AY140" s="192" t="s">
        <v>119</v>
      </c>
    </row>
    <row r="141" s="15" customFormat="1">
      <c r="A141" s="15"/>
      <c r="B141" s="206"/>
      <c r="C141" s="15"/>
      <c r="D141" s="184" t="s">
        <v>132</v>
      </c>
      <c r="E141" s="207" t="s">
        <v>1</v>
      </c>
      <c r="F141" s="208" t="s">
        <v>142</v>
      </c>
      <c r="G141" s="15"/>
      <c r="H141" s="209">
        <v>1.8</v>
      </c>
      <c r="I141" s="210"/>
      <c r="J141" s="15"/>
      <c r="K141" s="15"/>
      <c r="L141" s="206"/>
      <c r="M141" s="211"/>
      <c r="N141" s="212"/>
      <c r="O141" s="212"/>
      <c r="P141" s="212"/>
      <c r="Q141" s="212"/>
      <c r="R141" s="212"/>
      <c r="S141" s="212"/>
      <c r="T141" s="21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7" t="s">
        <v>132</v>
      </c>
      <c r="AU141" s="207" t="s">
        <v>87</v>
      </c>
      <c r="AV141" s="15" t="s">
        <v>126</v>
      </c>
      <c r="AW141" s="15" t="s">
        <v>33</v>
      </c>
      <c r="AX141" s="15" t="s">
        <v>85</v>
      </c>
      <c r="AY141" s="207" t="s">
        <v>119</v>
      </c>
    </row>
    <row r="142" s="2" customFormat="1" ht="33" customHeight="1">
      <c r="A142" s="37"/>
      <c r="B142" s="170"/>
      <c r="C142" s="171" t="s">
        <v>118</v>
      </c>
      <c r="D142" s="171" t="s">
        <v>121</v>
      </c>
      <c r="E142" s="172" t="s">
        <v>157</v>
      </c>
      <c r="F142" s="173" t="s">
        <v>158</v>
      </c>
      <c r="G142" s="174" t="s">
        <v>146</v>
      </c>
      <c r="H142" s="175">
        <v>330</v>
      </c>
      <c r="I142" s="176"/>
      <c r="J142" s="177">
        <f>ROUND(I142*H142,2)</f>
        <v>0</v>
      </c>
      <c r="K142" s="173" t="s">
        <v>125</v>
      </c>
      <c r="L142" s="38"/>
      <c r="M142" s="178" t="s">
        <v>1</v>
      </c>
      <c r="N142" s="179" t="s">
        <v>43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126</v>
      </c>
      <c r="AT142" s="182" t="s">
        <v>121</v>
      </c>
      <c r="AU142" s="182" t="s">
        <v>87</v>
      </c>
      <c r="AY142" s="18" t="s">
        <v>119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85</v>
      </c>
      <c r="BK142" s="183">
        <f>ROUND(I142*H142,2)</f>
        <v>0</v>
      </c>
      <c r="BL142" s="18" t="s">
        <v>126</v>
      </c>
      <c r="BM142" s="182" t="s">
        <v>159</v>
      </c>
    </row>
    <row r="143" s="2" customFormat="1">
      <c r="A143" s="37"/>
      <c r="B143" s="38"/>
      <c r="C143" s="37"/>
      <c r="D143" s="184" t="s">
        <v>128</v>
      </c>
      <c r="E143" s="37"/>
      <c r="F143" s="185" t="s">
        <v>160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128</v>
      </c>
      <c r="AU143" s="18" t="s">
        <v>87</v>
      </c>
    </row>
    <row r="144" s="2" customFormat="1">
      <c r="A144" s="37"/>
      <c r="B144" s="38"/>
      <c r="C144" s="37"/>
      <c r="D144" s="189" t="s">
        <v>130</v>
      </c>
      <c r="E144" s="37"/>
      <c r="F144" s="190" t="s">
        <v>161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130</v>
      </c>
      <c r="AU144" s="18" t="s">
        <v>87</v>
      </c>
    </row>
    <row r="145" s="2" customFormat="1" ht="33" customHeight="1">
      <c r="A145" s="37"/>
      <c r="B145" s="170"/>
      <c r="C145" s="171" t="s">
        <v>162</v>
      </c>
      <c r="D145" s="171" t="s">
        <v>121</v>
      </c>
      <c r="E145" s="172" t="s">
        <v>163</v>
      </c>
      <c r="F145" s="173" t="s">
        <v>164</v>
      </c>
      <c r="G145" s="174" t="s">
        <v>146</v>
      </c>
      <c r="H145" s="175">
        <v>5280</v>
      </c>
      <c r="I145" s="176"/>
      <c r="J145" s="177">
        <f>ROUND(I145*H145,2)</f>
        <v>0</v>
      </c>
      <c r="K145" s="173" t="s">
        <v>125</v>
      </c>
      <c r="L145" s="38"/>
      <c r="M145" s="178" t="s">
        <v>1</v>
      </c>
      <c r="N145" s="179" t="s">
        <v>43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126</v>
      </c>
      <c r="AT145" s="182" t="s">
        <v>121</v>
      </c>
      <c r="AU145" s="182" t="s">
        <v>87</v>
      </c>
      <c r="AY145" s="18" t="s">
        <v>119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85</v>
      </c>
      <c r="BK145" s="183">
        <f>ROUND(I145*H145,2)</f>
        <v>0</v>
      </c>
      <c r="BL145" s="18" t="s">
        <v>126</v>
      </c>
      <c r="BM145" s="182" t="s">
        <v>165</v>
      </c>
    </row>
    <row r="146" s="2" customFormat="1">
      <c r="A146" s="37"/>
      <c r="B146" s="38"/>
      <c r="C146" s="37"/>
      <c r="D146" s="184" t="s">
        <v>128</v>
      </c>
      <c r="E146" s="37"/>
      <c r="F146" s="185" t="s">
        <v>166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128</v>
      </c>
      <c r="AU146" s="18" t="s">
        <v>87</v>
      </c>
    </row>
    <row r="147" s="2" customFormat="1">
      <c r="A147" s="37"/>
      <c r="B147" s="38"/>
      <c r="C147" s="37"/>
      <c r="D147" s="189" t="s">
        <v>130</v>
      </c>
      <c r="E147" s="37"/>
      <c r="F147" s="190" t="s">
        <v>167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130</v>
      </c>
      <c r="AU147" s="18" t="s">
        <v>87</v>
      </c>
    </row>
    <row r="148" s="13" customFormat="1">
      <c r="A148" s="13"/>
      <c r="B148" s="191"/>
      <c r="C148" s="13"/>
      <c r="D148" s="184" t="s">
        <v>132</v>
      </c>
      <c r="E148" s="192" t="s">
        <v>1</v>
      </c>
      <c r="F148" s="193" t="s">
        <v>168</v>
      </c>
      <c r="G148" s="13"/>
      <c r="H148" s="194">
        <v>5280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2" t="s">
        <v>132</v>
      </c>
      <c r="AU148" s="192" t="s">
        <v>87</v>
      </c>
      <c r="AV148" s="13" t="s">
        <v>87</v>
      </c>
      <c r="AW148" s="13" t="s">
        <v>33</v>
      </c>
      <c r="AX148" s="13" t="s">
        <v>78</v>
      </c>
      <c r="AY148" s="192" t="s">
        <v>119</v>
      </c>
    </row>
    <row r="149" s="15" customFormat="1">
      <c r="A149" s="15"/>
      <c r="B149" s="206"/>
      <c r="C149" s="15"/>
      <c r="D149" s="184" t="s">
        <v>132</v>
      </c>
      <c r="E149" s="207" t="s">
        <v>1</v>
      </c>
      <c r="F149" s="208" t="s">
        <v>142</v>
      </c>
      <c r="G149" s="15"/>
      <c r="H149" s="209">
        <v>5280</v>
      </c>
      <c r="I149" s="210"/>
      <c r="J149" s="15"/>
      <c r="K149" s="15"/>
      <c r="L149" s="206"/>
      <c r="M149" s="211"/>
      <c r="N149" s="212"/>
      <c r="O149" s="212"/>
      <c r="P149" s="212"/>
      <c r="Q149" s="212"/>
      <c r="R149" s="212"/>
      <c r="S149" s="212"/>
      <c r="T149" s="21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7" t="s">
        <v>132</v>
      </c>
      <c r="AU149" s="207" t="s">
        <v>87</v>
      </c>
      <c r="AV149" s="15" t="s">
        <v>126</v>
      </c>
      <c r="AW149" s="15" t="s">
        <v>33</v>
      </c>
      <c r="AX149" s="15" t="s">
        <v>85</v>
      </c>
      <c r="AY149" s="207" t="s">
        <v>119</v>
      </c>
    </row>
    <row r="150" s="2" customFormat="1" ht="37.8" customHeight="1">
      <c r="A150" s="37"/>
      <c r="B150" s="170"/>
      <c r="C150" s="171" t="s">
        <v>169</v>
      </c>
      <c r="D150" s="171" t="s">
        <v>121</v>
      </c>
      <c r="E150" s="172" t="s">
        <v>170</v>
      </c>
      <c r="F150" s="173" t="s">
        <v>171</v>
      </c>
      <c r="G150" s="174" t="s">
        <v>146</v>
      </c>
      <c r="H150" s="175">
        <v>200</v>
      </c>
      <c r="I150" s="176"/>
      <c r="J150" s="177">
        <f>ROUND(I150*H150,2)</f>
        <v>0</v>
      </c>
      <c r="K150" s="173" t="s">
        <v>125</v>
      </c>
      <c r="L150" s="38"/>
      <c r="M150" s="178" t="s">
        <v>1</v>
      </c>
      <c r="N150" s="179" t="s">
        <v>43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126</v>
      </c>
      <c r="AT150" s="182" t="s">
        <v>121</v>
      </c>
      <c r="AU150" s="182" t="s">
        <v>87</v>
      </c>
      <c r="AY150" s="18" t="s">
        <v>119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85</v>
      </c>
      <c r="BK150" s="183">
        <f>ROUND(I150*H150,2)</f>
        <v>0</v>
      </c>
      <c r="BL150" s="18" t="s">
        <v>126</v>
      </c>
      <c r="BM150" s="182" t="s">
        <v>172</v>
      </c>
    </row>
    <row r="151" s="2" customFormat="1">
      <c r="A151" s="37"/>
      <c r="B151" s="38"/>
      <c r="C151" s="37"/>
      <c r="D151" s="184" t="s">
        <v>128</v>
      </c>
      <c r="E151" s="37"/>
      <c r="F151" s="185" t="s">
        <v>173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128</v>
      </c>
      <c r="AU151" s="18" t="s">
        <v>87</v>
      </c>
    </row>
    <row r="152" s="2" customFormat="1">
      <c r="A152" s="37"/>
      <c r="B152" s="38"/>
      <c r="C152" s="37"/>
      <c r="D152" s="189" t="s">
        <v>130</v>
      </c>
      <c r="E152" s="37"/>
      <c r="F152" s="190" t="s">
        <v>174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130</v>
      </c>
      <c r="AU152" s="18" t="s">
        <v>87</v>
      </c>
    </row>
    <row r="153" s="14" customFormat="1">
      <c r="A153" s="14"/>
      <c r="B153" s="199"/>
      <c r="C153" s="14"/>
      <c r="D153" s="184" t="s">
        <v>132</v>
      </c>
      <c r="E153" s="200" t="s">
        <v>1</v>
      </c>
      <c r="F153" s="201" t="s">
        <v>175</v>
      </c>
      <c r="G153" s="14"/>
      <c r="H153" s="200" t="s">
        <v>1</v>
      </c>
      <c r="I153" s="202"/>
      <c r="J153" s="14"/>
      <c r="K153" s="14"/>
      <c r="L153" s="199"/>
      <c r="M153" s="203"/>
      <c r="N153" s="204"/>
      <c r="O153" s="204"/>
      <c r="P153" s="204"/>
      <c r="Q153" s="204"/>
      <c r="R153" s="204"/>
      <c r="S153" s="204"/>
      <c r="T153" s="20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0" t="s">
        <v>132</v>
      </c>
      <c r="AU153" s="200" t="s">
        <v>87</v>
      </c>
      <c r="AV153" s="14" t="s">
        <v>85</v>
      </c>
      <c r="AW153" s="14" t="s">
        <v>33</v>
      </c>
      <c r="AX153" s="14" t="s">
        <v>78</v>
      </c>
      <c r="AY153" s="200" t="s">
        <v>119</v>
      </c>
    </row>
    <row r="154" s="13" customFormat="1">
      <c r="A154" s="13"/>
      <c r="B154" s="191"/>
      <c r="C154" s="13"/>
      <c r="D154" s="184" t="s">
        <v>132</v>
      </c>
      <c r="E154" s="192" t="s">
        <v>1</v>
      </c>
      <c r="F154" s="193" t="s">
        <v>176</v>
      </c>
      <c r="G154" s="13"/>
      <c r="H154" s="194">
        <v>60</v>
      </c>
      <c r="I154" s="195"/>
      <c r="J154" s="13"/>
      <c r="K154" s="13"/>
      <c r="L154" s="191"/>
      <c r="M154" s="196"/>
      <c r="N154" s="197"/>
      <c r="O154" s="197"/>
      <c r="P154" s="197"/>
      <c r="Q154" s="197"/>
      <c r="R154" s="197"/>
      <c r="S154" s="197"/>
      <c r="T154" s="19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2" t="s">
        <v>132</v>
      </c>
      <c r="AU154" s="192" t="s">
        <v>87</v>
      </c>
      <c r="AV154" s="13" t="s">
        <v>87</v>
      </c>
      <c r="AW154" s="13" t="s">
        <v>33</v>
      </c>
      <c r="AX154" s="13" t="s">
        <v>78</v>
      </c>
      <c r="AY154" s="192" t="s">
        <v>119</v>
      </c>
    </row>
    <row r="155" s="14" customFormat="1">
      <c r="A155" s="14"/>
      <c r="B155" s="199"/>
      <c r="C155" s="14"/>
      <c r="D155" s="184" t="s">
        <v>132</v>
      </c>
      <c r="E155" s="200" t="s">
        <v>1</v>
      </c>
      <c r="F155" s="201" t="s">
        <v>177</v>
      </c>
      <c r="G155" s="14"/>
      <c r="H155" s="200" t="s">
        <v>1</v>
      </c>
      <c r="I155" s="202"/>
      <c r="J155" s="14"/>
      <c r="K155" s="14"/>
      <c r="L155" s="199"/>
      <c r="M155" s="203"/>
      <c r="N155" s="204"/>
      <c r="O155" s="204"/>
      <c r="P155" s="204"/>
      <c r="Q155" s="204"/>
      <c r="R155" s="204"/>
      <c r="S155" s="204"/>
      <c r="T155" s="20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0" t="s">
        <v>132</v>
      </c>
      <c r="AU155" s="200" t="s">
        <v>87</v>
      </c>
      <c r="AV155" s="14" t="s">
        <v>85</v>
      </c>
      <c r="AW155" s="14" t="s">
        <v>33</v>
      </c>
      <c r="AX155" s="14" t="s">
        <v>78</v>
      </c>
      <c r="AY155" s="200" t="s">
        <v>119</v>
      </c>
    </row>
    <row r="156" s="13" customFormat="1">
      <c r="A156" s="13"/>
      <c r="B156" s="191"/>
      <c r="C156" s="13"/>
      <c r="D156" s="184" t="s">
        <v>132</v>
      </c>
      <c r="E156" s="192" t="s">
        <v>1</v>
      </c>
      <c r="F156" s="193" t="s">
        <v>178</v>
      </c>
      <c r="G156" s="13"/>
      <c r="H156" s="194">
        <v>140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132</v>
      </c>
      <c r="AU156" s="192" t="s">
        <v>87</v>
      </c>
      <c r="AV156" s="13" t="s">
        <v>87</v>
      </c>
      <c r="AW156" s="13" t="s">
        <v>33</v>
      </c>
      <c r="AX156" s="13" t="s">
        <v>78</v>
      </c>
      <c r="AY156" s="192" t="s">
        <v>119</v>
      </c>
    </row>
    <row r="157" s="15" customFormat="1">
      <c r="A157" s="15"/>
      <c r="B157" s="206"/>
      <c r="C157" s="15"/>
      <c r="D157" s="184" t="s">
        <v>132</v>
      </c>
      <c r="E157" s="207" t="s">
        <v>1</v>
      </c>
      <c r="F157" s="208" t="s">
        <v>142</v>
      </c>
      <c r="G157" s="15"/>
      <c r="H157" s="209">
        <v>200</v>
      </c>
      <c r="I157" s="210"/>
      <c r="J157" s="15"/>
      <c r="K157" s="15"/>
      <c r="L157" s="206"/>
      <c r="M157" s="211"/>
      <c r="N157" s="212"/>
      <c r="O157" s="212"/>
      <c r="P157" s="212"/>
      <c r="Q157" s="212"/>
      <c r="R157" s="212"/>
      <c r="S157" s="212"/>
      <c r="T157" s="21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7" t="s">
        <v>132</v>
      </c>
      <c r="AU157" s="207" t="s">
        <v>87</v>
      </c>
      <c r="AV157" s="15" t="s">
        <v>126</v>
      </c>
      <c r="AW157" s="15" t="s">
        <v>33</v>
      </c>
      <c r="AX157" s="15" t="s">
        <v>85</v>
      </c>
      <c r="AY157" s="207" t="s">
        <v>119</v>
      </c>
    </row>
    <row r="158" s="2" customFormat="1" ht="37.8" customHeight="1">
      <c r="A158" s="37"/>
      <c r="B158" s="170"/>
      <c r="C158" s="171" t="s">
        <v>179</v>
      </c>
      <c r="D158" s="171" t="s">
        <v>121</v>
      </c>
      <c r="E158" s="172" t="s">
        <v>180</v>
      </c>
      <c r="F158" s="173" t="s">
        <v>181</v>
      </c>
      <c r="G158" s="174" t="s">
        <v>146</v>
      </c>
      <c r="H158" s="175">
        <v>1700</v>
      </c>
      <c r="I158" s="176"/>
      <c r="J158" s="177">
        <f>ROUND(I158*H158,2)</f>
        <v>0</v>
      </c>
      <c r="K158" s="173" t="s">
        <v>125</v>
      </c>
      <c r="L158" s="38"/>
      <c r="M158" s="178" t="s">
        <v>1</v>
      </c>
      <c r="N158" s="179" t="s">
        <v>43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126</v>
      </c>
      <c r="AT158" s="182" t="s">
        <v>121</v>
      </c>
      <c r="AU158" s="182" t="s">
        <v>87</v>
      </c>
      <c r="AY158" s="18" t="s">
        <v>119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85</v>
      </c>
      <c r="BK158" s="183">
        <f>ROUND(I158*H158,2)</f>
        <v>0</v>
      </c>
      <c r="BL158" s="18" t="s">
        <v>126</v>
      </c>
      <c r="BM158" s="182" t="s">
        <v>182</v>
      </c>
    </row>
    <row r="159" s="2" customFormat="1">
      <c r="A159" s="37"/>
      <c r="B159" s="38"/>
      <c r="C159" s="37"/>
      <c r="D159" s="184" t="s">
        <v>128</v>
      </c>
      <c r="E159" s="37"/>
      <c r="F159" s="185" t="s">
        <v>183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128</v>
      </c>
      <c r="AU159" s="18" t="s">
        <v>87</v>
      </c>
    </row>
    <row r="160" s="2" customFormat="1">
      <c r="A160" s="37"/>
      <c r="B160" s="38"/>
      <c r="C160" s="37"/>
      <c r="D160" s="189" t="s">
        <v>130</v>
      </c>
      <c r="E160" s="37"/>
      <c r="F160" s="190" t="s">
        <v>184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130</v>
      </c>
      <c r="AU160" s="18" t="s">
        <v>87</v>
      </c>
    </row>
    <row r="161" s="14" customFormat="1">
      <c r="A161" s="14"/>
      <c r="B161" s="199"/>
      <c r="C161" s="14"/>
      <c r="D161" s="184" t="s">
        <v>132</v>
      </c>
      <c r="E161" s="200" t="s">
        <v>1</v>
      </c>
      <c r="F161" s="201" t="s">
        <v>175</v>
      </c>
      <c r="G161" s="14"/>
      <c r="H161" s="200" t="s">
        <v>1</v>
      </c>
      <c r="I161" s="202"/>
      <c r="J161" s="14"/>
      <c r="K161" s="14"/>
      <c r="L161" s="199"/>
      <c r="M161" s="203"/>
      <c r="N161" s="204"/>
      <c r="O161" s="204"/>
      <c r="P161" s="204"/>
      <c r="Q161" s="204"/>
      <c r="R161" s="204"/>
      <c r="S161" s="204"/>
      <c r="T161" s="20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0" t="s">
        <v>132</v>
      </c>
      <c r="AU161" s="200" t="s">
        <v>87</v>
      </c>
      <c r="AV161" s="14" t="s">
        <v>85</v>
      </c>
      <c r="AW161" s="14" t="s">
        <v>33</v>
      </c>
      <c r="AX161" s="14" t="s">
        <v>78</v>
      </c>
      <c r="AY161" s="200" t="s">
        <v>119</v>
      </c>
    </row>
    <row r="162" s="13" customFormat="1">
      <c r="A162" s="13"/>
      <c r="B162" s="191"/>
      <c r="C162" s="13"/>
      <c r="D162" s="184" t="s">
        <v>132</v>
      </c>
      <c r="E162" s="192" t="s">
        <v>1</v>
      </c>
      <c r="F162" s="193" t="s">
        <v>185</v>
      </c>
      <c r="G162" s="13"/>
      <c r="H162" s="194">
        <v>300</v>
      </c>
      <c r="I162" s="195"/>
      <c r="J162" s="13"/>
      <c r="K162" s="13"/>
      <c r="L162" s="191"/>
      <c r="M162" s="196"/>
      <c r="N162" s="197"/>
      <c r="O162" s="197"/>
      <c r="P162" s="197"/>
      <c r="Q162" s="197"/>
      <c r="R162" s="197"/>
      <c r="S162" s="197"/>
      <c r="T162" s="19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2" t="s">
        <v>132</v>
      </c>
      <c r="AU162" s="192" t="s">
        <v>87</v>
      </c>
      <c r="AV162" s="13" t="s">
        <v>87</v>
      </c>
      <c r="AW162" s="13" t="s">
        <v>33</v>
      </c>
      <c r="AX162" s="13" t="s">
        <v>78</v>
      </c>
      <c r="AY162" s="192" t="s">
        <v>119</v>
      </c>
    </row>
    <row r="163" s="14" customFormat="1">
      <c r="A163" s="14"/>
      <c r="B163" s="199"/>
      <c r="C163" s="14"/>
      <c r="D163" s="184" t="s">
        <v>132</v>
      </c>
      <c r="E163" s="200" t="s">
        <v>1</v>
      </c>
      <c r="F163" s="201" t="s">
        <v>186</v>
      </c>
      <c r="G163" s="14"/>
      <c r="H163" s="200" t="s">
        <v>1</v>
      </c>
      <c r="I163" s="202"/>
      <c r="J163" s="14"/>
      <c r="K163" s="14"/>
      <c r="L163" s="199"/>
      <c r="M163" s="203"/>
      <c r="N163" s="204"/>
      <c r="O163" s="204"/>
      <c r="P163" s="204"/>
      <c r="Q163" s="204"/>
      <c r="R163" s="204"/>
      <c r="S163" s="204"/>
      <c r="T163" s="20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0" t="s">
        <v>132</v>
      </c>
      <c r="AU163" s="200" t="s">
        <v>87</v>
      </c>
      <c r="AV163" s="14" t="s">
        <v>85</v>
      </c>
      <c r="AW163" s="14" t="s">
        <v>33</v>
      </c>
      <c r="AX163" s="14" t="s">
        <v>78</v>
      </c>
      <c r="AY163" s="200" t="s">
        <v>119</v>
      </c>
    </row>
    <row r="164" s="13" customFormat="1">
      <c r="A164" s="13"/>
      <c r="B164" s="191"/>
      <c r="C164" s="13"/>
      <c r="D164" s="184" t="s">
        <v>132</v>
      </c>
      <c r="E164" s="192" t="s">
        <v>1</v>
      </c>
      <c r="F164" s="193" t="s">
        <v>187</v>
      </c>
      <c r="G164" s="13"/>
      <c r="H164" s="194">
        <v>1400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132</v>
      </c>
      <c r="AU164" s="192" t="s">
        <v>87</v>
      </c>
      <c r="AV164" s="13" t="s">
        <v>87</v>
      </c>
      <c r="AW164" s="13" t="s">
        <v>33</v>
      </c>
      <c r="AX164" s="13" t="s">
        <v>78</v>
      </c>
      <c r="AY164" s="192" t="s">
        <v>119</v>
      </c>
    </row>
    <row r="165" s="15" customFormat="1">
      <c r="A165" s="15"/>
      <c r="B165" s="206"/>
      <c r="C165" s="15"/>
      <c r="D165" s="184" t="s">
        <v>132</v>
      </c>
      <c r="E165" s="207" t="s">
        <v>1</v>
      </c>
      <c r="F165" s="208" t="s">
        <v>142</v>
      </c>
      <c r="G165" s="15"/>
      <c r="H165" s="209">
        <v>1700</v>
      </c>
      <c r="I165" s="210"/>
      <c r="J165" s="15"/>
      <c r="K165" s="15"/>
      <c r="L165" s="206"/>
      <c r="M165" s="211"/>
      <c r="N165" s="212"/>
      <c r="O165" s="212"/>
      <c r="P165" s="212"/>
      <c r="Q165" s="212"/>
      <c r="R165" s="212"/>
      <c r="S165" s="212"/>
      <c r="T165" s="21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7" t="s">
        <v>132</v>
      </c>
      <c r="AU165" s="207" t="s">
        <v>87</v>
      </c>
      <c r="AV165" s="15" t="s">
        <v>126</v>
      </c>
      <c r="AW165" s="15" t="s">
        <v>33</v>
      </c>
      <c r="AX165" s="15" t="s">
        <v>85</v>
      </c>
      <c r="AY165" s="207" t="s">
        <v>119</v>
      </c>
    </row>
    <row r="166" s="2" customFormat="1" ht="24.15" customHeight="1">
      <c r="A166" s="37"/>
      <c r="B166" s="170"/>
      <c r="C166" s="171" t="s">
        <v>188</v>
      </c>
      <c r="D166" s="171" t="s">
        <v>121</v>
      </c>
      <c r="E166" s="172" t="s">
        <v>189</v>
      </c>
      <c r="F166" s="173" t="s">
        <v>190</v>
      </c>
      <c r="G166" s="174" t="s">
        <v>146</v>
      </c>
      <c r="H166" s="175">
        <v>200</v>
      </c>
      <c r="I166" s="176"/>
      <c r="J166" s="177">
        <f>ROUND(I166*H166,2)</f>
        <v>0</v>
      </c>
      <c r="K166" s="173" t="s">
        <v>125</v>
      </c>
      <c r="L166" s="38"/>
      <c r="M166" s="178" t="s">
        <v>1</v>
      </c>
      <c r="N166" s="179" t="s">
        <v>43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126</v>
      </c>
      <c r="AT166" s="182" t="s">
        <v>121</v>
      </c>
      <c r="AU166" s="182" t="s">
        <v>87</v>
      </c>
      <c r="AY166" s="18" t="s">
        <v>119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85</v>
      </c>
      <c r="BK166" s="183">
        <f>ROUND(I166*H166,2)</f>
        <v>0</v>
      </c>
      <c r="BL166" s="18" t="s">
        <v>126</v>
      </c>
      <c r="BM166" s="182" t="s">
        <v>191</v>
      </c>
    </row>
    <row r="167" s="2" customFormat="1">
      <c r="A167" s="37"/>
      <c r="B167" s="38"/>
      <c r="C167" s="37"/>
      <c r="D167" s="184" t="s">
        <v>128</v>
      </c>
      <c r="E167" s="37"/>
      <c r="F167" s="185" t="s">
        <v>192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128</v>
      </c>
      <c r="AU167" s="18" t="s">
        <v>87</v>
      </c>
    </row>
    <row r="168" s="2" customFormat="1">
      <c r="A168" s="37"/>
      <c r="B168" s="38"/>
      <c r="C168" s="37"/>
      <c r="D168" s="189" t="s">
        <v>130</v>
      </c>
      <c r="E168" s="37"/>
      <c r="F168" s="190" t="s">
        <v>193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130</v>
      </c>
      <c r="AU168" s="18" t="s">
        <v>87</v>
      </c>
    </row>
    <row r="169" s="14" customFormat="1">
      <c r="A169" s="14"/>
      <c r="B169" s="199"/>
      <c r="C169" s="14"/>
      <c r="D169" s="184" t="s">
        <v>132</v>
      </c>
      <c r="E169" s="200" t="s">
        <v>1</v>
      </c>
      <c r="F169" s="201" t="s">
        <v>175</v>
      </c>
      <c r="G169" s="14"/>
      <c r="H169" s="200" t="s">
        <v>1</v>
      </c>
      <c r="I169" s="202"/>
      <c r="J169" s="14"/>
      <c r="K169" s="14"/>
      <c r="L169" s="199"/>
      <c r="M169" s="203"/>
      <c r="N169" s="204"/>
      <c r="O169" s="204"/>
      <c r="P169" s="204"/>
      <c r="Q169" s="204"/>
      <c r="R169" s="204"/>
      <c r="S169" s="204"/>
      <c r="T169" s="20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0" t="s">
        <v>132</v>
      </c>
      <c r="AU169" s="200" t="s">
        <v>87</v>
      </c>
      <c r="AV169" s="14" t="s">
        <v>85</v>
      </c>
      <c r="AW169" s="14" t="s">
        <v>33</v>
      </c>
      <c r="AX169" s="14" t="s">
        <v>78</v>
      </c>
      <c r="AY169" s="200" t="s">
        <v>119</v>
      </c>
    </row>
    <row r="170" s="13" customFormat="1">
      <c r="A170" s="13"/>
      <c r="B170" s="191"/>
      <c r="C170" s="13"/>
      <c r="D170" s="184" t="s">
        <v>132</v>
      </c>
      <c r="E170" s="192" t="s">
        <v>1</v>
      </c>
      <c r="F170" s="193" t="s">
        <v>194</v>
      </c>
      <c r="G170" s="13"/>
      <c r="H170" s="194">
        <v>60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132</v>
      </c>
      <c r="AU170" s="192" t="s">
        <v>87</v>
      </c>
      <c r="AV170" s="13" t="s">
        <v>87</v>
      </c>
      <c r="AW170" s="13" t="s">
        <v>33</v>
      </c>
      <c r="AX170" s="13" t="s">
        <v>78</v>
      </c>
      <c r="AY170" s="192" t="s">
        <v>119</v>
      </c>
    </row>
    <row r="171" s="14" customFormat="1">
      <c r="A171" s="14"/>
      <c r="B171" s="199"/>
      <c r="C171" s="14"/>
      <c r="D171" s="184" t="s">
        <v>132</v>
      </c>
      <c r="E171" s="200" t="s">
        <v>1</v>
      </c>
      <c r="F171" s="201" t="s">
        <v>195</v>
      </c>
      <c r="G171" s="14"/>
      <c r="H171" s="200" t="s">
        <v>1</v>
      </c>
      <c r="I171" s="202"/>
      <c r="J171" s="14"/>
      <c r="K171" s="14"/>
      <c r="L171" s="199"/>
      <c r="M171" s="203"/>
      <c r="N171" s="204"/>
      <c r="O171" s="204"/>
      <c r="P171" s="204"/>
      <c r="Q171" s="204"/>
      <c r="R171" s="204"/>
      <c r="S171" s="204"/>
      <c r="T171" s="20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0" t="s">
        <v>132</v>
      </c>
      <c r="AU171" s="200" t="s">
        <v>87</v>
      </c>
      <c r="AV171" s="14" t="s">
        <v>85</v>
      </c>
      <c r="AW171" s="14" t="s">
        <v>33</v>
      </c>
      <c r="AX171" s="14" t="s">
        <v>78</v>
      </c>
      <c r="AY171" s="200" t="s">
        <v>119</v>
      </c>
    </row>
    <row r="172" s="13" customFormat="1">
      <c r="A172" s="13"/>
      <c r="B172" s="191"/>
      <c r="C172" s="13"/>
      <c r="D172" s="184" t="s">
        <v>132</v>
      </c>
      <c r="E172" s="192" t="s">
        <v>1</v>
      </c>
      <c r="F172" s="193" t="s">
        <v>196</v>
      </c>
      <c r="G172" s="13"/>
      <c r="H172" s="194">
        <v>140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132</v>
      </c>
      <c r="AU172" s="192" t="s">
        <v>87</v>
      </c>
      <c r="AV172" s="13" t="s">
        <v>87</v>
      </c>
      <c r="AW172" s="13" t="s">
        <v>33</v>
      </c>
      <c r="AX172" s="13" t="s">
        <v>78</v>
      </c>
      <c r="AY172" s="192" t="s">
        <v>119</v>
      </c>
    </row>
    <row r="173" s="15" customFormat="1">
      <c r="A173" s="15"/>
      <c r="B173" s="206"/>
      <c r="C173" s="15"/>
      <c r="D173" s="184" t="s">
        <v>132</v>
      </c>
      <c r="E173" s="207" t="s">
        <v>1</v>
      </c>
      <c r="F173" s="208" t="s">
        <v>142</v>
      </c>
      <c r="G173" s="15"/>
      <c r="H173" s="209">
        <v>200</v>
      </c>
      <c r="I173" s="210"/>
      <c r="J173" s="15"/>
      <c r="K173" s="15"/>
      <c r="L173" s="206"/>
      <c r="M173" s="211"/>
      <c r="N173" s="212"/>
      <c r="O173" s="212"/>
      <c r="P173" s="212"/>
      <c r="Q173" s="212"/>
      <c r="R173" s="212"/>
      <c r="S173" s="212"/>
      <c r="T173" s="21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07" t="s">
        <v>132</v>
      </c>
      <c r="AU173" s="207" t="s">
        <v>87</v>
      </c>
      <c r="AV173" s="15" t="s">
        <v>126</v>
      </c>
      <c r="AW173" s="15" t="s">
        <v>33</v>
      </c>
      <c r="AX173" s="15" t="s">
        <v>85</v>
      </c>
      <c r="AY173" s="207" t="s">
        <v>119</v>
      </c>
    </row>
    <row r="174" s="2" customFormat="1" ht="16.5" customHeight="1">
      <c r="A174" s="37"/>
      <c r="B174" s="170"/>
      <c r="C174" s="171" t="s">
        <v>197</v>
      </c>
      <c r="D174" s="171" t="s">
        <v>121</v>
      </c>
      <c r="E174" s="172" t="s">
        <v>198</v>
      </c>
      <c r="F174" s="173" t="s">
        <v>199</v>
      </c>
      <c r="G174" s="174" t="s">
        <v>200</v>
      </c>
      <c r="H174" s="175">
        <v>1</v>
      </c>
      <c r="I174" s="176"/>
      <c r="J174" s="177">
        <f>ROUND(I174*H174,2)</f>
        <v>0</v>
      </c>
      <c r="K174" s="173" t="s">
        <v>201</v>
      </c>
      <c r="L174" s="38"/>
      <c r="M174" s="178" t="s">
        <v>1</v>
      </c>
      <c r="N174" s="179" t="s">
        <v>43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126</v>
      </c>
      <c r="AT174" s="182" t="s">
        <v>121</v>
      </c>
      <c r="AU174" s="182" t="s">
        <v>87</v>
      </c>
      <c r="AY174" s="18" t="s">
        <v>119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85</v>
      </c>
      <c r="BK174" s="183">
        <f>ROUND(I174*H174,2)</f>
        <v>0</v>
      </c>
      <c r="BL174" s="18" t="s">
        <v>126</v>
      </c>
      <c r="BM174" s="182" t="s">
        <v>202</v>
      </c>
    </row>
    <row r="175" s="2" customFormat="1" ht="33" customHeight="1">
      <c r="A175" s="37"/>
      <c r="B175" s="170"/>
      <c r="C175" s="171" t="s">
        <v>203</v>
      </c>
      <c r="D175" s="171" t="s">
        <v>121</v>
      </c>
      <c r="E175" s="172" t="s">
        <v>204</v>
      </c>
      <c r="F175" s="173" t="s">
        <v>205</v>
      </c>
      <c r="G175" s="174" t="s">
        <v>206</v>
      </c>
      <c r="H175" s="175">
        <v>252</v>
      </c>
      <c r="I175" s="176"/>
      <c r="J175" s="177">
        <f>ROUND(I175*H175,2)</f>
        <v>0</v>
      </c>
      <c r="K175" s="173" t="s">
        <v>125</v>
      </c>
      <c r="L175" s="38"/>
      <c r="M175" s="178" t="s">
        <v>1</v>
      </c>
      <c r="N175" s="179" t="s">
        <v>43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126</v>
      </c>
      <c r="AT175" s="182" t="s">
        <v>121</v>
      </c>
      <c r="AU175" s="182" t="s">
        <v>87</v>
      </c>
      <c r="AY175" s="18" t="s">
        <v>119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85</v>
      </c>
      <c r="BK175" s="183">
        <f>ROUND(I175*H175,2)</f>
        <v>0</v>
      </c>
      <c r="BL175" s="18" t="s">
        <v>126</v>
      </c>
      <c r="BM175" s="182" t="s">
        <v>207</v>
      </c>
    </row>
    <row r="176" s="2" customFormat="1">
      <c r="A176" s="37"/>
      <c r="B176" s="38"/>
      <c r="C176" s="37"/>
      <c r="D176" s="184" t="s">
        <v>128</v>
      </c>
      <c r="E176" s="37"/>
      <c r="F176" s="185" t="s">
        <v>208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128</v>
      </c>
      <c r="AU176" s="18" t="s">
        <v>87</v>
      </c>
    </row>
    <row r="177" s="2" customFormat="1">
      <c r="A177" s="37"/>
      <c r="B177" s="38"/>
      <c r="C177" s="37"/>
      <c r="D177" s="189" t="s">
        <v>130</v>
      </c>
      <c r="E177" s="37"/>
      <c r="F177" s="190" t="s">
        <v>209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130</v>
      </c>
      <c r="AU177" s="18" t="s">
        <v>87</v>
      </c>
    </row>
    <row r="178" s="14" customFormat="1">
      <c r="A178" s="14"/>
      <c r="B178" s="199"/>
      <c r="C178" s="14"/>
      <c r="D178" s="184" t="s">
        <v>132</v>
      </c>
      <c r="E178" s="200" t="s">
        <v>1</v>
      </c>
      <c r="F178" s="201" t="s">
        <v>195</v>
      </c>
      <c r="G178" s="14"/>
      <c r="H178" s="200" t="s">
        <v>1</v>
      </c>
      <c r="I178" s="202"/>
      <c r="J178" s="14"/>
      <c r="K178" s="14"/>
      <c r="L178" s="199"/>
      <c r="M178" s="203"/>
      <c r="N178" s="204"/>
      <c r="O178" s="204"/>
      <c r="P178" s="204"/>
      <c r="Q178" s="204"/>
      <c r="R178" s="204"/>
      <c r="S178" s="204"/>
      <c r="T178" s="20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0" t="s">
        <v>132</v>
      </c>
      <c r="AU178" s="200" t="s">
        <v>87</v>
      </c>
      <c r="AV178" s="14" t="s">
        <v>85</v>
      </c>
      <c r="AW178" s="14" t="s">
        <v>33</v>
      </c>
      <c r="AX178" s="14" t="s">
        <v>78</v>
      </c>
      <c r="AY178" s="200" t="s">
        <v>119</v>
      </c>
    </row>
    <row r="179" s="13" customFormat="1">
      <c r="A179" s="13"/>
      <c r="B179" s="191"/>
      <c r="C179" s="13"/>
      <c r="D179" s="184" t="s">
        <v>132</v>
      </c>
      <c r="E179" s="192" t="s">
        <v>1</v>
      </c>
      <c r="F179" s="193" t="s">
        <v>210</v>
      </c>
      <c r="G179" s="13"/>
      <c r="H179" s="194">
        <v>252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2" t="s">
        <v>132</v>
      </c>
      <c r="AU179" s="192" t="s">
        <v>87</v>
      </c>
      <c r="AV179" s="13" t="s">
        <v>87</v>
      </c>
      <c r="AW179" s="13" t="s">
        <v>33</v>
      </c>
      <c r="AX179" s="13" t="s">
        <v>78</v>
      </c>
      <c r="AY179" s="192" t="s">
        <v>119</v>
      </c>
    </row>
    <row r="180" s="15" customFormat="1">
      <c r="A180" s="15"/>
      <c r="B180" s="206"/>
      <c r="C180" s="15"/>
      <c r="D180" s="184" t="s">
        <v>132</v>
      </c>
      <c r="E180" s="207" t="s">
        <v>1</v>
      </c>
      <c r="F180" s="208" t="s">
        <v>142</v>
      </c>
      <c r="G180" s="15"/>
      <c r="H180" s="209">
        <v>252</v>
      </c>
      <c r="I180" s="210"/>
      <c r="J180" s="15"/>
      <c r="K180" s="15"/>
      <c r="L180" s="206"/>
      <c r="M180" s="211"/>
      <c r="N180" s="212"/>
      <c r="O180" s="212"/>
      <c r="P180" s="212"/>
      <c r="Q180" s="212"/>
      <c r="R180" s="212"/>
      <c r="S180" s="212"/>
      <c r="T180" s="21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7" t="s">
        <v>132</v>
      </c>
      <c r="AU180" s="207" t="s">
        <v>87</v>
      </c>
      <c r="AV180" s="15" t="s">
        <v>126</v>
      </c>
      <c r="AW180" s="15" t="s">
        <v>33</v>
      </c>
      <c r="AX180" s="15" t="s">
        <v>85</v>
      </c>
      <c r="AY180" s="207" t="s">
        <v>119</v>
      </c>
    </row>
    <row r="181" s="2" customFormat="1" ht="16.5" customHeight="1">
      <c r="A181" s="37"/>
      <c r="B181" s="170"/>
      <c r="C181" s="171" t="s">
        <v>211</v>
      </c>
      <c r="D181" s="171" t="s">
        <v>121</v>
      </c>
      <c r="E181" s="172" t="s">
        <v>212</v>
      </c>
      <c r="F181" s="173" t="s">
        <v>213</v>
      </c>
      <c r="G181" s="174" t="s">
        <v>146</v>
      </c>
      <c r="H181" s="175">
        <v>60</v>
      </c>
      <c r="I181" s="176"/>
      <c r="J181" s="177">
        <f>ROUND(I181*H181,2)</f>
        <v>0</v>
      </c>
      <c r="K181" s="173" t="s">
        <v>125</v>
      </c>
      <c r="L181" s="38"/>
      <c r="M181" s="178" t="s">
        <v>1</v>
      </c>
      <c r="N181" s="179" t="s">
        <v>43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126</v>
      </c>
      <c r="AT181" s="182" t="s">
        <v>121</v>
      </c>
      <c r="AU181" s="182" t="s">
        <v>87</v>
      </c>
      <c r="AY181" s="18" t="s">
        <v>119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85</v>
      </c>
      <c r="BK181" s="183">
        <f>ROUND(I181*H181,2)</f>
        <v>0</v>
      </c>
      <c r="BL181" s="18" t="s">
        <v>126</v>
      </c>
      <c r="BM181" s="182" t="s">
        <v>214</v>
      </c>
    </row>
    <row r="182" s="2" customFormat="1">
      <c r="A182" s="37"/>
      <c r="B182" s="38"/>
      <c r="C182" s="37"/>
      <c r="D182" s="184" t="s">
        <v>128</v>
      </c>
      <c r="E182" s="37"/>
      <c r="F182" s="185" t="s">
        <v>215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128</v>
      </c>
      <c r="AU182" s="18" t="s">
        <v>87</v>
      </c>
    </row>
    <row r="183" s="2" customFormat="1">
      <c r="A183" s="37"/>
      <c r="B183" s="38"/>
      <c r="C183" s="37"/>
      <c r="D183" s="189" t="s">
        <v>130</v>
      </c>
      <c r="E183" s="37"/>
      <c r="F183" s="190" t="s">
        <v>216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130</v>
      </c>
      <c r="AU183" s="18" t="s">
        <v>87</v>
      </c>
    </row>
    <row r="184" s="14" customFormat="1">
      <c r="A184" s="14"/>
      <c r="B184" s="199"/>
      <c r="C184" s="14"/>
      <c r="D184" s="184" t="s">
        <v>132</v>
      </c>
      <c r="E184" s="200" t="s">
        <v>1</v>
      </c>
      <c r="F184" s="201" t="s">
        <v>217</v>
      </c>
      <c r="G184" s="14"/>
      <c r="H184" s="200" t="s">
        <v>1</v>
      </c>
      <c r="I184" s="202"/>
      <c r="J184" s="14"/>
      <c r="K184" s="14"/>
      <c r="L184" s="199"/>
      <c r="M184" s="203"/>
      <c r="N184" s="204"/>
      <c r="O184" s="204"/>
      <c r="P184" s="204"/>
      <c r="Q184" s="204"/>
      <c r="R184" s="204"/>
      <c r="S184" s="204"/>
      <c r="T184" s="20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0" t="s">
        <v>132</v>
      </c>
      <c r="AU184" s="200" t="s">
        <v>87</v>
      </c>
      <c r="AV184" s="14" t="s">
        <v>85</v>
      </c>
      <c r="AW184" s="14" t="s">
        <v>33</v>
      </c>
      <c r="AX184" s="14" t="s">
        <v>78</v>
      </c>
      <c r="AY184" s="200" t="s">
        <v>119</v>
      </c>
    </row>
    <row r="185" s="13" customFormat="1">
      <c r="A185" s="13"/>
      <c r="B185" s="191"/>
      <c r="C185" s="13"/>
      <c r="D185" s="184" t="s">
        <v>132</v>
      </c>
      <c r="E185" s="192" t="s">
        <v>1</v>
      </c>
      <c r="F185" s="193" t="s">
        <v>194</v>
      </c>
      <c r="G185" s="13"/>
      <c r="H185" s="194">
        <v>60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2" t="s">
        <v>132</v>
      </c>
      <c r="AU185" s="192" t="s">
        <v>87</v>
      </c>
      <c r="AV185" s="13" t="s">
        <v>87</v>
      </c>
      <c r="AW185" s="13" t="s">
        <v>33</v>
      </c>
      <c r="AX185" s="13" t="s">
        <v>78</v>
      </c>
      <c r="AY185" s="192" t="s">
        <v>119</v>
      </c>
    </row>
    <row r="186" s="15" customFormat="1">
      <c r="A186" s="15"/>
      <c r="B186" s="206"/>
      <c r="C186" s="15"/>
      <c r="D186" s="184" t="s">
        <v>132</v>
      </c>
      <c r="E186" s="207" t="s">
        <v>1</v>
      </c>
      <c r="F186" s="208" t="s">
        <v>142</v>
      </c>
      <c r="G186" s="15"/>
      <c r="H186" s="209">
        <v>60</v>
      </c>
      <c r="I186" s="210"/>
      <c r="J186" s="15"/>
      <c r="K186" s="15"/>
      <c r="L186" s="206"/>
      <c r="M186" s="211"/>
      <c r="N186" s="212"/>
      <c r="O186" s="212"/>
      <c r="P186" s="212"/>
      <c r="Q186" s="212"/>
      <c r="R186" s="212"/>
      <c r="S186" s="212"/>
      <c r="T186" s="21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7" t="s">
        <v>132</v>
      </c>
      <c r="AU186" s="207" t="s">
        <v>87</v>
      </c>
      <c r="AV186" s="15" t="s">
        <v>126</v>
      </c>
      <c r="AW186" s="15" t="s">
        <v>33</v>
      </c>
      <c r="AX186" s="15" t="s">
        <v>85</v>
      </c>
      <c r="AY186" s="207" t="s">
        <v>119</v>
      </c>
    </row>
    <row r="187" s="2" customFormat="1" ht="16.5" customHeight="1">
      <c r="A187" s="37"/>
      <c r="B187" s="170"/>
      <c r="C187" s="171" t="s">
        <v>218</v>
      </c>
      <c r="D187" s="171" t="s">
        <v>121</v>
      </c>
      <c r="E187" s="172" t="s">
        <v>219</v>
      </c>
      <c r="F187" s="173" t="s">
        <v>220</v>
      </c>
      <c r="G187" s="174" t="s">
        <v>146</v>
      </c>
      <c r="H187" s="175">
        <v>330</v>
      </c>
      <c r="I187" s="176"/>
      <c r="J187" s="177">
        <f>ROUND(I187*H187,2)</f>
        <v>0</v>
      </c>
      <c r="K187" s="173" t="s">
        <v>221</v>
      </c>
      <c r="L187" s="38"/>
      <c r="M187" s="178" t="s">
        <v>1</v>
      </c>
      <c r="N187" s="179" t="s">
        <v>43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126</v>
      </c>
      <c r="AT187" s="182" t="s">
        <v>121</v>
      </c>
      <c r="AU187" s="182" t="s">
        <v>87</v>
      </c>
      <c r="AY187" s="18" t="s">
        <v>119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85</v>
      </c>
      <c r="BK187" s="183">
        <f>ROUND(I187*H187,2)</f>
        <v>0</v>
      </c>
      <c r="BL187" s="18" t="s">
        <v>126</v>
      </c>
      <c r="BM187" s="182" t="s">
        <v>222</v>
      </c>
    </row>
    <row r="188" s="2" customFormat="1">
      <c r="A188" s="37"/>
      <c r="B188" s="38"/>
      <c r="C188" s="37"/>
      <c r="D188" s="184" t="s">
        <v>128</v>
      </c>
      <c r="E188" s="37"/>
      <c r="F188" s="185" t="s">
        <v>223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128</v>
      </c>
      <c r="AU188" s="18" t="s">
        <v>87</v>
      </c>
    </row>
    <row r="189" s="2" customFormat="1">
      <c r="A189" s="37"/>
      <c r="B189" s="38"/>
      <c r="C189" s="37"/>
      <c r="D189" s="189" t="s">
        <v>130</v>
      </c>
      <c r="E189" s="37"/>
      <c r="F189" s="190" t="s">
        <v>224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130</v>
      </c>
      <c r="AU189" s="18" t="s">
        <v>87</v>
      </c>
    </row>
    <row r="190" s="2" customFormat="1" ht="24.15" customHeight="1">
      <c r="A190" s="37"/>
      <c r="B190" s="170"/>
      <c r="C190" s="171" t="s">
        <v>225</v>
      </c>
      <c r="D190" s="171" t="s">
        <v>121</v>
      </c>
      <c r="E190" s="172" t="s">
        <v>226</v>
      </c>
      <c r="F190" s="173" t="s">
        <v>227</v>
      </c>
      <c r="G190" s="174" t="s">
        <v>146</v>
      </c>
      <c r="H190" s="175">
        <v>1.8</v>
      </c>
      <c r="I190" s="176"/>
      <c r="J190" s="177">
        <f>ROUND(I190*H190,2)</f>
        <v>0</v>
      </c>
      <c r="K190" s="173" t="s">
        <v>125</v>
      </c>
      <c r="L190" s="38"/>
      <c r="M190" s="178" t="s">
        <v>1</v>
      </c>
      <c r="N190" s="179" t="s">
        <v>43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126</v>
      </c>
      <c r="AT190" s="182" t="s">
        <v>121</v>
      </c>
      <c r="AU190" s="182" t="s">
        <v>87</v>
      </c>
      <c r="AY190" s="18" t="s">
        <v>119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85</v>
      </c>
      <c r="BK190" s="183">
        <f>ROUND(I190*H190,2)</f>
        <v>0</v>
      </c>
      <c r="BL190" s="18" t="s">
        <v>126</v>
      </c>
      <c r="BM190" s="182" t="s">
        <v>228</v>
      </c>
    </row>
    <row r="191" s="2" customFormat="1">
      <c r="A191" s="37"/>
      <c r="B191" s="38"/>
      <c r="C191" s="37"/>
      <c r="D191" s="184" t="s">
        <v>128</v>
      </c>
      <c r="E191" s="37"/>
      <c r="F191" s="185" t="s">
        <v>229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128</v>
      </c>
      <c r="AU191" s="18" t="s">
        <v>87</v>
      </c>
    </row>
    <row r="192" s="2" customFormat="1">
      <c r="A192" s="37"/>
      <c r="B192" s="38"/>
      <c r="C192" s="37"/>
      <c r="D192" s="189" t="s">
        <v>130</v>
      </c>
      <c r="E192" s="37"/>
      <c r="F192" s="190" t="s">
        <v>230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130</v>
      </c>
      <c r="AU192" s="18" t="s">
        <v>87</v>
      </c>
    </row>
    <row r="193" s="14" customFormat="1">
      <c r="A193" s="14"/>
      <c r="B193" s="199"/>
      <c r="C193" s="14"/>
      <c r="D193" s="184" t="s">
        <v>132</v>
      </c>
      <c r="E193" s="200" t="s">
        <v>1</v>
      </c>
      <c r="F193" s="201" t="s">
        <v>231</v>
      </c>
      <c r="G193" s="14"/>
      <c r="H193" s="200" t="s">
        <v>1</v>
      </c>
      <c r="I193" s="202"/>
      <c r="J193" s="14"/>
      <c r="K193" s="14"/>
      <c r="L193" s="199"/>
      <c r="M193" s="203"/>
      <c r="N193" s="204"/>
      <c r="O193" s="204"/>
      <c r="P193" s="204"/>
      <c r="Q193" s="204"/>
      <c r="R193" s="204"/>
      <c r="S193" s="204"/>
      <c r="T193" s="20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0" t="s">
        <v>132</v>
      </c>
      <c r="AU193" s="200" t="s">
        <v>87</v>
      </c>
      <c r="AV193" s="14" t="s">
        <v>85</v>
      </c>
      <c r="AW193" s="14" t="s">
        <v>33</v>
      </c>
      <c r="AX193" s="14" t="s">
        <v>78</v>
      </c>
      <c r="AY193" s="200" t="s">
        <v>119</v>
      </c>
    </row>
    <row r="194" s="13" customFormat="1">
      <c r="A194" s="13"/>
      <c r="B194" s="191"/>
      <c r="C194" s="13"/>
      <c r="D194" s="184" t="s">
        <v>132</v>
      </c>
      <c r="E194" s="192" t="s">
        <v>1</v>
      </c>
      <c r="F194" s="193" t="s">
        <v>156</v>
      </c>
      <c r="G194" s="13"/>
      <c r="H194" s="194">
        <v>1.8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2" t="s">
        <v>132</v>
      </c>
      <c r="AU194" s="192" t="s">
        <v>87</v>
      </c>
      <c r="AV194" s="13" t="s">
        <v>87</v>
      </c>
      <c r="AW194" s="13" t="s">
        <v>33</v>
      </c>
      <c r="AX194" s="13" t="s">
        <v>78</v>
      </c>
      <c r="AY194" s="192" t="s">
        <v>119</v>
      </c>
    </row>
    <row r="195" s="15" customFormat="1">
      <c r="A195" s="15"/>
      <c r="B195" s="206"/>
      <c r="C195" s="15"/>
      <c r="D195" s="184" t="s">
        <v>132</v>
      </c>
      <c r="E195" s="207" t="s">
        <v>1</v>
      </c>
      <c r="F195" s="208" t="s">
        <v>142</v>
      </c>
      <c r="G195" s="15"/>
      <c r="H195" s="209">
        <v>1.8</v>
      </c>
      <c r="I195" s="210"/>
      <c r="J195" s="15"/>
      <c r="K195" s="15"/>
      <c r="L195" s="206"/>
      <c r="M195" s="211"/>
      <c r="N195" s="212"/>
      <c r="O195" s="212"/>
      <c r="P195" s="212"/>
      <c r="Q195" s="212"/>
      <c r="R195" s="212"/>
      <c r="S195" s="212"/>
      <c r="T195" s="21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7" t="s">
        <v>132</v>
      </c>
      <c r="AU195" s="207" t="s">
        <v>87</v>
      </c>
      <c r="AV195" s="15" t="s">
        <v>126</v>
      </c>
      <c r="AW195" s="15" t="s">
        <v>33</v>
      </c>
      <c r="AX195" s="15" t="s">
        <v>85</v>
      </c>
      <c r="AY195" s="207" t="s">
        <v>119</v>
      </c>
    </row>
    <row r="196" s="2" customFormat="1" ht="33" customHeight="1">
      <c r="A196" s="37"/>
      <c r="B196" s="170"/>
      <c r="C196" s="171" t="s">
        <v>8</v>
      </c>
      <c r="D196" s="171" t="s">
        <v>121</v>
      </c>
      <c r="E196" s="172" t="s">
        <v>232</v>
      </c>
      <c r="F196" s="173" t="s">
        <v>233</v>
      </c>
      <c r="G196" s="174" t="s">
        <v>136</v>
      </c>
      <c r="H196" s="175">
        <v>400</v>
      </c>
      <c r="I196" s="176"/>
      <c r="J196" s="177">
        <f>ROUND(I196*H196,2)</f>
        <v>0</v>
      </c>
      <c r="K196" s="173" t="s">
        <v>125</v>
      </c>
      <c r="L196" s="38"/>
      <c r="M196" s="178" t="s">
        <v>1</v>
      </c>
      <c r="N196" s="179" t="s">
        <v>43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126</v>
      </c>
      <c r="AT196" s="182" t="s">
        <v>121</v>
      </c>
      <c r="AU196" s="182" t="s">
        <v>87</v>
      </c>
      <c r="AY196" s="18" t="s">
        <v>119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85</v>
      </c>
      <c r="BK196" s="183">
        <f>ROUND(I196*H196,2)</f>
        <v>0</v>
      </c>
      <c r="BL196" s="18" t="s">
        <v>126</v>
      </c>
      <c r="BM196" s="182" t="s">
        <v>234</v>
      </c>
    </row>
    <row r="197" s="2" customFormat="1">
      <c r="A197" s="37"/>
      <c r="B197" s="38"/>
      <c r="C197" s="37"/>
      <c r="D197" s="184" t="s">
        <v>128</v>
      </c>
      <c r="E197" s="37"/>
      <c r="F197" s="185" t="s">
        <v>235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128</v>
      </c>
      <c r="AU197" s="18" t="s">
        <v>87</v>
      </c>
    </row>
    <row r="198" s="2" customFormat="1">
      <c r="A198" s="37"/>
      <c r="B198" s="38"/>
      <c r="C198" s="37"/>
      <c r="D198" s="189" t="s">
        <v>130</v>
      </c>
      <c r="E198" s="37"/>
      <c r="F198" s="190" t="s">
        <v>236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130</v>
      </c>
      <c r="AU198" s="18" t="s">
        <v>87</v>
      </c>
    </row>
    <row r="199" s="14" customFormat="1">
      <c r="A199" s="14"/>
      <c r="B199" s="199"/>
      <c r="C199" s="14"/>
      <c r="D199" s="184" t="s">
        <v>132</v>
      </c>
      <c r="E199" s="200" t="s">
        <v>1</v>
      </c>
      <c r="F199" s="201" t="s">
        <v>237</v>
      </c>
      <c r="G199" s="14"/>
      <c r="H199" s="200" t="s">
        <v>1</v>
      </c>
      <c r="I199" s="202"/>
      <c r="J199" s="14"/>
      <c r="K199" s="14"/>
      <c r="L199" s="199"/>
      <c r="M199" s="203"/>
      <c r="N199" s="204"/>
      <c r="O199" s="204"/>
      <c r="P199" s="204"/>
      <c r="Q199" s="204"/>
      <c r="R199" s="204"/>
      <c r="S199" s="204"/>
      <c r="T199" s="20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0" t="s">
        <v>132</v>
      </c>
      <c r="AU199" s="200" t="s">
        <v>87</v>
      </c>
      <c r="AV199" s="14" t="s">
        <v>85</v>
      </c>
      <c r="AW199" s="14" t="s">
        <v>33</v>
      </c>
      <c r="AX199" s="14" t="s">
        <v>78</v>
      </c>
      <c r="AY199" s="200" t="s">
        <v>119</v>
      </c>
    </row>
    <row r="200" s="13" customFormat="1">
      <c r="A200" s="13"/>
      <c r="B200" s="191"/>
      <c r="C200" s="13"/>
      <c r="D200" s="184" t="s">
        <v>132</v>
      </c>
      <c r="E200" s="192" t="s">
        <v>1</v>
      </c>
      <c r="F200" s="193" t="s">
        <v>141</v>
      </c>
      <c r="G200" s="13"/>
      <c r="H200" s="194">
        <v>400</v>
      </c>
      <c r="I200" s="195"/>
      <c r="J200" s="13"/>
      <c r="K200" s="13"/>
      <c r="L200" s="191"/>
      <c r="M200" s="196"/>
      <c r="N200" s="197"/>
      <c r="O200" s="197"/>
      <c r="P200" s="197"/>
      <c r="Q200" s="197"/>
      <c r="R200" s="197"/>
      <c r="S200" s="197"/>
      <c r="T200" s="19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2" t="s">
        <v>132</v>
      </c>
      <c r="AU200" s="192" t="s">
        <v>87</v>
      </c>
      <c r="AV200" s="13" t="s">
        <v>87</v>
      </c>
      <c r="AW200" s="13" t="s">
        <v>33</v>
      </c>
      <c r="AX200" s="13" t="s">
        <v>78</v>
      </c>
      <c r="AY200" s="192" t="s">
        <v>119</v>
      </c>
    </row>
    <row r="201" s="15" customFormat="1">
      <c r="A201" s="15"/>
      <c r="B201" s="206"/>
      <c r="C201" s="15"/>
      <c r="D201" s="184" t="s">
        <v>132</v>
      </c>
      <c r="E201" s="207" t="s">
        <v>1</v>
      </c>
      <c r="F201" s="208" t="s">
        <v>142</v>
      </c>
      <c r="G201" s="15"/>
      <c r="H201" s="209">
        <v>400</v>
      </c>
      <c r="I201" s="210"/>
      <c r="J201" s="15"/>
      <c r="K201" s="15"/>
      <c r="L201" s="206"/>
      <c r="M201" s="211"/>
      <c r="N201" s="212"/>
      <c r="O201" s="212"/>
      <c r="P201" s="212"/>
      <c r="Q201" s="212"/>
      <c r="R201" s="212"/>
      <c r="S201" s="212"/>
      <c r="T201" s="21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7" t="s">
        <v>132</v>
      </c>
      <c r="AU201" s="207" t="s">
        <v>87</v>
      </c>
      <c r="AV201" s="15" t="s">
        <v>126</v>
      </c>
      <c r="AW201" s="15" t="s">
        <v>33</v>
      </c>
      <c r="AX201" s="15" t="s">
        <v>85</v>
      </c>
      <c r="AY201" s="207" t="s">
        <v>119</v>
      </c>
    </row>
    <row r="202" s="12" customFormat="1" ht="22.8" customHeight="1">
      <c r="A202" s="12"/>
      <c r="B202" s="157"/>
      <c r="C202" s="12"/>
      <c r="D202" s="158" t="s">
        <v>77</v>
      </c>
      <c r="E202" s="168" t="s">
        <v>126</v>
      </c>
      <c r="F202" s="168" t="s">
        <v>238</v>
      </c>
      <c r="G202" s="12"/>
      <c r="H202" s="12"/>
      <c r="I202" s="160"/>
      <c r="J202" s="169">
        <f>BK202</f>
        <v>0</v>
      </c>
      <c r="K202" s="12"/>
      <c r="L202" s="157"/>
      <c r="M202" s="162"/>
      <c r="N202" s="163"/>
      <c r="O202" s="163"/>
      <c r="P202" s="164">
        <f>SUM(P203:P214)</f>
        <v>0</v>
      </c>
      <c r="Q202" s="163"/>
      <c r="R202" s="164">
        <f>SUM(R203:R214)</f>
        <v>1.1846999999999999</v>
      </c>
      <c r="S202" s="163"/>
      <c r="T202" s="165">
        <f>SUM(T203:T214)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8" t="s">
        <v>118</v>
      </c>
      <c r="AT202" s="166" t="s">
        <v>77</v>
      </c>
      <c r="AU202" s="166" t="s">
        <v>85</v>
      </c>
      <c r="AY202" s="158" t="s">
        <v>119</v>
      </c>
      <c r="BK202" s="167">
        <f>SUM(BK203:BK214)</f>
        <v>0</v>
      </c>
    </row>
    <row r="203" s="2" customFormat="1" ht="21.75" customHeight="1">
      <c r="A203" s="37"/>
      <c r="B203" s="170"/>
      <c r="C203" s="171" t="s">
        <v>239</v>
      </c>
      <c r="D203" s="171" t="s">
        <v>121</v>
      </c>
      <c r="E203" s="172" t="s">
        <v>240</v>
      </c>
      <c r="F203" s="173" t="s">
        <v>241</v>
      </c>
      <c r="G203" s="174" t="s">
        <v>136</v>
      </c>
      <c r="H203" s="175">
        <v>120</v>
      </c>
      <c r="I203" s="176"/>
      <c r="J203" s="177">
        <f>ROUND(I203*H203,2)</f>
        <v>0</v>
      </c>
      <c r="K203" s="173" t="s">
        <v>125</v>
      </c>
      <c r="L203" s="38"/>
      <c r="M203" s="178" t="s">
        <v>1</v>
      </c>
      <c r="N203" s="179" t="s">
        <v>43</v>
      </c>
      <c r="O203" s="76"/>
      <c r="P203" s="180">
        <f>O203*H203</f>
        <v>0</v>
      </c>
      <c r="Q203" s="180">
        <v>0.00027999999999999998</v>
      </c>
      <c r="R203" s="180">
        <f>Q203*H203</f>
        <v>0.033599999999999998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126</v>
      </c>
      <c r="AT203" s="182" t="s">
        <v>121</v>
      </c>
      <c r="AU203" s="182" t="s">
        <v>87</v>
      </c>
      <c r="AY203" s="18" t="s">
        <v>119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85</v>
      </c>
      <c r="BK203" s="183">
        <f>ROUND(I203*H203,2)</f>
        <v>0</v>
      </c>
      <c r="BL203" s="18" t="s">
        <v>126</v>
      </c>
      <c r="BM203" s="182" t="s">
        <v>242</v>
      </c>
    </row>
    <row r="204" s="2" customFormat="1">
      <c r="A204" s="37"/>
      <c r="B204" s="38"/>
      <c r="C204" s="37"/>
      <c r="D204" s="184" t="s">
        <v>128</v>
      </c>
      <c r="E204" s="37"/>
      <c r="F204" s="185" t="s">
        <v>243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128</v>
      </c>
      <c r="AU204" s="18" t="s">
        <v>87</v>
      </c>
    </row>
    <row r="205" s="2" customFormat="1">
      <c r="A205" s="37"/>
      <c r="B205" s="38"/>
      <c r="C205" s="37"/>
      <c r="D205" s="189" t="s">
        <v>130</v>
      </c>
      <c r="E205" s="37"/>
      <c r="F205" s="190" t="s">
        <v>244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130</v>
      </c>
      <c r="AU205" s="18" t="s">
        <v>87</v>
      </c>
    </row>
    <row r="206" s="2" customFormat="1" ht="24.15" customHeight="1">
      <c r="A206" s="37"/>
      <c r="B206" s="170"/>
      <c r="C206" s="214" t="s">
        <v>245</v>
      </c>
      <c r="D206" s="214" t="s">
        <v>246</v>
      </c>
      <c r="E206" s="215" t="s">
        <v>247</v>
      </c>
      <c r="F206" s="216" t="s">
        <v>248</v>
      </c>
      <c r="G206" s="217" t="s">
        <v>136</v>
      </c>
      <c r="H206" s="218">
        <v>144</v>
      </c>
      <c r="I206" s="219"/>
      <c r="J206" s="220">
        <f>ROUND(I206*H206,2)</f>
        <v>0</v>
      </c>
      <c r="K206" s="216" t="s">
        <v>125</v>
      </c>
      <c r="L206" s="221"/>
      <c r="M206" s="222" t="s">
        <v>1</v>
      </c>
      <c r="N206" s="223" t="s">
        <v>43</v>
      </c>
      <c r="O206" s="76"/>
      <c r="P206" s="180">
        <f>O206*H206</f>
        <v>0</v>
      </c>
      <c r="Q206" s="180">
        <v>0.00040000000000000002</v>
      </c>
      <c r="R206" s="180">
        <f>Q206*H206</f>
        <v>0.057600000000000005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179</v>
      </c>
      <c r="AT206" s="182" t="s">
        <v>246</v>
      </c>
      <c r="AU206" s="182" t="s">
        <v>87</v>
      </c>
      <c r="AY206" s="18" t="s">
        <v>119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85</v>
      </c>
      <c r="BK206" s="183">
        <f>ROUND(I206*H206,2)</f>
        <v>0</v>
      </c>
      <c r="BL206" s="18" t="s">
        <v>126</v>
      </c>
      <c r="BM206" s="182" t="s">
        <v>249</v>
      </c>
    </row>
    <row r="207" s="2" customFormat="1">
      <c r="A207" s="37"/>
      <c r="B207" s="38"/>
      <c r="C207" s="37"/>
      <c r="D207" s="184" t="s">
        <v>128</v>
      </c>
      <c r="E207" s="37"/>
      <c r="F207" s="185" t="s">
        <v>248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128</v>
      </c>
      <c r="AU207" s="18" t="s">
        <v>87</v>
      </c>
    </row>
    <row r="208" s="13" customFormat="1">
      <c r="A208" s="13"/>
      <c r="B208" s="191"/>
      <c r="C208" s="13"/>
      <c r="D208" s="184" t="s">
        <v>132</v>
      </c>
      <c r="E208" s="13"/>
      <c r="F208" s="193" t="s">
        <v>250</v>
      </c>
      <c r="G208" s="13"/>
      <c r="H208" s="194">
        <v>144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2" t="s">
        <v>132</v>
      </c>
      <c r="AU208" s="192" t="s">
        <v>87</v>
      </c>
      <c r="AV208" s="13" t="s">
        <v>87</v>
      </c>
      <c r="AW208" s="13" t="s">
        <v>3</v>
      </c>
      <c r="AX208" s="13" t="s">
        <v>85</v>
      </c>
      <c r="AY208" s="192" t="s">
        <v>119</v>
      </c>
    </row>
    <row r="209" s="2" customFormat="1" ht="24.15" customHeight="1">
      <c r="A209" s="37"/>
      <c r="B209" s="170"/>
      <c r="C209" s="171" t="s">
        <v>251</v>
      </c>
      <c r="D209" s="171" t="s">
        <v>121</v>
      </c>
      <c r="E209" s="172" t="s">
        <v>252</v>
      </c>
      <c r="F209" s="173" t="s">
        <v>253</v>
      </c>
      <c r="G209" s="174" t="s">
        <v>254</v>
      </c>
      <c r="H209" s="175">
        <v>50</v>
      </c>
      <c r="I209" s="176"/>
      <c r="J209" s="177">
        <f>ROUND(I209*H209,2)</f>
        <v>0</v>
      </c>
      <c r="K209" s="173" t="s">
        <v>125</v>
      </c>
      <c r="L209" s="38"/>
      <c r="M209" s="178" t="s">
        <v>1</v>
      </c>
      <c r="N209" s="179" t="s">
        <v>43</v>
      </c>
      <c r="O209" s="76"/>
      <c r="P209" s="180">
        <f>O209*H209</f>
        <v>0</v>
      </c>
      <c r="Q209" s="180">
        <v>0.0072899999999999996</v>
      </c>
      <c r="R209" s="180">
        <f>Q209*H209</f>
        <v>0.36449999999999999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126</v>
      </c>
      <c r="AT209" s="182" t="s">
        <v>121</v>
      </c>
      <c r="AU209" s="182" t="s">
        <v>87</v>
      </c>
      <c r="AY209" s="18" t="s">
        <v>119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85</v>
      </c>
      <c r="BK209" s="183">
        <f>ROUND(I209*H209,2)</f>
        <v>0</v>
      </c>
      <c r="BL209" s="18" t="s">
        <v>126</v>
      </c>
      <c r="BM209" s="182" t="s">
        <v>255</v>
      </c>
    </row>
    <row r="210" s="2" customFormat="1">
      <c r="A210" s="37"/>
      <c r="B210" s="38"/>
      <c r="C210" s="37"/>
      <c r="D210" s="184" t="s">
        <v>128</v>
      </c>
      <c r="E210" s="37"/>
      <c r="F210" s="185" t="s">
        <v>256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128</v>
      </c>
      <c r="AU210" s="18" t="s">
        <v>87</v>
      </c>
    </row>
    <row r="211" s="2" customFormat="1">
      <c r="A211" s="37"/>
      <c r="B211" s="38"/>
      <c r="C211" s="37"/>
      <c r="D211" s="189" t="s">
        <v>130</v>
      </c>
      <c r="E211" s="37"/>
      <c r="F211" s="190" t="s">
        <v>257</v>
      </c>
      <c r="G211" s="37"/>
      <c r="H211" s="37"/>
      <c r="I211" s="186"/>
      <c r="J211" s="37"/>
      <c r="K211" s="37"/>
      <c r="L211" s="38"/>
      <c r="M211" s="187"/>
      <c r="N211" s="188"/>
      <c r="O211" s="76"/>
      <c r="P211" s="76"/>
      <c r="Q211" s="76"/>
      <c r="R211" s="76"/>
      <c r="S211" s="76"/>
      <c r="T211" s="7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130</v>
      </c>
      <c r="AU211" s="18" t="s">
        <v>87</v>
      </c>
    </row>
    <row r="212" s="2" customFormat="1" ht="24.15" customHeight="1">
      <c r="A212" s="37"/>
      <c r="B212" s="170"/>
      <c r="C212" s="171" t="s">
        <v>258</v>
      </c>
      <c r="D212" s="171" t="s">
        <v>121</v>
      </c>
      <c r="E212" s="172" t="s">
        <v>259</v>
      </c>
      <c r="F212" s="173" t="s">
        <v>260</v>
      </c>
      <c r="G212" s="174" t="s">
        <v>254</v>
      </c>
      <c r="H212" s="175">
        <v>50</v>
      </c>
      <c r="I212" s="176"/>
      <c r="J212" s="177">
        <f>ROUND(I212*H212,2)</f>
        <v>0</v>
      </c>
      <c r="K212" s="173" t="s">
        <v>221</v>
      </c>
      <c r="L212" s="38"/>
      <c r="M212" s="178" t="s">
        <v>1</v>
      </c>
      <c r="N212" s="179" t="s">
        <v>43</v>
      </c>
      <c r="O212" s="76"/>
      <c r="P212" s="180">
        <f>O212*H212</f>
        <v>0</v>
      </c>
      <c r="Q212" s="180">
        <v>0.014579999999999999</v>
      </c>
      <c r="R212" s="180">
        <f>Q212*H212</f>
        <v>0.72899999999999998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126</v>
      </c>
      <c r="AT212" s="182" t="s">
        <v>121</v>
      </c>
      <c r="AU212" s="182" t="s">
        <v>87</v>
      </c>
      <c r="AY212" s="18" t="s">
        <v>119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85</v>
      </c>
      <c r="BK212" s="183">
        <f>ROUND(I212*H212,2)</f>
        <v>0</v>
      </c>
      <c r="BL212" s="18" t="s">
        <v>126</v>
      </c>
      <c r="BM212" s="182" t="s">
        <v>261</v>
      </c>
    </row>
    <row r="213" s="2" customFormat="1">
      <c r="A213" s="37"/>
      <c r="B213" s="38"/>
      <c r="C213" s="37"/>
      <c r="D213" s="184" t="s">
        <v>128</v>
      </c>
      <c r="E213" s="37"/>
      <c r="F213" s="185" t="s">
        <v>262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128</v>
      </c>
      <c r="AU213" s="18" t="s">
        <v>87</v>
      </c>
    </row>
    <row r="214" s="2" customFormat="1">
      <c r="A214" s="37"/>
      <c r="B214" s="38"/>
      <c r="C214" s="37"/>
      <c r="D214" s="189" t="s">
        <v>130</v>
      </c>
      <c r="E214" s="37"/>
      <c r="F214" s="190" t="s">
        <v>263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130</v>
      </c>
      <c r="AU214" s="18" t="s">
        <v>87</v>
      </c>
    </row>
    <row r="215" s="12" customFormat="1" ht="22.8" customHeight="1">
      <c r="A215" s="12"/>
      <c r="B215" s="157"/>
      <c r="C215" s="12"/>
      <c r="D215" s="158" t="s">
        <v>77</v>
      </c>
      <c r="E215" s="168" t="s">
        <v>264</v>
      </c>
      <c r="F215" s="168" t="s">
        <v>265</v>
      </c>
      <c r="G215" s="12"/>
      <c r="H215" s="12"/>
      <c r="I215" s="160"/>
      <c r="J215" s="169">
        <f>BK215</f>
        <v>0</v>
      </c>
      <c r="K215" s="12"/>
      <c r="L215" s="157"/>
      <c r="M215" s="162"/>
      <c r="N215" s="163"/>
      <c r="O215" s="163"/>
      <c r="P215" s="164">
        <f>SUM(P216:P218)</f>
        <v>0</v>
      </c>
      <c r="Q215" s="163"/>
      <c r="R215" s="164">
        <f>SUM(R216:R218)</f>
        <v>0</v>
      </c>
      <c r="S215" s="163"/>
      <c r="T215" s="165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8" t="s">
        <v>118</v>
      </c>
      <c r="AT215" s="166" t="s">
        <v>77</v>
      </c>
      <c r="AU215" s="166" t="s">
        <v>85</v>
      </c>
      <c r="AY215" s="158" t="s">
        <v>119</v>
      </c>
      <c r="BK215" s="167">
        <f>SUM(BK216:BK218)</f>
        <v>0</v>
      </c>
    </row>
    <row r="216" s="2" customFormat="1" ht="16.5" customHeight="1">
      <c r="A216" s="37"/>
      <c r="B216" s="170"/>
      <c r="C216" s="171" t="s">
        <v>266</v>
      </c>
      <c r="D216" s="171" t="s">
        <v>121</v>
      </c>
      <c r="E216" s="172" t="s">
        <v>267</v>
      </c>
      <c r="F216" s="173" t="s">
        <v>268</v>
      </c>
      <c r="G216" s="174" t="s">
        <v>206</v>
      </c>
      <c r="H216" s="175">
        <v>1.1859999999999999</v>
      </c>
      <c r="I216" s="176"/>
      <c r="J216" s="177">
        <f>ROUND(I216*H216,2)</f>
        <v>0</v>
      </c>
      <c r="K216" s="173" t="s">
        <v>125</v>
      </c>
      <c r="L216" s="38"/>
      <c r="M216" s="178" t="s">
        <v>1</v>
      </c>
      <c r="N216" s="179" t="s">
        <v>43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126</v>
      </c>
      <c r="AT216" s="182" t="s">
        <v>121</v>
      </c>
      <c r="AU216" s="182" t="s">
        <v>87</v>
      </c>
      <c r="AY216" s="18" t="s">
        <v>119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85</v>
      </c>
      <c r="BK216" s="183">
        <f>ROUND(I216*H216,2)</f>
        <v>0</v>
      </c>
      <c r="BL216" s="18" t="s">
        <v>126</v>
      </c>
      <c r="BM216" s="182" t="s">
        <v>269</v>
      </c>
    </row>
    <row r="217" s="2" customFormat="1">
      <c r="A217" s="37"/>
      <c r="B217" s="38"/>
      <c r="C217" s="37"/>
      <c r="D217" s="184" t="s">
        <v>128</v>
      </c>
      <c r="E217" s="37"/>
      <c r="F217" s="185" t="s">
        <v>270</v>
      </c>
      <c r="G217" s="37"/>
      <c r="H217" s="37"/>
      <c r="I217" s="186"/>
      <c r="J217" s="37"/>
      <c r="K217" s="37"/>
      <c r="L217" s="38"/>
      <c r="M217" s="187"/>
      <c r="N217" s="188"/>
      <c r="O217" s="76"/>
      <c r="P217" s="76"/>
      <c r="Q217" s="76"/>
      <c r="R217" s="76"/>
      <c r="S217" s="76"/>
      <c r="T217" s="7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8" t="s">
        <v>128</v>
      </c>
      <c r="AU217" s="18" t="s">
        <v>87</v>
      </c>
    </row>
    <row r="218" s="2" customFormat="1">
      <c r="A218" s="37"/>
      <c r="B218" s="38"/>
      <c r="C218" s="37"/>
      <c r="D218" s="189" t="s">
        <v>130</v>
      </c>
      <c r="E218" s="37"/>
      <c r="F218" s="190" t="s">
        <v>271</v>
      </c>
      <c r="G218" s="37"/>
      <c r="H218" s="37"/>
      <c r="I218" s="186"/>
      <c r="J218" s="37"/>
      <c r="K218" s="37"/>
      <c r="L218" s="38"/>
      <c r="M218" s="224"/>
      <c r="N218" s="225"/>
      <c r="O218" s="226"/>
      <c r="P218" s="226"/>
      <c r="Q218" s="226"/>
      <c r="R218" s="226"/>
      <c r="S218" s="226"/>
      <c r="T218" s="22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130</v>
      </c>
      <c r="AU218" s="18" t="s">
        <v>87</v>
      </c>
    </row>
    <row r="219" s="2" customFormat="1" ht="6.96" customHeight="1">
      <c r="A219" s="37"/>
      <c r="B219" s="59"/>
      <c r="C219" s="60"/>
      <c r="D219" s="60"/>
      <c r="E219" s="60"/>
      <c r="F219" s="60"/>
      <c r="G219" s="60"/>
      <c r="H219" s="60"/>
      <c r="I219" s="60"/>
      <c r="J219" s="60"/>
      <c r="K219" s="60"/>
      <c r="L219" s="38"/>
      <c r="M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</sheetData>
  <autoFilter ref="C119:K21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3_02/115101201"/>
    <hyperlink ref="F129" r:id="rId2" display="https://podminky.urs.cz/item/CS_URS_2023_02/121151113"/>
    <hyperlink ref="F135" r:id="rId3" display="https://podminky.urs.cz/item/CS_URS_2023_02/122703601"/>
    <hyperlink ref="F138" r:id="rId4" display="https://podminky.urs.cz/item/CS_URS_2023_02/132251101"/>
    <hyperlink ref="F144" r:id="rId5" display="https://podminky.urs.cz/item/CS_URS_2023_02/162253102"/>
    <hyperlink ref="F147" r:id="rId6" display="https://podminky.urs.cz/item/CS_URS_2023_02/162253902"/>
    <hyperlink ref="F152" r:id="rId7" display="https://podminky.urs.cz/item/CS_URS_2023_02/162751117"/>
    <hyperlink ref="F160" r:id="rId8" display="https://podminky.urs.cz/item/CS_URS_2023_02/162751119"/>
    <hyperlink ref="F168" r:id="rId9" display="https://podminky.urs.cz/item/CS_URS_2023_02/167151101"/>
    <hyperlink ref="F177" r:id="rId10" display="https://podminky.urs.cz/item/CS_URS_2023_02/171201231"/>
    <hyperlink ref="F183" r:id="rId11" display="https://podminky.urs.cz/item/CS_URS_2023_02/171251101"/>
    <hyperlink ref="F189" r:id="rId12" display="https://podminky.urs.cz/item/CS_URS_2023_01/171251201"/>
    <hyperlink ref="F192" r:id="rId13" display="https://podminky.urs.cz/item/CS_URS_2023_02/174151101"/>
    <hyperlink ref="F198" r:id="rId14" display="https://podminky.urs.cz/item/CS_URS_2023_02/181351103"/>
    <hyperlink ref="F205" r:id="rId15" display="https://podminky.urs.cz/item/CS_URS_2023_02/457971111"/>
    <hyperlink ref="F211" r:id="rId16" display="https://podminky.urs.cz/item/CS_URS_2023_02/466954221"/>
    <hyperlink ref="F214" r:id="rId17" display="https://podminky.urs.cz/item/CS_URS_2023_01/466954222"/>
    <hyperlink ref="F218" r:id="rId18" display="https://podminky.urs.cz/item/CS_URS_2023_02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LOUBÍ U DĚČÍNA – odbahnění malé vodní nádrže na p.p.č. 467/1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272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4. 10. 2023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ROUND((SUM(BE124:BE150)),  2)</f>
        <v>0</v>
      </c>
      <c r="G33" s="37"/>
      <c r="H33" s="37"/>
      <c r="I33" s="127">
        <v>0.20999999999999999</v>
      </c>
      <c r="J33" s="126">
        <f>ROUND(((SUM(BE124:BE150))*I33),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ROUND((SUM(BF124:BF150)),  2)</f>
        <v>0</v>
      </c>
      <c r="G34" s="37"/>
      <c r="H34" s="37"/>
      <c r="I34" s="127">
        <v>0.14999999999999999</v>
      </c>
      <c r="J34" s="126">
        <f>ROUND(((SUM(BF124:BF150))*I34),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ROUND((SUM(BG124:BG150)),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ROUND((SUM(BH124:BH150)),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ROUND((SUM(BI124:BI150)),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LOUBÍ U DĚČÍNA – odbahnění malé vodní nádrže na p.p.č. 467/1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VON - Vedlejší a ostatní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Děčín; Loubí u Děčína</v>
      </c>
      <c r="G89" s="37"/>
      <c r="H89" s="37"/>
      <c r="I89" s="31" t="s">
        <v>22</v>
      </c>
      <c r="J89" s="68" t="str">
        <f>IF(J12="","",J12)</f>
        <v>4. 10. 2023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Statutární město Děčín, Mírové nám. 1175/5, Děčín</v>
      </c>
      <c r="G91" s="37"/>
      <c r="H91" s="37"/>
      <c r="I91" s="31" t="s">
        <v>30</v>
      </c>
      <c r="J91" s="35" t="str">
        <f>E21</f>
        <v>Vodohospodářské projekty a služby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273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274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275</v>
      </c>
      <c r="E99" s="145"/>
      <c r="F99" s="145"/>
      <c r="G99" s="145"/>
      <c r="H99" s="145"/>
      <c r="I99" s="145"/>
      <c r="J99" s="146">
        <f>J128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276</v>
      </c>
      <c r="E100" s="145"/>
      <c r="F100" s="145"/>
      <c r="G100" s="145"/>
      <c r="H100" s="145"/>
      <c r="I100" s="145"/>
      <c r="J100" s="146">
        <f>J131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277</v>
      </c>
      <c r="E101" s="145"/>
      <c r="F101" s="145"/>
      <c r="G101" s="145"/>
      <c r="H101" s="145"/>
      <c r="I101" s="145"/>
      <c r="J101" s="146">
        <f>J140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278</v>
      </c>
      <c r="E102" s="145"/>
      <c r="F102" s="145"/>
      <c r="G102" s="145"/>
      <c r="H102" s="145"/>
      <c r="I102" s="145"/>
      <c r="J102" s="146">
        <f>J143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279</v>
      </c>
      <c r="E103" s="145"/>
      <c r="F103" s="145"/>
      <c r="G103" s="145"/>
      <c r="H103" s="145"/>
      <c r="I103" s="145"/>
      <c r="J103" s="146">
        <f>J146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280</v>
      </c>
      <c r="E104" s="145"/>
      <c r="F104" s="145"/>
      <c r="G104" s="145"/>
      <c r="H104" s="145"/>
      <c r="I104" s="145"/>
      <c r="J104" s="146">
        <f>J149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103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0" t="str">
        <f>E7</f>
        <v>LOUBÍ U DĚČÍNA – odbahnění malé vodní nádrže na p.p.č. 467/1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92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VON - Vedlejší a ostatní náklady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>Děčín; Loubí u Děčína</v>
      </c>
      <c r="G118" s="37"/>
      <c r="H118" s="37"/>
      <c r="I118" s="31" t="s">
        <v>22</v>
      </c>
      <c r="J118" s="68" t="str">
        <f>IF(J12="","",J12)</f>
        <v>4. 10. 2023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24</v>
      </c>
      <c r="D120" s="37"/>
      <c r="E120" s="37"/>
      <c r="F120" s="26" t="str">
        <f>E15</f>
        <v>Statutární město Děčín, Mírové nám. 1175/5, Děčín</v>
      </c>
      <c r="G120" s="37"/>
      <c r="H120" s="37"/>
      <c r="I120" s="31" t="s">
        <v>30</v>
      </c>
      <c r="J120" s="35" t="str">
        <f>E21</f>
        <v>Vodohospodářské projekty a služby s.r.o.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34</v>
      </c>
      <c r="J121" s="35" t="str">
        <f>E24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104</v>
      </c>
      <c r="D123" s="150" t="s">
        <v>63</v>
      </c>
      <c r="E123" s="150" t="s">
        <v>59</v>
      </c>
      <c r="F123" s="150" t="s">
        <v>60</v>
      </c>
      <c r="G123" s="150" t="s">
        <v>105</v>
      </c>
      <c r="H123" s="150" t="s">
        <v>106</v>
      </c>
      <c r="I123" s="150" t="s">
        <v>107</v>
      </c>
      <c r="J123" s="150" t="s">
        <v>96</v>
      </c>
      <c r="K123" s="151" t="s">
        <v>108</v>
      </c>
      <c r="L123" s="152"/>
      <c r="M123" s="85" t="s">
        <v>1</v>
      </c>
      <c r="N123" s="86" t="s">
        <v>42</v>
      </c>
      <c r="O123" s="86" t="s">
        <v>109</v>
      </c>
      <c r="P123" s="86" t="s">
        <v>110</v>
      </c>
      <c r="Q123" s="86" t="s">
        <v>111</v>
      </c>
      <c r="R123" s="86" t="s">
        <v>112</v>
      </c>
      <c r="S123" s="86" t="s">
        <v>113</v>
      </c>
      <c r="T123" s="87" t="s">
        <v>114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115</v>
      </c>
      <c r="D124" s="37"/>
      <c r="E124" s="37"/>
      <c r="F124" s="37"/>
      <c r="G124" s="37"/>
      <c r="H124" s="37"/>
      <c r="I124" s="37"/>
      <c r="J124" s="153">
        <f>BK124</f>
        <v>0</v>
      </c>
      <c r="K124" s="37"/>
      <c r="L124" s="38"/>
      <c r="M124" s="88"/>
      <c r="N124" s="72"/>
      <c r="O124" s="89"/>
      <c r="P124" s="154">
        <f>P125</f>
        <v>0</v>
      </c>
      <c r="Q124" s="89"/>
      <c r="R124" s="154">
        <f>R125</f>
        <v>0</v>
      </c>
      <c r="S124" s="89"/>
      <c r="T124" s="155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77</v>
      </c>
      <c r="AU124" s="18" t="s">
        <v>98</v>
      </c>
      <c r="BK124" s="156">
        <f>BK125</f>
        <v>0</v>
      </c>
    </row>
    <row r="125" s="12" customFormat="1" ht="25.92" customHeight="1">
      <c r="A125" s="12"/>
      <c r="B125" s="157"/>
      <c r="C125" s="12"/>
      <c r="D125" s="158" t="s">
        <v>77</v>
      </c>
      <c r="E125" s="159" t="s">
        <v>281</v>
      </c>
      <c r="F125" s="159" t="s">
        <v>282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P126+P128+P131+P140+P143+P146+P149</f>
        <v>0</v>
      </c>
      <c r="Q125" s="163"/>
      <c r="R125" s="164">
        <f>R126+R128+R131+R140+R143+R146+R149</f>
        <v>0</v>
      </c>
      <c r="S125" s="163"/>
      <c r="T125" s="165">
        <f>T126+T128+T131+T140+T143+T146+T149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118</v>
      </c>
      <c r="AT125" s="166" t="s">
        <v>77</v>
      </c>
      <c r="AU125" s="166" t="s">
        <v>78</v>
      </c>
      <c r="AY125" s="158" t="s">
        <v>119</v>
      </c>
      <c r="BK125" s="167">
        <f>BK126+BK128+BK131+BK140+BK143+BK146+BK149</f>
        <v>0</v>
      </c>
    </row>
    <row r="126" s="12" customFormat="1" ht="22.8" customHeight="1">
      <c r="A126" s="12"/>
      <c r="B126" s="157"/>
      <c r="C126" s="12"/>
      <c r="D126" s="158" t="s">
        <v>77</v>
      </c>
      <c r="E126" s="168" t="s">
        <v>283</v>
      </c>
      <c r="F126" s="168" t="s">
        <v>284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P127</f>
        <v>0</v>
      </c>
      <c r="Q126" s="163"/>
      <c r="R126" s="164">
        <f>R127</f>
        <v>0</v>
      </c>
      <c r="S126" s="163"/>
      <c r="T126" s="165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118</v>
      </c>
      <c r="AT126" s="166" t="s">
        <v>77</v>
      </c>
      <c r="AU126" s="166" t="s">
        <v>85</v>
      </c>
      <c r="AY126" s="158" t="s">
        <v>119</v>
      </c>
      <c r="BK126" s="167">
        <f>BK127</f>
        <v>0</v>
      </c>
    </row>
    <row r="127" s="2" customFormat="1" ht="16.5" customHeight="1">
      <c r="A127" s="37"/>
      <c r="B127" s="170"/>
      <c r="C127" s="171" t="s">
        <v>85</v>
      </c>
      <c r="D127" s="171" t="s">
        <v>121</v>
      </c>
      <c r="E127" s="172" t="s">
        <v>285</v>
      </c>
      <c r="F127" s="173" t="s">
        <v>286</v>
      </c>
      <c r="G127" s="174" t="s">
        <v>200</v>
      </c>
      <c r="H127" s="175">
        <v>1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43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287</v>
      </c>
      <c r="AT127" s="182" t="s">
        <v>121</v>
      </c>
      <c r="AU127" s="182" t="s">
        <v>87</v>
      </c>
      <c r="AY127" s="18" t="s">
        <v>119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85</v>
      </c>
      <c r="BK127" s="183">
        <f>ROUND(I127*H127,2)</f>
        <v>0</v>
      </c>
      <c r="BL127" s="18" t="s">
        <v>287</v>
      </c>
      <c r="BM127" s="182" t="s">
        <v>288</v>
      </c>
    </row>
    <row r="128" s="12" customFormat="1" ht="22.8" customHeight="1">
      <c r="A128" s="12"/>
      <c r="B128" s="157"/>
      <c r="C128" s="12"/>
      <c r="D128" s="158" t="s">
        <v>77</v>
      </c>
      <c r="E128" s="168" t="s">
        <v>289</v>
      </c>
      <c r="F128" s="168" t="s">
        <v>290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SUM(P129:P130)</f>
        <v>0</v>
      </c>
      <c r="Q128" s="163"/>
      <c r="R128" s="164">
        <f>SUM(R129:R130)</f>
        <v>0</v>
      </c>
      <c r="S128" s="163"/>
      <c r="T128" s="165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118</v>
      </c>
      <c r="AT128" s="166" t="s">
        <v>77</v>
      </c>
      <c r="AU128" s="166" t="s">
        <v>85</v>
      </c>
      <c r="AY128" s="158" t="s">
        <v>119</v>
      </c>
      <c r="BK128" s="167">
        <f>SUM(BK129:BK130)</f>
        <v>0</v>
      </c>
    </row>
    <row r="129" s="2" customFormat="1" ht="16.5" customHeight="1">
      <c r="A129" s="37"/>
      <c r="B129" s="170"/>
      <c r="C129" s="171" t="s">
        <v>87</v>
      </c>
      <c r="D129" s="171" t="s">
        <v>121</v>
      </c>
      <c r="E129" s="172" t="s">
        <v>291</v>
      </c>
      <c r="F129" s="173" t="s">
        <v>292</v>
      </c>
      <c r="G129" s="174" t="s">
        <v>200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43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287</v>
      </c>
      <c r="AT129" s="182" t="s">
        <v>121</v>
      </c>
      <c r="AU129" s="182" t="s">
        <v>87</v>
      </c>
      <c r="AY129" s="18" t="s">
        <v>119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85</v>
      </c>
      <c r="BK129" s="183">
        <f>ROUND(I129*H129,2)</f>
        <v>0</v>
      </c>
      <c r="BL129" s="18" t="s">
        <v>287</v>
      </c>
      <c r="BM129" s="182" t="s">
        <v>293</v>
      </c>
    </row>
    <row r="130" s="2" customFormat="1" ht="16.5" customHeight="1">
      <c r="A130" s="37"/>
      <c r="B130" s="170"/>
      <c r="C130" s="171" t="s">
        <v>143</v>
      </c>
      <c r="D130" s="171" t="s">
        <v>121</v>
      </c>
      <c r="E130" s="172" t="s">
        <v>294</v>
      </c>
      <c r="F130" s="173" t="s">
        <v>295</v>
      </c>
      <c r="G130" s="174" t="s">
        <v>200</v>
      </c>
      <c r="H130" s="175">
        <v>1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43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287</v>
      </c>
      <c r="AT130" s="182" t="s">
        <v>121</v>
      </c>
      <c r="AU130" s="182" t="s">
        <v>87</v>
      </c>
      <c r="AY130" s="18" t="s">
        <v>119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85</v>
      </c>
      <c r="BK130" s="183">
        <f>ROUND(I130*H130,2)</f>
        <v>0</v>
      </c>
      <c r="BL130" s="18" t="s">
        <v>287</v>
      </c>
      <c r="BM130" s="182" t="s">
        <v>296</v>
      </c>
    </row>
    <row r="131" s="12" customFormat="1" ht="22.8" customHeight="1">
      <c r="A131" s="12"/>
      <c r="B131" s="157"/>
      <c r="C131" s="12"/>
      <c r="D131" s="158" t="s">
        <v>77</v>
      </c>
      <c r="E131" s="168" t="s">
        <v>297</v>
      </c>
      <c r="F131" s="168" t="s">
        <v>298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SUM(P132:P139)</f>
        <v>0</v>
      </c>
      <c r="Q131" s="163"/>
      <c r="R131" s="164">
        <f>SUM(R132:R139)</f>
        <v>0</v>
      </c>
      <c r="S131" s="163"/>
      <c r="T131" s="165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118</v>
      </c>
      <c r="AT131" s="166" t="s">
        <v>77</v>
      </c>
      <c r="AU131" s="166" t="s">
        <v>85</v>
      </c>
      <c r="AY131" s="158" t="s">
        <v>119</v>
      </c>
      <c r="BK131" s="167">
        <f>SUM(BK132:BK139)</f>
        <v>0</v>
      </c>
    </row>
    <row r="132" s="2" customFormat="1" ht="16.5" customHeight="1">
      <c r="A132" s="37"/>
      <c r="B132" s="170"/>
      <c r="C132" s="171" t="s">
        <v>126</v>
      </c>
      <c r="D132" s="171" t="s">
        <v>121</v>
      </c>
      <c r="E132" s="172" t="s">
        <v>299</v>
      </c>
      <c r="F132" s="173" t="s">
        <v>300</v>
      </c>
      <c r="G132" s="174" t="s">
        <v>301</v>
      </c>
      <c r="H132" s="228"/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43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287</v>
      </c>
      <c r="AT132" s="182" t="s">
        <v>121</v>
      </c>
      <c r="AU132" s="182" t="s">
        <v>87</v>
      </c>
      <c r="AY132" s="18" t="s">
        <v>119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85</v>
      </c>
      <c r="BK132" s="183">
        <f>ROUND(I132*H132,2)</f>
        <v>0</v>
      </c>
      <c r="BL132" s="18" t="s">
        <v>287</v>
      </c>
      <c r="BM132" s="182" t="s">
        <v>302</v>
      </c>
    </row>
    <row r="133" s="2" customFormat="1">
      <c r="A133" s="37"/>
      <c r="B133" s="38"/>
      <c r="C133" s="37"/>
      <c r="D133" s="184" t="s">
        <v>128</v>
      </c>
      <c r="E133" s="37"/>
      <c r="F133" s="185" t="s">
        <v>298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128</v>
      </c>
      <c r="AU133" s="18" t="s">
        <v>87</v>
      </c>
    </row>
    <row r="134" s="2" customFormat="1" ht="16.5" customHeight="1">
      <c r="A134" s="37"/>
      <c r="B134" s="170"/>
      <c r="C134" s="171" t="s">
        <v>118</v>
      </c>
      <c r="D134" s="171" t="s">
        <v>121</v>
      </c>
      <c r="E134" s="172" t="s">
        <v>303</v>
      </c>
      <c r="F134" s="173" t="s">
        <v>304</v>
      </c>
      <c r="G134" s="174" t="s">
        <v>200</v>
      </c>
      <c r="H134" s="175">
        <v>1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43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287</v>
      </c>
      <c r="AT134" s="182" t="s">
        <v>121</v>
      </c>
      <c r="AU134" s="182" t="s">
        <v>87</v>
      </c>
      <c r="AY134" s="18" t="s">
        <v>119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85</v>
      </c>
      <c r="BK134" s="183">
        <f>ROUND(I134*H134,2)</f>
        <v>0</v>
      </c>
      <c r="BL134" s="18" t="s">
        <v>287</v>
      </c>
      <c r="BM134" s="182" t="s">
        <v>305</v>
      </c>
    </row>
    <row r="135" s="2" customFormat="1" ht="24.15" customHeight="1">
      <c r="A135" s="37"/>
      <c r="B135" s="170"/>
      <c r="C135" s="171" t="s">
        <v>162</v>
      </c>
      <c r="D135" s="171" t="s">
        <v>121</v>
      </c>
      <c r="E135" s="172" t="s">
        <v>306</v>
      </c>
      <c r="F135" s="173" t="s">
        <v>307</v>
      </c>
      <c r="G135" s="174" t="s">
        <v>200</v>
      </c>
      <c r="H135" s="175">
        <v>1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43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287</v>
      </c>
      <c r="AT135" s="182" t="s">
        <v>121</v>
      </c>
      <c r="AU135" s="182" t="s">
        <v>87</v>
      </c>
      <c r="AY135" s="18" t="s">
        <v>119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287</v>
      </c>
      <c r="BM135" s="182" t="s">
        <v>308</v>
      </c>
    </row>
    <row r="136" s="2" customFormat="1">
      <c r="A136" s="37"/>
      <c r="B136" s="38"/>
      <c r="C136" s="37"/>
      <c r="D136" s="184" t="s">
        <v>309</v>
      </c>
      <c r="E136" s="37"/>
      <c r="F136" s="229" t="s">
        <v>310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309</v>
      </c>
      <c r="AU136" s="18" t="s">
        <v>87</v>
      </c>
    </row>
    <row r="137" s="2" customFormat="1" ht="21.75" customHeight="1">
      <c r="A137" s="37"/>
      <c r="B137" s="170"/>
      <c r="C137" s="171" t="s">
        <v>169</v>
      </c>
      <c r="D137" s="171" t="s">
        <v>121</v>
      </c>
      <c r="E137" s="172" t="s">
        <v>311</v>
      </c>
      <c r="F137" s="173" t="s">
        <v>312</v>
      </c>
      <c r="G137" s="174" t="s">
        <v>200</v>
      </c>
      <c r="H137" s="175">
        <v>1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43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287</v>
      </c>
      <c r="AT137" s="182" t="s">
        <v>121</v>
      </c>
      <c r="AU137" s="182" t="s">
        <v>87</v>
      </c>
      <c r="AY137" s="18" t="s">
        <v>119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85</v>
      </c>
      <c r="BK137" s="183">
        <f>ROUND(I137*H137,2)</f>
        <v>0</v>
      </c>
      <c r="BL137" s="18" t="s">
        <v>287</v>
      </c>
      <c r="BM137" s="182" t="s">
        <v>313</v>
      </c>
    </row>
    <row r="138" s="2" customFormat="1">
      <c r="A138" s="37"/>
      <c r="B138" s="38"/>
      <c r="C138" s="37"/>
      <c r="D138" s="184" t="s">
        <v>309</v>
      </c>
      <c r="E138" s="37"/>
      <c r="F138" s="229" t="s">
        <v>314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309</v>
      </c>
      <c r="AU138" s="18" t="s">
        <v>87</v>
      </c>
    </row>
    <row r="139" s="2" customFormat="1" ht="16.5" customHeight="1">
      <c r="A139" s="37"/>
      <c r="B139" s="170"/>
      <c r="C139" s="171" t="s">
        <v>179</v>
      </c>
      <c r="D139" s="171" t="s">
        <v>121</v>
      </c>
      <c r="E139" s="172" t="s">
        <v>315</v>
      </c>
      <c r="F139" s="173" t="s">
        <v>316</v>
      </c>
      <c r="G139" s="174" t="s">
        <v>200</v>
      </c>
      <c r="H139" s="175">
        <v>1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43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287</v>
      </c>
      <c r="AT139" s="182" t="s">
        <v>121</v>
      </c>
      <c r="AU139" s="182" t="s">
        <v>87</v>
      </c>
      <c r="AY139" s="18" t="s">
        <v>119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287</v>
      </c>
      <c r="BM139" s="182" t="s">
        <v>317</v>
      </c>
    </row>
    <row r="140" s="12" customFormat="1" ht="22.8" customHeight="1">
      <c r="A140" s="12"/>
      <c r="B140" s="157"/>
      <c r="C140" s="12"/>
      <c r="D140" s="158" t="s">
        <v>77</v>
      </c>
      <c r="E140" s="168" t="s">
        <v>318</v>
      </c>
      <c r="F140" s="168" t="s">
        <v>319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SUM(P141:P142)</f>
        <v>0</v>
      </c>
      <c r="Q140" s="163"/>
      <c r="R140" s="164">
        <f>SUM(R141:R142)</f>
        <v>0</v>
      </c>
      <c r="S140" s="163"/>
      <c r="T140" s="165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118</v>
      </c>
      <c r="AT140" s="166" t="s">
        <v>77</v>
      </c>
      <c r="AU140" s="166" t="s">
        <v>85</v>
      </c>
      <c r="AY140" s="158" t="s">
        <v>119</v>
      </c>
      <c r="BK140" s="167">
        <f>SUM(BK141:BK142)</f>
        <v>0</v>
      </c>
    </row>
    <row r="141" s="2" customFormat="1" ht="16.5" customHeight="1">
      <c r="A141" s="37"/>
      <c r="B141" s="170"/>
      <c r="C141" s="171" t="s">
        <v>188</v>
      </c>
      <c r="D141" s="171" t="s">
        <v>121</v>
      </c>
      <c r="E141" s="172" t="s">
        <v>320</v>
      </c>
      <c r="F141" s="173" t="s">
        <v>321</v>
      </c>
      <c r="G141" s="174" t="s">
        <v>200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43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287</v>
      </c>
      <c r="AT141" s="182" t="s">
        <v>121</v>
      </c>
      <c r="AU141" s="182" t="s">
        <v>87</v>
      </c>
      <c r="AY141" s="18" t="s">
        <v>119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287</v>
      </c>
      <c r="BM141" s="182" t="s">
        <v>322</v>
      </c>
    </row>
    <row r="142" s="2" customFormat="1">
      <c r="A142" s="37"/>
      <c r="B142" s="38"/>
      <c r="C142" s="37"/>
      <c r="D142" s="184" t="s">
        <v>128</v>
      </c>
      <c r="E142" s="37"/>
      <c r="F142" s="185" t="s">
        <v>323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128</v>
      </c>
      <c r="AU142" s="18" t="s">
        <v>87</v>
      </c>
    </row>
    <row r="143" s="12" customFormat="1" ht="22.8" customHeight="1">
      <c r="A143" s="12"/>
      <c r="B143" s="157"/>
      <c r="C143" s="12"/>
      <c r="D143" s="158" t="s">
        <v>77</v>
      </c>
      <c r="E143" s="168" t="s">
        <v>324</v>
      </c>
      <c r="F143" s="168" t="s">
        <v>325</v>
      </c>
      <c r="G143" s="12"/>
      <c r="H143" s="12"/>
      <c r="I143" s="160"/>
      <c r="J143" s="169">
        <f>BK143</f>
        <v>0</v>
      </c>
      <c r="K143" s="12"/>
      <c r="L143" s="157"/>
      <c r="M143" s="162"/>
      <c r="N143" s="163"/>
      <c r="O143" s="163"/>
      <c r="P143" s="164">
        <f>SUM(P144:P145)</f>
        <v>0</v>
      </c>
      <c r="Q143" s="163"/>
      <c r="R143" s="164">
        <f>SUM(R144:R145)</f>
        <v>0</v>
      </c>
      <c r="S143" s="163"/>
      <c r="T143" s="165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8" t="s">
        <v>118</v>
      </c>
      <c r="AT143" s="166" t="s">
        <v>77</v>
      </c>
      <c r="AU143" s="166" t="s">
        <v>85</v>
      </c>
      <c r="AY143" s="158" t="s">
        <v>119</v>
      </c>
      <c r="BK143" s="167">
        <f>SUM(BK144:BK145)</f>
        <v>0</v>
      </c>
    </row>
    <row r="144" s="2" customFormat="1" ht="16.5" customHeight="1">
      <c r="A144" s="37"/>
      <c r="B144" s="170"/>
      <c r="C144" s="171" t="s">
        <v>197</v>
      </c>
      <c r="D144" s="171" t="s">
        <v>121</v>
      </c>
      <c r="E144" s="172" t="s">
        <v>326</v>
      </c>
      <c r="F144" s="173" t="s">
        <v>327</v>
      </c>
      <c r="G144" s="174" t="s">
        <v>200</v>
      </c>
      <c r="H144" s="175">
        <v>1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43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287</v>
      </c>
      <c r="AT144" s="182" t="s">
        <v>121</v>
      </c>
      <c r="AU144" s="182" t="s">
        <v>87</v>
      </c>
      <c r="AY144" s="18" t="s">
        <v>119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85</v>
      </c>
      <c r="BK144" s="183">
        <f>ROUND(I144*H144,2)</f>
        <v>0</v>
      </c>
      <c r="BL144" s="18" t="s">
        <v>287</v>
      </c>
      <c r="BM144" s="182" t="s">
        <v>328</v>
      </c>
    </row>
    <row r="145" s="2" customFormat="1">
      <c r="A145" s="37"/>
      <c r="B145" s="38"/>
      <c r="C145" s="37"/>
      <c r="D145" s="184" t="s">
        <v>128</v>
      </c>
      <c r="E145" s="37"/>
      <c r="F145" s="185" t="s">
        <v>325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128</v>
      </c>
      <c r="AU145" s="18" t="s">
        <v>87</v>
      </c>
    </row>
    <row r="146" s="12" customFormat="1" ht="22.8" customHeight="1">
      <c r="A146" s="12"/>
      <c r="B146" s="157"/>
      <c r="C146" s="12"/>
      <c r="D146" s="158" t="s">
        <v>77</v>
      </c>
      <c r="E146" s="168" t="s">
        <v>329</v>
      </c>
      <c r="F146" s="168" t="s">
        <v>330</v>
      </c>
      <c r="G146" s="12"/>
      <c r="H146" s="12"/>
      <c r="I146" s="160"/>
      <c r="J146" s="169">
        <f>BK146</f>
        <v>0</v>
      </c>
      <c r="K146" s="12"/>
      <c r="L146" s="157"/>
      <c r="M146" s="162"/>
      <c r="N146" s="163"/>
      <c r="O146" s="163"/>
      <c r="P146" s="164">
        <f>SUM(P147:P148)</f>
        <v>0</v>
      </c>
      <c r="Q146" s="163"/>
      <c r="R146" s="164">
        <f>SUM(R147:R148)</f>
        <v>0</v>
      </c>
      <c r="S146" s="163"/>
      <c r="T146" s="165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8" t="s">
        <v>118</v>
      </c>
      <c r="AT146" s="166" t="s">
        <v>77</v>
      </c>
      <c r="AU146" s="166" t="s">
        <v>85</v>
      </c>
      <c r="AY146" s="158" t="s">
        <v>119</v>
      </c>
      <c r="BK146" s="167">
        <f>SUM(BK147:BK148)</f>
        <v>0</v>
      </c>
    </row>
    <row r="147" s="2" customFormat="1" ht="16.5" customHeight="1">
      <c r="A147" s="37"/>
      <c r="B147" s="170"/>
      <c r="C147" s="171" t="s">
        <v>203</v>
      </c>
      <c r="D147" s="171" t="s">
        <v>121</v>
      </c>
      <c r="E147" s="172" t="s">
        <v>331</v>
      </c>
      <c r="F147" s="173" t="s">
        <v>332</v>
      </c>
      <c r="G147" s="174" t="s">
        <v>200</v>
      </c>
      <c r="H147" s="175">
        <v>1</v>
      </c>
      <c r="I147" s="176"/>
      <c r="J147" s="177">
        <f>ROUND(I147*H147,2)</f>
        <v>0</v>
      </c>
      <c r="K147" s="173" t="s">
        <v>1</v>
      </c>
      <c r="L147" s="38"/>
      <c r="M147" s="178" t="s">
        <v>1</v>
      </c>
      <c r="N147" s="179" t="s">
        <v>43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287</v>
      </c>
      <c r="AT147" s="182" t="s">
        <v>121</v>
      </c>
      <c r="AU147" s="182" t="s">
        <v>87</v>
      </c>
      <c r="AY147" s="18" t="s">
        <v>119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85</v>
      </c>
      <c r="BK147" s="183">
        <f>ROUND(I147*H147,2)</f>
        <v>0</v>
      </c>
      <c r="BL147" s="18" t="s">
        <v>287</v>
      </c>
      <c r="BM147" s="182" t="s">
        <v>333</v>
      </c>
    </row>
    <row r="148" s="2" customFormat="1">
      <c r="A148" s="37"/>
      <c r="B148" s="38"/>
      <c r="C148" s="37"/>
      <c r="D148" s="184" t="s">
        <v>128</v>
      </c>
      <c r="E148" s="37"/>
      <c r="F148" s="185" t="s">
        <v>330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128</v>
      </c>
      <c r="AU148" s="18" t="s">
        <v>87</v>
      </c>
    </row>
    <row r="149" s="12" customFormat="1" ht="22.8" customHeight="1">
      <c r="A149" s="12"/>
      <c r="B149" s="157"/>
      <c r="C149" s="12"/>
      <c r="D149" s="158" t="s">
        <v>77</v>
      </c>
      <c r="E149" s="168" t="s">
        <v>334</v>
      </c>
      <c r="F149" s="168" t="s">
        <v>335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f>P150</f>
        <v>0</v>
      </c>
      <c r="Q149" s="163"/>
      <c r="R149" s="164">
        <f>R150</f>
        <v>0</v>
      </c>
      <c r="S149" s="163"/>
      <c r="T149" s="165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118</v>
      </c>
      <c r="AT149" s="166" t="s">
        <v>77</v>
      </c>
      <c r="AU149" s="166" t="s">
        <v>85</v>
      </c>
      <c r="AY149" s="158" t="s">
        <v>119</v>
      </c>
      <c r="BK149" s="167">
        <f>BK150</f>
        <v>0</v>
      </c>
    </row>
    <row r="150" s="2" customFormat="1" ht="16.5" customHeight="1">
      <c r="A150" s="37"/>
      <c r="B150" s="170"/>
      <c r="C150" s="171" t="s">
        <v>211</v>
      </c>
      <c r="D150" s="171" t="s">
        <v>121</v>
      </c>
      <c r="E150" s="172" t="s">
        <v>336</v>
      </c>
      <c r="F150" s="173" t="s">
        <v>337</v>
      </c>
      <c r="G150" s="174" t="s">
        <v>200</v>
      </c>
      <c r="H150" s="175">
        <v>1</v>
      </c>
      <c r="I150" s="176"/>
      <c r="J150" s="177">
        <f>ROUND(I150*H150,2)</f>
        <v>0</v>
      </c>
      <c r="K150" s="173" t="s">
        <v>1</v>
      </c>
      <c r="L150" s="38"/>
      <c r="M150" s="230" t="s">
        <v>1</v>
      </c>
      <c r="N150" s="231" t="s">
        <v>43</v>
      </c>
      <c r="O150" s="226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287</v>
      </c>
      <c r="AT150" s="182" t="s">
        <v>121</v>
      </c>
      <c r="AU150" s="182" t="s">
        <v>87</v>
      </c>
      <c r="AY150" s="18" t="s">
        <v>119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85</v>
      </c>
      <c r="BK150" s="183">
        <f>ROUND(I150*H150,2)</f>
        <v>0</v>
      </c>
      <c r="BL150" s="18" t="s">
        <v>287</v>
      </c>
      <c r="BM150" s="182" t="s">
        <v>338</v>
      </c>
    </row>
    <row r="151" s="2" customFormat="1" ht="6.96" customHeight="1">
      <c r="A151" s="37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38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autoFilter ref="C123:K15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Klocová, Lucie</dc:creator>
  <cp:lastModifiedBy>Klocová, Lucie</cp:lastModifiedBy>
  <dcterms:created xsi:type="dcterms:W3CDTF">2023-10-04T12:48:26Z</dcterms:created>
  <dcterms:modified xsi:type="dcterms:W3CDTF">2023-10-04T12:48:29Z</dcterms:modified>
</cp:coreProperties>
</file>