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7745" yWindow="555" windowWidth="18285" windowHeight="16440" activeTab="0"/>
  </bookViews>
  <sheets>
    <sheet name="1-elektro" sheetId="2" r:id="rId1"/>
  </sheets>
  <definedNames>
    <definedName name="_xlnm._FilterDatabase" localSheetId="0" hidden="1">'1-elektro'!$C$16:$K$23</definedName>
    <definedName name="_xlnm.Print_Titles" localSheetId="0">'1-elektro'!$16:$16</definedName>
  </definedNames>
  <calcPr calcId="145621"/>
</workbook>
</file>

<file path=xl/sharedStrings.xml><?xml version="1.0" encoding="utf-8"?>
<sst xmlns="http://schemas.openxmlformats.org/spreadsheetml/2006/main" count="1125" uniqueCount="144">
  <si>
    <t/>
  </si>
  <si>
    <t>Stavba:</t>
  </si>
  <si>
    <t>Místo:</t>
  </si>
  <si>
    <t>Datum:</t>
  </si>
  <si>
    <t>True</t>
  </si>
  <si>
    <t>DPH</t>
  </si>
  <si>
    <t>základní</t>
  </si>
  <si>
    <t>Popis</t>
  </si>
  <si>
    <t>Typ</t>
  </si>
  <si>
    <t>D</t>
  </si>
  <si>
    <t>0</t>
  </si>
  <si>
    <t>1</t>
  </si>
  <si>
    <t>Objekt: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</si>
  <si>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</si>
  <si>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</si>
  <si>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</si>
  <si>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</si>
  <si>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</si>
  <si>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</si>
  <si>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</si>
  <si>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</si>
  <si>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</si>
  <si>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</si>
  <si>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</si>
  <si>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</si>
  <si>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</si>
  <si>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ROZPOCET</t>
  </si>
  <si>
    <t>K</t>
  </si>
  <si>
    <t>ks</t>
  </si>
  <si>
    <t>4</t>
  </si>
  <si>
    <t>1720003227</t>
  </si>
  <si>
    <t>VV</t>
  </si>
  <si>
    <t>1.1</t>
  </si>
  <si>
    <t>Bílé elektro</t>
  </si>
  <si>
    <t>Pračka vestavná (KL-6)</t>
  </si>
  <si>
    <t>rozměr pro vestavbu 650x550x868mm (š/hl./v)
s předním plněním
displej
dětská pojistka
min 5 pracích programů (z toho jeden "rychlý" program)</t>
  </si>
  <si>
    <t>rozměry / tvar / složení</t>
  </si>
  <si>
    <t>materiál / povrch</t>
  </si>
  <si>
    <t>dle výrobce</t>
  </si>
  <si>
    <t>barva / odstín</t>
  </si>
  <si>
    <t>bílá</t>
  </si>
  <si>
    <t>další popis / výkon / příkon</t>
  </si>
  <si>
    <t>Lednice malá volně stojící</t>
  </si>
  <si>
    <t>nerez</t>
  </si>
  <si>
    <t>Lednice na léky</t>
  </si>
  <si>
    <t>Směrné vlastnosti</t>
  </si>
  <si>
    <t>objem chladící části</t>
  </si>
  <si>
    <t>objem mrazničky</t>
  </si>
  <si>
    <t>min.150 L</t>
  </si>
  <si>
    <t>min.35 L</t>
  </si>
  <si>
    <t>hlučnost max. 40dB
regulace teploty pomocí termostatu
automatické odmrazování
energetická třída max. E
police z tvrzeného skla</t>
  </si>
  <si>
    <t>hlučnost max 40 dB
energetická třída max E
police z tvrzeného skla</t>
  </si>
  <si>
    <t>objem lednice 105 - 175 l, objem mrazáku 7 - 15 l
1 polohovatelná police, zásuvka na ovoce a zeleninu
led osvětlení
úložný prostor ve dvířkách
otevírání dvířek flexibilní (pravé/levé)
umístění mrazáku nahoře
rozměry 840 - 850 x 470 - 560 x 480 - 580 (VxŠxH)
automatické odmrazování</t>
  </si>
  <si>
    <t>výška 140 - 160cm, šířka 54 - 60 cm, hloubka 55 - 58 cm
otevírání dvířek - flexibilní (pravé, levé)
led osvětlení
mrazák umístněn v horní části</t>
  </si>
  <si>
    <t>Mikrovlná trouba volně stojící</t>
  </si>
  <si>
    <t>rozměry: 24 - 26 x 42 - 45 x 33 - 35 mm (VxŠxH)
objem 20 - 22 l
velikost otočného talíře 24 - 26 cm</t>
  </si>
  <si>
    <t>jednoduché ovládání pomocí otočného knoflíku (snadná manipulace i pro klienty), nehodí se digitální ovládání
výkon min 700 W
5 stupňů výkonu
funkce ohřevu a rozmrazování
fuknce časovače</t>
  </si>
  <si>
    <t xml:space="preserve">energetická třída max D
invertorový motor
min 1200 otáček při odstřeďování (možnost volby otáček)
min kapacita 7 kg prádla
tichý provoz
senzory umožňující úpravu spotřeby vody dle množství vloženého prádla
</t>
  </si>
  <si>
    <t>SOUPIS SPECIFIKACÍ A NÁKUPŮ</t>
  </si>
  <si>
    <t xml:space="preserve">DZR-R - Technické specifikace </t>
  </si>
  <si>
    <t>1.2</t>
  </si>
  <si>
    <t>Drobné elektro</t>
  </si>
  <si>
    <t>1 - ELEKTRO</t>
  </si>
  <si>
    <t>Ventilátor stolní</t>
  </si>
  <si>
    <t>průměr vrtule: 30 cm</t>
  </si>
  <si>
    <t>síťovaná mřížka, která chrání uživatele před lopatkami
kulatý neklouzavý podstavec</t>
  </si>
  <si>
    <t>stříbrná</t>
  </si>
  <si>
    <t>3 stupně rychlosti
síťové napájení 230 V
příkon: max 40 W
počet lopatek: 5 výkonných lopatek pro maximální proudění vzduchu
funkce oscilace a náklonu pro širší úhel proudění vzduchu
tichý provoz</t>
  </si>
  <si>
    <t>Ventilátor stojanový</t>
  </si>
  <si>
    <t>průměr vrtule: 40 cm</t>
  </si>
  <si>
    <t>3 stupně rychlosti
siťové napájení 230 V
příkon max 70 W
nastavitelný úhel sklonu 
počet lopatek: 5 výkonných lopatek pro maximální proudění vzduchu
funkce oscilace a náklonu pro širší úhel proudění vzduchu
tichý provoz</t>
  </si>
  <si>
    <t>Rychlovarná konvice</t>
  </si>
  <si>
    <t>objem:  1,7 L</t>
  </si>
  <si>
    <t>příkon 2000- 2200 W
síťové napájení 230 V
elektronická regulace teploty
nastavení 5 různých teplot – 60°,70°, 80°, 90°, 100°
topné těleso překryté deskou z ušlechtilé oceli
otáčení na základně o 360°
ochrana před ohřevem bez vody
automatické vypnutí</t>
  </si>
  <si>
    <t>Ponorný mixér</t>
  </si>
  <si>
    <t>1.3</t>
  </si>
  <si>
    <t>1.4</t>
  </si>
  <si>
    <t>2.1</t>
  </si>
  <si>
    <t>2.2</t>
  </si>
  <si>
    <t>2.3</t>
  </si>
  <si>
    <t>2.4</t>
  </si>
  <si>
    <t>váha 1 kg
5 rychlostí- nastavení pomocí otočného ovladače 
spotřebič je vybaven pulzním spínačem
turbo tlačítko pro vyšší výkon  
Příslušenství:
 1× mixovací nádoba o objemu min 0,7 l
 1× sekací nádoba o objemu min 0,5 l
 1× sekací nástavec
 1× šlehací metla
 1× nástavec na kaši a pyré</t>
  </si>
  <si>
    <t>libovolná</t>
  </si>
  <si>
    <t>příkon min 600 W</t>
  </si>
  <si>
    <t>2.5</t>
  </si>
  <si>
    <t>LED stolní lampa</t>
  </si>
  <si>
    <t>Výška: 300 - 330 mm
Šířka: 130 - 160 mm</t>
  </si>
  <si>
    <t>kov</t>
  </si>
  <si>
    <t>síťové napájení 230 V
integrovaný led zdroj
příkon max 7 W</t>
  </si>
  <si>
    <t>2.6</t>
  </si>
  <si>
    <t>plast. Mikrovlákno</t>
  </si>
  <si>
    <t>rozměr dle výrobce
hmotnost max 1,8 kg
objem nádržky: 100 ml
šířka mopu: 28 cm
teleskopická násada
Příslušenství:
čistič - vysavač na okna, jehož součástí je standardní sací hubice s šíří záběru 28 cm
menší výměnnou sací hubici s šíří záběru 17 cm
nabíječku s Li-on baterií k vysavači
krátkou násadu
oboustranný mop na okna
stěrka na okna s odsáváním</t>
  </si>
  <si>
    <t>Parametry akuvysavače na okna:
doba provozu min 30 minut
možnost bezdrátového použití
šířka gumové kontaktní chlopně: 28 cm
výkon nabíječky: min 5 W
Parametry okenního mopu:
šířka gumové kontaktní chlopně: 17 cm
sací hubicie jsou vyměnitelné
má odnímatelnou nádržku na vodu</t>
  </si>
  <si>
    <t>Sada vysavače a mopu na mytí oken</t>
  </si>
  <si>
    <t>2.7</t>
  </si>
  <si>
    <t>Parní čistič s profesionálním výkonem</t>
  </si>
  <si>
    <t>váha max 15 kg
rozměry : max 500 x 400 x 300 cm
parní hadice s ovládací pistolí
prodlužující trubice
kartáč na podlahu
stěrka na okna
sada trysek a kartáčků
trojúhelníkový velký kartáč</t>
  </si>
  <si>
    <t>nepřetržitá produkce suché páry
čistí, odmašťuje, desinfikuje
teplota páry 170 - 190°
tlak 8 - 10 bar
rychlost páry min 65 gr/min
kapacita nádrže na vodu min. 1,5 l
zahřívací doba do 5 minut
4 kolečka pro usnadnění manipulace
délka napájecího kabelu min. 5 m</t>
  </si>
  <si>
    <t>2.8</t>
  </si>
  <si>
    <t>Profesionální čistička vzduchu s montáží na zeď</t>
  </si>
  <si>
    <t>dotykové ovládání
rozměry: 490 - 500 x 880 - 890 x 220 - 240 mm</t>
  </si>
  <si>
    <t>kryt jednotky je z tvrzeného, odolného plastu</t>
  </si>
  <si>
    <t>obsahuje předfiltr, uhlíkový filtr a/nebo hepafiltr
automatické nasatvení optimálního výkonu pomocí inteligentních senzorů
bipolární ionizátor generuje ionty a napomáhá k filtraci vzduchu v celém objemu místnosti
tichý režim
napájení 220 - 240 V
Příkon 8 - 160/180 W (dle výrobce)
vzduch. výkon 260-748 m3/hod.
pro místnost min. 56 a max. 110/130 m2 (dle výrobce)</t>
  </si>
  <si>
    <t>Dílna, nářadí</t>
  </si>
  <si>
    <t>3.1</t>
  </si>
  <si>
    <t>Vysavač průmyslový</t>
  </si>
  <si>
    <t>rozměr dle výrobce
hmotnost max 14 kg; vzduchový výkon min. 40 l/sec.</t>
  </si>
  <si>
    <t>plast</t>
  </si>
  <si>
    <t>objem nádoby min. 11 l; pro suché vysávání
příkon min 800 W
min. délka přívodního kabelu - 7 m</t>
  </si>
  <si>
    <t>3.2</t>
  </si>
  <si>
    <t>Opalovací pistole</t>
  </si>
  <si>
    <t>rozměr dle výrobce
hmotnost max. 0,7 kg, 230 V</t>
  </si>
  <si>
    <t>ocel/ plast</t>
  </si>
  <si>
    <t>horkovzdušná; 50/300/600 °C; proud vzduchu 200/350/500 l/min.; příkon do 2000W</t>
  </si>
  <si>
    <t>3.3</t>
  </si>
  <si>
    <t>AKU- nůžky na trávu a keře</t>
  </si>
  <si>
    <t>hmotnost max. 1,4 kg; délka lišty min. 100 mm; délka čepele min. 200 mm;</t>
  </si>
  <si>
    <t>Li-Ion aku 18V; výdrž baterie min. 60 min.; doba nabíjení do 1,5 h. Baterie a nabíječka součástí dodávky.</t>
  </si>
  <si>
    <t>3.4</t>
  </si>
  <si>
    <t>AKU- vyžínač</t>
  </si>
  <si>
    <t>délka 1880 mm, hmotnost do 5 kg; jmenovité napětí 36V; průměr řezného kruhu 420 mm</t>
  </si>
  <si>
    <t>poloautomatická vyžínací hlava dvoustrunová pro sekání trávy a začisťování obrubníků; univerzální ochranný kryt 
Akumulátor, nabíječka, univerzální popruh sou součástí dodávky</t>
  </si>
  <si>
    <t>3.5</t>
  </si>
  <si>
    <t>AKU- vrtací kladivo</t>
  </si>
  <si>
    <t>rozměr dle výrobce
Napětí akumulátoru 18 V
Jmenovité otáčky 0 – 980 ot/min. 
Max. průměr vrtáku kov 13 mm. 
Sklíčidlo SDS Plus</t>
  </si>
  <si>
    <t>přídavná rukojeť; hloubkový doraz. Akumulátor 18V 6.0 Ah + příruční kufr + rychlonabíječka součástí dodávky</t>
  </si>
  <si>
    <t>3.6</t>
  </si>
  <si>
    <t>Bruska stolní 2-kotoučová</t>
  </si>
  <si>
    <t>rozměry max 380 x 240 x 270 mm; hmotnost do 15 kg; Ø brusných kotoučů do 200 mm; šířka brusných kotoučů 20 mm; zrnitost 24</t>
  </si>
  <si>
    <t>jmenovitý příkon min. 600W; otáčky min. 3600/min</t>
  </si>
  <si>
    <t>3.7</t>
  </si>
  <si>
    <t>AKU- bruska úhlová</t>
  </si>
  <si>
    <t>hmotnost max. 2,1 kg; Ø kotouče 125 mm; rozměr dle výrobce</t>
  </si>
  <si>
    <t>výkon max 1000W; akumulátor 18V. Baterie + nabíječka součástí dodávky</t>
  </si>
  <si>
    <t>3.8</t>
  </si>
  <si>
    <t>Digitální kuchyňská váha</t>
  </si>
  <si>
    <t>celkové rozměry 280x315x110 mm, važná plošina nerez 260x205 mm</t>
  </si>
  <si>
    <t>Cejchovaná, vážení do 3-6 kg / s přesností 1-2g, LCD displej s podsvícením, napájení AV 230V nebo akumulátorem</t>
  </si>
  <si>
    <t>3.9</t>
  </si>
  <si>
    <t>Vakuová balička (miniVAC)</t>
  </si>
  <si>
    <t>celkové rozměry 250x395x250 mm; rozměry komory 220x280x90 mm</t>
  </si>
  <si>
    <t>kombinace ocel/plast</t>
  </si>
  <si>
    <t>1-komorová, výkon vývěvy 4 m3/h</t>
  </si>
  <si>
    <t>Gastro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</si>
</sst>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D2D2D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0" fillId="0" borderId="0" xfId="0" applyFont="1" applyAlignment="1">
      <alignment horizontal="left" vertical="center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0" fillId="0" borderId="0" xfId="0" applyNumberFormat="1" applyFont="1"/>
    <xf numFmtId="164" fontId="11" fillId="0" borderId="4" xfId="0" applyNumberFormat="1" applyFont="1" applyBorder="1"/>
    <xf numFmtId="164" fontId="11" fillId="0" borderId="14" xfId="0" applyNumberFormat="1" applyFont="1" applyBorder="1"/>
    <xf numFmtId="4" fontId="12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15" xfId="0" applyFont="1" applyBorder="1"/>
    <xf numFmtId="164" fontId="6" fillId="0" borderId="0" xfId="0" applyNumberFormat="1" applyFont="1"/>
    <xf numFmtId="164" fontId="6" fillId="0" borderId="16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20" xfId="0" applyBorder="1"/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3" xfId="0" applyNumberFormat="1" applyFont="1" applyBorder="1"/>
    <xf numFmtId="0" fontId="6" fillId="0" borderId="24" xfId="0" applyFont="1" applyBorder="1"/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M152"/>
  <sheetViews>
    <sheetView showGridLines="0" tabSelected="1" workbookViewId="0" topLeftCell="A124">
      <selection activeCell="F150" sqref="F1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5" spans="2:12" s="1" customFormat="1" ht="6.9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5"/>
    </row>
    <row r="6" spans="2:12" s="1" customFormat="1" ht="24.95" customHeight="1">
      <c r="B6" s="5"/>
      <c r="C6" s="3" t="s">
        <v>58</v>
      </c>
      <c r="L6" s="5"/>
    </row>
    <row r="7" spans="2:12" s="1" customFormat="1" ht="6.95" customHeight="1">
      <c r="B7" s="5"/>
      <c r="L7" s="5"/>
    </row>
    <row r="8" spans="2:12" s="1" customFormat="1" ht="12" customHeight="1">
      <c r="B8" s="5"/>
      <c r="C8" s="4" t="s">
        <v>1</v>
      </c>
      <c r="L8" s="5"/>
    </row>
    <row r="9" spans="2:12" s="1" customFormat="1" ht="16.5" customHeight="1">
      <c r="B9" s="5"/>
      <c r="E9" s="83" t="s">
        <v>59</v>
      </c>
      <c r="F9" s="84"/>
      <c r="G9" s="84"/>
      <c r="H9" s="84"/>
      <c r="L9" s="5"/>
    </row>
    <row r="10" spans="2:12" s="1" customFormat="1" ht="12" customHeight="1">
      <c r="B10" s="5"/>
      <c r="C10" s="4" t="s">
        <v>12</v>
      </c>
      <c r="L10" s="5"/>
    </row>
    <row r="11" spans="2:12" s="1" customFormat="1" ht="16.5" customHeight="1">
      <c r="B11" s="5"/>
      <c r="E11" s="85"/>
      <c r="F11" s="86"/>
      <c r="G11" s="86"/>
      <c r="H11" s="86"/>
      <c r="L11" s="5"/>
    </row>
    <row r="12" spans="2:12" s="1" customFormat="1" ht="6.95" customHeight="1">
      <c r="B12" s="5"/>
      <c r="L12" s="5"/>
    </row>
    <row r="13" spans="2:12" s="1" customFormat="1" ht="12" customHeight="1">
      <c r="B13" s="5"/>
      <c r="C13" s="4" t="s">
        <v>2</v>
      </c>
      <c r="F13" s="19"/>
      <c r="I13" s="4" t="s">
        <v>3</v>
      </c>
      <c r="J13" s="20"/>
      <c r="L13" s="5"/>
    </row>
    <row r="14" spans="2:12" s="1" customFormat="1" ht="6.95" customHeight="1">
      <c r="B14" s="5"/>
      <c r="L14" s="5"/>
    </row>
    <row r="15" spans="2:12" s="1" customFormat="1" ht="10.35" customHeight="1">
      <c r="B15" s="5"/>
      <c r="L15" s="5"/>
    </row>
    <row r="16" spans="2:20" s="25" customFormat="1" ht="29.25" customHeight="1">
      <c r="B16" s="21"/>
      <c r="C16" s="22" t="s">
        <v>15</v>
      </c>
      <c r="D16" s="23" t="s">
        <v>8</v>
      </c>
      <c r="E16" s="23" t="s">
        <v>45</v>
      </c>
      <c r="F16" s="23" t="s">
        <v>7</v>
      </c>
      <c r="G16" s="23" t="s">
        <v>16</v>
      </c>
      <c r="H16" s="23" t="s">
        <v>17</v>
      </c>
      <c r="I16" s="23" t="s">
        <v>18</v>
      </c>
      <c r="J16" s="23" t="s">
        <v>13</v>
      </c>
      <c r="K16" s="24" t="s">
        <v>19</v>
      </c>
      <c r="L16" s="21"/>
      <c r="M16" s="9" t="s">
        <v>0</v>
      </c>
      <c r="N16" s="10" t="s">
        <v>5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1" t="s">
        <v>25</v>
      </c>
    </row>
    <row r="17" spans="2:63" s="1" customFormat="1" ht="22.9" customHeight="1">
      <c r="B17" s="5"/>
      <c r="C17" s="13" t="s">
        <v>62</v>
      </c>
      <c r="J17" s="26">
        <f>SUM(J18,J44,J95,J140)</f>
        <v>0</v>
      </c>
      <c r="L17" s="5"/>
      <c r="M17" s="12"/>
      <c r="N17" s="8"/>
      <c r="O17" s="8"/>
      <c r="P17" s="27">
        <f>P18</f>
        <v>0</v>
      </c>
      <c r="Q17" s="8"/>
      <c r="R17" s="27">
        <f>R18</f>
        <v>0</v>
      </c>
      <c r="S17" s="8"/>
      <c r="T17" s="28">
        <f>T18</f>
        <v>0</v>
      </c>
      <c r="AT17" s="2" t="s">
        <v>9</v>
      </c>
      <c r="AU17" s="2" t="s">
        <v>14</v>
      </c>
      <c r="BK17" s="29">
        <f>BK18</f>
        <v>0</v>
      </c>
    </row>
    <row r="18" spans="2:63" s="31" customFormat="1" ht="25.9" customHeight="1">
      <c r="B18" s="30"/>
      <c r="D18" s="32" t="s">
        <v>9</v>
      </c>
      <c r="E18" s="33" t="s">
        <v>32</v>
      </c>
      <c r="F18" s="34" t="s">
        <v>33</v>
      </c>
      <c r="J18" s="35">
        <f>SUM(J19,J25,J31,J37)</f>
        <v>0</v>
      </c>
      <c r="L18" s="30"/>
      <c r="M18" s="36"/>
      <c r="P18" s="37">
        <f>P19</f>
        <v>0</v>
      </c>
      <c r="R18" s="37">
        <f>R19</f>
        <v>0</v>
      </c>
      <c r="T18" s="38">
        <f>T19</f>
        <v>0</v>
      </c>
      <c r="AR18" s="32" t="s">
        <v>11</v>
      </c>
      <c r="AT18" s="39" t="s">
        <v>9</v>
      </c>
      <c r="AU18" s="39" t="s">
        <v>10</v>
      </c>
      <c r="AY18" s="32" t="s">
        <v>26</v>
      </c>
      <c r="BK18" s="40">
        <f>BK19</f>
        <v>0</v>
      </c>
    </row>
    <row r="19" spans="2:65" s="1" customFormat="1" ht="16.5" customHeight="1">
      <c r="B19" s="5"/>
      <c r="C19" s="41" t="s">
        <v>32</v>
      </c>
      <c r="D19" s="42" t="s">
        <v>27</v>
      </c>
      <c r="E19" s="43"/>
      <c r="F19" s="44" t="s">
        <v>42</v>
      </c>
      <c r="G19" s="45" t="s">
        <v>28</v>
      </c>
      <c r="H19" s="46">
        <v>1</v>
      </c>
      <c r="I19" s="14"/>
      <c r="J19" s="47">
        <f>ROUND(I19*H19,2)</f>
        <v>0</v>
      </c>
      <c r="K19" s="44" t="s">
        <v>0</v>
      </c>
      <c r="L19" s="5"/>
      <c r="M19" s="48" t="s">
        <v>0</v>
      </c>
      <c r="N19" s="49" t="s">
        <v>6</v>
      </c>
      <c r="O19" s="50">
        <v>0</v>
      </c>
      <c r="P19" s="50">
        <f>O19*H19</f>
        <v>0</v>
      </c>
      <c r="Q19" s="50">
        <v>0</v>
      </c>
      <c r="R19" s="50">
        <f>Q19*H19</f>
        <v>0</v>
      </c>
      <c r="S19" s="50">
        <v>0</v>
      </c>
      <c r="T19" s="51">
        <f>S19*H19</f>
        <v>0</v>
      </c>
      <c r="AR19" s="52" t="s">
        <v>29</v>
      </c>
      <c r="AT19" s="52" t="s">
        <v>27</v>
      </c>
      <c r="AU19" s="52" t="s">
        <v>11</v>
      </c>
      <c r="AY19" s="2" t="s">
        <v>26</v>
      </c>
      <c r="BE19" s="53">
        <f>IF(N19="základní",J19,0)</f>
        <v>0</v>
      </c>
      <c r="BF19" s="53">
        <f>IF(N19="snížená",J19,0)</f>
        <v>0</v>
      </c>
      <c r="BG19" s="53">
        <f>IF(N19="zákl. přenesená",J19,0)</f>
        <v>0</v>
      </c>
      <c r="BH19" s="53">
        <f>IF(N19="sníž. přenesená",J19,0)</f>
        <v>0</v>
      </c>
      <c r="BI19" s="53">
        <f>IF(N19="nulová",J19,0)</f>
        <v>0</v>
      </c>
      <c r="BJ19" s="2" t="s">
        <v>11</v>
      </c>
      <c r="BK19" s="53">
        <f>ROUND(I19*H19,2)</f>
        <v>0</v>
      </c>
      <c r="BL19" s="2" t="s">
        <v>29</v>
      </c>
      <c r="BM19" s="52" t="s">
        <v>30</v>
      </c>
    </row>
    <row r="20" spans="2:51" s="55" customFormat="1" ht="100.5" customHeight="1">
      <c r="B20" s="54"/>
      <c r="D20" s="56" t="s">
        <v>31</v>
      </c>
      <c r="E20" s="57" t="s">
        <v>36</v>
      </c>
      <c r="F20" s="58" t="s">
        <v>52</v>
      </c>
      <c r="H20" s="59" t="s">
        <v>0</v>
      </c>
      <c r="L20" s="54"/>
      <c r="M20" s="60"/>
      <c r="T20" s="61"/>
      <c r="AT20" s="59" t="s">
        <v>31</v>
      </c>
      <c r="AU20" s="59" t="s">
        <v>11</v>
      </c>
      <c r="AV20" s="55" t="s">
        <v>11</v>
      </c>
      <c r="AW20" s="55" t="s">
        <v>4</v>
      </c>
      <c r="AX20" s="55" t="s">
        <v>10</v>
      </c>
      <c r="AY20" s="59" t="s">
        <v>26</v>
      </c>
    </row>
    <row r="21" spans="2:51" s="55" customFormat="1" ht="15" customHeight="1">
      <c r="B21" s="54"/>
      <c r="D21" s="56" t="s">
        <v>31</v>
      </c>
      <c r="E21" s="59" t="s">
        <v>37</v>
      </c>
      <c r="F21" s="58" t="s">
        <v>38</v>
      </c>
      <c r="H21" s="59"/>
      <c r="L21" s="54"/>
      <c r="M21" s="60"/>
      <c r="T21" s="61"/>
      <c r="AT21" s="59" t="s">
        <v>31</v>
      </c>
      <c r="AU21" s="59" t="s">
        <v>11</v>
      </c>
      <c r="AV21" s="55" t="s">
        <v>11</v>
      </c>
      <c r="AW21" s="55" t="s">
        <v>4</v>
      </c>
      <c r="AX21" s="55" t="s">
        <v>10</v>
      </c>
      <c r="AY21" s="59" t="s">
        <v>26</v>
      </c>
    </row>
    <row r="22" spans="2:51" s="55" customFormat="1" ht="15" customHeight="1">
      <c r="B22" s="54"/>
      <c r="D22" s="56" t="s">
        <v>31</v>
      </c>
      <c r="E22" s="59" t="s">
        <v>39</v>
      </c>
      <c r="F22" s="58" t="s">
        <v>43</v>
      </c>
      <c r="H22" s="59"/>
      <c r="L22" s="54"/>
      <c r="M22" s="60"/>
      <c r="T22" s="61"/>
      <c r="AT22" s="59" t="s">
        <v>31</v>
      </c>
      <c r="AU22" s="59" t="s">
        <v>11</v>
      </c>
      <c r="AV22" s="55" t="s">
        <v>11</v>
      </c>
      <c r="AW22" s="55" t="s">
        <v>4</v>
      </c>
      <c r="AX22" s="55" t="s">
        <v>10</v>
      </c>
      <c r="AY22" s="59" t="s">
        <v>26</v>
      </c>
    </row>
    <row r="23" spans="2:51" s="55" customFormat="1" ht="36" customHeight="1">
      <c r="B23" s="54"/>
      <c r="D23" s="56" t="s">
        <v>31</v>
      </c>
      <c r="E23" s="57" t="s">
        <v>41</v>
      </c>
      <c r="F23" s="58" t="s">
        <v>51</v>
      </c>
      <c r="H23" s="59"/>
      <c r="L23" s="54"/>
      <c r="M23" s="60"/>
      <c r="T23" s="61"/>
      <c r="AT23" s="59" t="s">
        <v>31</v>
      </c>
      <c r="AU23" s="59" t="s">
        <v>11</v>
      </c>
      <c r="AV23" s="55" t="s">
        <v>11</v>
      </c>
      <c r="AW23" s="55" t="s">
        <v>4</v>
      </c>
      <c r="AX23" s="55" t="s">
        <v>10</v>
      </c>
      <c r="AY23" s="59" t="s">
        <v>26</v>
      </c>
    </row>
    <row r="24" spans="2:11" ht="11.25" customHeight="1">
      <c r="B24" s="62"/>
      <c r="K24" s="15"/>
    </row>
    <row r="25" spans="2:65" s="1" customFormat="1" ht="16.5" customHeight="1">
      <c r="B25" s="5"/>
      <c r="C25" s="41" t="s">
        <v>60</v>
      </c>
      <c r="D25" s="42" t="s">
        <v>27</v>
      </c>
      <c r="E25" s="43"/>
      <c r="F25" s="44" t="s">
        <v>44</v>
      </c>
      <c r="G25" s="45" t="s">
        <v>28</v>
      </c>
      <c r="H25" s="46">
        <v>1</v>
      </c>
      <c r="I25" s="14"/>
      <c r="J25" s="47">
        <f>ROUND(H25*I25,2)</f>
        <v>0</v>
      </c>
      <c r="K25" s="44" t="s">
        <v>0</v>
      </c>
      <c r="L25" s="5"/>
      <c r="M25" s="48" t="s">
        <v>0</v>
      </c>
      <c r="N25" s="49" t="s">
        <v>6</v>
      </c>
      <c r="O25" s="50">
        <v>0</v>
      </c>
      <c r="P25" s="50">
        <f>O25*H25</f>
        <v>0</v>
      </c>
      <c r="Q25" s="50">
        <v>0</v>
      </c>
      <c r="R25" s="50">
        <f>Q25*H25</f>
        <v>0</v>
      </c>
      <c r="S25" s="50">
        <v>0</v>
      </c>
      <c r="T25" s="51">
        <f>S25*H25</f>
        <v>0</v>
      </c>
      <c r="AR25" s="52" t="s">
        <v>29</v>
      </c>
      <c r="AT25" s="52" t="s">
        <v>27</v>
      </c>
      <c r="AU25" s="52" t="s">
        <v>11</v>
      </c>
      <c r="AY25" s="2" t="s">
        <v>26</v>
      </c>
      <c r="BE25" s="53">
        <f>IF(N25="základní",J25,0)</f>
        <v>0</v>
      </c>
      <c r="BF25" s="53">
        <f>IF(N25="snížená",J25,0)</f>
        <v>0</v>
      </c>
      <c r="BG25" s="53">
        <f>IF(N25="zákl. přenesená",J25,0)</f>
        <v>0</v>
      </c>
      <c r="BH25" s="53">
        <f>IF(N25="sníž. přenesená",J25,0)</f>
        <v>0</v>
      </c>
      <c r="BI25" s="53">
        <f>IF(N25="nulová",J25,0)</f>
        <v>0</v>
      </c>
      <c r="BJ25" s="2" t="s">
        <v>11</v>
      </c>
      <c r="BK25" s="53">
        <f>ROUND(I25*H25,2)</f>
        <v>0</v>
      </c>
      <c r="BL25" s="2" t="s">
        <v>29</v>
      </c>
      <c r="BM25" s="52" t="s">
        <v>30</v>
      </c>
    </row>
    <row r="26" spans="2:51" s="55" customFormat="1" ht="50.25" customHeight="1">
      <c r="B26" s="54"/>
      <c r="D26" s="56" t="s">
        <v>31</v>
      </c>
      <c r="E26" s="57" t="s">
        <v>36</v>
      </c>
      <c r="F26" s="58" t="s">
        <v>53</v>
      </c>
      <c r="H26" s="59" t="s">
        <v>0</v>
      </c>
      <c r="L26" s="54"/>
      <c r="M26" s="60"/>
      <c r="T26" s="61"/>
      <c r="AT26" s="59" t="s">
        <v>31</v>
      </c>
      <c r="AU26" s="59" t="s">
        <v>11</v>
      </c>
      <c r="AV26" s="55" t="s">
        <v>11</v>
      </c>
      <c r="AW26" s="55" t="s">
        <v>4</v>
      </c>
      <c r="AX26" s="55" t="s">
        <v>10</v>
      </c>
      <c r="AY26" s="59" t="s">
        <v>26</v>
      </c>
    </row>
    <row r="27" spans="2:51" s="55" customFormat="1" ht="15" customHeight="1">
      <c r="B27" s="54"/>
      <c r="D27" s="56" t="s">
        <v>31</v>
      </c>
      <c r="E27" s="59" t="s">
        <v>46</v>
      </c>
      <c r="F27" s="58" t="s">
        <v>48</v>
      </c>
      <c r="H27" s="59"/>
      <c r="L27" s="54"/>
      <c r="M27" s="60"/>
      <c r="T27" s="61"/>
      <c r="AT27" s="59" t="s">
        <v>31</v>
      </c>
      <c r="AU27" s="59" t="s">
        <v>11</v>
      </c>
      <c r="AV27" s="55" t="s">
        <v>11</v>
      </c>
      <c r="AW27" s="55" t="s">
        <v>4</v>
      </c>
      <c r="AX27" s="55" t="s">
        <v>10</v>
      </c>
      <c r="AY27" s="59" t="s">
        <v>26</v>
      </c>
    </row>
    <row r="28" spans="2:51" s="55" customFormat="1" ht="15" customHeight="1">
      <c r="B28" s="54"/>
      <c r="D28" s="56" t="s">
        <v>31</v>
      </c>
      <c r="E28" s="59" t="s">
        <v>47</v>
      </c>
      <c r="F28" s="58" t="s">
        <v>49</v>
      </c>
      <c r="H28" s="59"/>
      <c r="L28" s="54"/>
      <c r="M28" s="60"/>
      <c r="T28" s="61"/>
      <c r="AT28" s="59" t="s">
        <v>31</v>
      </c>
      <c r="AU28" s="59" t="s">
        <v>11</v>
      </c>
      <c r="AV28" s="55" t="s">
        <v>11</v>
      </c>
      <c r="AW28" s="55" t="s">
        <v>4</v>
      </c>
      <c r="AX28" s="55" t="s">
        <v>10</v>
      </c>
      <c r="AY28" s="59" t="s">
        <v>26</v>
      </c>
    </row>
    <row r="29" spans="2:51" s="55" customFormat="1" ht="59.25" customHeight="1">
      <c r="B29" s="54"/>
      <c r="D29" s="56" t="s">
        <v>31</v>
      </c>
      <c r="E29" s="57" t="s">
        <v>41</v>
      </c>
      <c r="F29" s="58" t="s">
        <v>50</v>
      </c>
      <c r="H29" s="59"/>
      <c r="L29" s="54"/>
      <c r="M29" s="60"/>
      <c r="T29" s="61"/>
      <c r="AT29" s="59" t="s">
        <v>31</v>
      </c>
      <c r="AU29" s="59" t="s">
        <v>11</v>
      </c>
      <c r="AV29" s="55" t="s">
        <v>11</v>
      </c>
      <c r="AW29" s="55" t="s">
        <v>4</v>
      </c>
      <c r="AX29" s="55" t="s">
        <v>10</v>
      </c>
      <c r="AY29" s="59" t="s">
        <v>26</v>
      </c>
    </row>
    <row r="30" spans="2:11" ht="11.25" customHeight="1">
      <c r="B30" s="62"/>
      <c r="K30" s="15"/>
    </row>
    <row r="31" spans="2:65" s="1" customFormat="1" ht="16.5" customHeight="1">
      <c r="B31" s="5"/>
      <c r="C31" s="41" t="s">
        <v>75</v>
      </c>
      <c r="D31" s="42" t="s">
        <v>27</v>
      </c>
      <c r="E31" s="43"/>
      <c r="F31" s="44" t="s">
        <v>54</v>
      </c>
      <c r="G31" s="45" t="s">
        <v>28</v>
      </c>
      <c r="H31" s="46">
        <v>1</v>
      </c>
      <c r="I31" s="14"/>
      <c r="J31" s="47">
        <f>ROUND(I31*H31,2)</f>
        <v>0</v>
      </c>
      <c r="K31" s="44" t="s">
        <v>0</v>
      </c>
      <c r="L31" s="5"/>
      <c r="M31" s="48" t="s">
        <v>0</v>
      </c>
      <c r="N31" s="49" t="s">
        <v>6</v>
      </c>
      <c r="O31" s="50">
        <v>0</v>
      </c>
      <c r="P31" s="50">
        <f>O31*H31</f>
        <v>0</v>
      </c>
      <c r="Q31" s="50">
        <v>0</v>
      </c>
      <c r="R31" s="50">
        <f>Q31*H31</f>
        <v>0</v>
      </c>
      <c r="S31" s="50">
        <v>0</v>
      </c>
      <c r="T31" s="51">
        <f>S31*H31</f>
        <v>0</v>
      </c>
      <c r="AR31" s="52" t="s">
        <v>29</v>
      </c>
      <c r="AT31" s="52" t="s">
        <v>27</v>
      </c>
      <c r="AU31" s="52" t="s">
        <v>11</v>
      </c>
      <c r="AY31" s="2" t="s">
        <v>26</v>
      </c>
      <c r="BE31" s="53">
        <f>IF(N31="základní",J31,0)</f>
        <v>0</v>
      </c>
      <c r="BF31" s="53">
        <f>IF(N31="snížená",J31,0)</f>
        <v>0</v>
      </c>
      <c r="BG31" s="53">
        <f>IF(N31="zákl. přenesená",J31,0)</f>
        <v>0</v>
      </c>
      <c r="BH31" s="53">
        <f>IF(N31="sníž. přenesená",J31,0)</f>
        <v>0</v>
      </c>
      <c r="BI31" s="53">
        <f>IF(N31="nulová",J31,0)</f>
        <v>0</v>
      </c>
      <c r="BJ31" s="2" t="s">
        <v>11</v>
      </c>
      <c r="BK31" s="53">
        <f>ROUND(I31*H31,2)</f>
        <v>0</v>
      </c>
      <c r="BL31" s="2" t="s">
        <v>29</v>
      </c>
      <c r="BM31" s="52" t="s">
        <v>30</v>
      </c>
    </row>
    <row r="32" spans="2:51" s="55" customFormat="1" ht="50.25" customHeight="1">
      <c r="B32" s="54"/>
      <c r="D32" s="56" t="s">
        <v>31</v>
      </c>
      <c r="E32" s="57" t="s">
        <v>36</v>
      </c>
      <c r="F32" s="58" t="s">
        <v>55</v>
      </c>
      <c r="H32" s="59" t="s">
        <v>0</v>
      </c>
      <c r="L32" s="54"/>
      <c r="M32" s="60"/>
      <c r="T32" s="61"/>
      <c r="AT32" s="59" t="s">
        <v>31</v>
      </c>
      <c r="AU32" s="59" t="s">
        <v>11</v>
      </c>
      <c r="AV32" s="55" t="s">
        <v>11</v>
      </c>
      <c r="AW32" s="55" t="s">
        <v>4</v>
      </c>
      <c r="AX32" s="55" t="s">
        <v>10</v>
      </c>
      <c r="AY32" s="59" t="s">
        <v>26</v>
      </c>
    </row>
    <row r="33" spans="2:51" s="55" customFormat="1" ht="15" customHeight="1">
      <c r="B33" s="54"/>
      <c r="D33" s="56" t="s">
        <v>31</v>
      </c>
      <c r="E33" s="59" t="s">
        <v>37</v>
      </c>
      <c r="F33" s="58" t="s">
        <v>38</v>
      </c>
      <c r="H33" s="59"/>
      <c r="L33" s="54"/>
      <c r="M33" s="60"/>
      <c r="T33" s="61"/>
      <c r="AT33" s="59" t="s">
        <v>31</v>
      </c>
      <c r="AU33" s="59" t="s">
        <v>11</v>
      </c>
      <c r="AV33" s="55" t="s">
        <v>11</v>
      </c>
      <c r="AW33" s="55" t="s">
        <v>4</v>
      </c>
      <c r="AX33" s="55" t="s">
        <v>10</v>
      </c>
      <c r="AY33" s="59" t="s">
        <v>26</v>
      </c>
    </row>
    <row r="34" spans="2:51" s="55" customFormat="1" ht="15" customHeight="1">
      <c r="B34" s="54"/>
      <c r="D34" s="56" t="s">
        <v>31</v>
      </c>
      <c r="E34" s="59" t="s">
        <v>39</v>
      </c>
      <c r="F34" s="58" t="s">
        <v>43</v>
      </c>
      <c r="H34" s="59"/>
      <c r="L34" s="54"/>
      <c r="M34" s="60"/>
      <c r="T34" s="61"/>
      <c r="AT34" s="59" t="s">
        <v>31</v>
      </c>
      <c r="AU34" s="59" t="s">
        <v>11</v>
      </c>
      <c r="AV34" s="55" t="s">
        <v>11</v>
      </c>
      <c r="AW34" s="55" t="s">
        <v>4</v>
      </c>
      <c r="AX34" s="55" t="s">
        <v>10</v>
      </c>
      <c r="AY34" s="59" t="s">
        <v>26</v>
      </c>
    </row>
    <row r="35" spans="2:51" s="55" customFormat="1" ht="68.25" customHeight="1">
      <c r="B35" s="54"/>
      <c r="D35" s="56" t="s">
        <v>31</v>
      </c>
      <c r="E35" s="57" t="s">
        <v>41</v>
      </c>
      <c r="F35" s="58" t="s">
        <v>56</v>
      </c>
      <c r="H35" s="59"/>
      <c r="L35" s="54"/>
      <c r="M35" s="60"/>
      <c r="T35" s="61"/>
      <c r="AT35" s="59" t="s">
        <v>31</v>
      </c>
      <c r="AU35" s="59" t="s">
        <v>11</v>
      </c>
      <c r="AV35" s="55" t="s">
        <v>11</v>
      </c>
      <c r="AW35" s="55" t="s">
        <v>4</v>
      </c>
      <c r="AX35" s="55" t="s">
        <v>10</v>
      </c>
      <c r="AY35" s="59" t="s">
        <v>26</v>
      </c>
    </row>
    <row r="36" spans="2:11" ht="11.25" customHeight="1">
      <c r="B36" s="62"/>
      <c r="K36" s="15"/>
    </row>
    <row r="37" spans="2:65" s="1" customFormat="1" ht="16.5" customHeight="1">
      <c r="B37" s="5"/>
      <c r="C37" s="41" t="s">
        <v>76</v>
      </c>
      <c r="D37" s="42" t="s">
        <v>27</v>
      </c>
      <c r="E37" s="43"/>
      <c r="F37" s="44" t="s">
        <v>34</v>
      </c>
      <c r="G37" s="45" t="s">
        <v>28</v>
      </c>
      <c r="H37" s="46">
        <v>2</v>
      </c>
      <c r="I37" s="14"/>
      <c r="J37" s="47">
        <f>ROUND(I37*H37,2)</f>
        <v>0</v>
      </c>
      <c r="K37" s="44" t="s">
        <v>0</v>
      </c>
      <c r="L37" s="5"/>
      <c r="M37" s="48" t="s">
        <v>0</v>
      </c>
      <c r="N37" s="49" t="s">
        <v>6</v>
      </c>
      <c r="O37" s="50">
        <v>0</v>
      </c>
      <c r="P37" s="50">
        <f>O37*H37</f>
        <v>0</v>
      </c>
      <c r="Q37" s="50">
        <v>0</v>
      </c>
      <c r="R37" s="50">
        <f>Q37*H37</f>
        <v>0</v>
      </c>
      <c r="S37" s="50">
        <v>0</v>
      </c>
      <c r="T37" s="51">
        <f>S37*H37</f>
        <v>0</v>
      </c>
      <c r="AR37" s="52" t="s">
        <v>29</v>
      </c>
      <c r="AT37" s="52" t="s">
        <v>27</v>
      </c>
      <c r="AU37" s="52" t="s">
        <v>11</v>
      </c>
      <c r="AY37" s="2" t="s">
        <v>26</v>
      </c>
      <c r="BE37" s="53">
        <f>IF(N37="základní",J37,0)</f>
        <v>0</v>
      </c>
      <c r="BF37" s="53">
        <f>IF(N37="snížená",J37,0)</f>
        <v>0</v>
      </c>
      <c r="BG37" s="53">
        <f>IF(N37="zákl. přenesená",J37,0)</f>
        <v>0</v>
      </c>
      <c r="BH37" s="53">
        <f>IF(N37="sníž. přenesená",J37,0)</f>
        <v>0</v>
      </c>
      <c r="BI37" s="53">
        <f>IF(N37="nulová",J37,0)</f>
        <v>0</v>
      </c>
      <c r="BJ37" s="2" t="s">
        <v>11</v>
      </c>
      <c r="BK37" s="53">
        <f>ROUND(I37*H37,2)</f>
        <v>0</v>
      </c>
      <c r="BL37" s="2" t="s">
        <v>29</v>
      </c>
      <c r="BM37" s="52" t="s">
        <v>30</v>
      </c>
    </row>
    <row r="38" spans="2:51" s="55" customFormat="1" ht="57" customHeight="1">
      <c r="B38" s="54"/>
      <c r="D38" s="56" t="s">
        <v>31</v>
      </c>
      <c r="E38" s="57" t="s">
        <v>36</v>
      </c>
      <c r="F38" s="58" t="s">
        <v>35</v>
      </c>
      <c r="H38" s="59" t="s">
        <v>0</v>
      </c>
      <c r="L38" s="54"/>
      <c r="M38" s="60"/>
      <c r="T38" s="61"/>
      <c r="AT38" s="59" t="s">
        <v>31</v>
      </c>
      <c r="AU38" s="59" t="s">
        <v>11</v>
      </c>
      <c r="AV38" s="55" t="s">
        <v>11</v>
      </c>
      <c r="AW38" s="55" t="s">
        <v>4</v>
      </c>
      <c r="AX38" s="55" t="s">
        <v>10</v>
      </c>
      <c r="AY38" s="59" t="s">
        <v>26</v>
      </c>
    </row>
    <row r="39" spans="2:51" s="55" customFormat="1" ht="15" customHeight="1">
      <c r="B39" s="54"/>
      <c r="D39" s="56" t="s">
        <v>31</v>
      </c>
      <c r="E39" s="59" t="s">
        <v>37</v>
      </c>
      <c r="F39" s="58" t="s">
        <v>38</v>
      </c>
      <c r="H39" s="59"/>
      <c r="L39" s="54"/>
      <c r="M39" s="60"/>
      <c r="T39" s="61"/>
      <c r="AT39" s="59" t="s">
        <v>31</v>
      </c>
      <c r="AU39" s="59" t="s">
        <v>11</v>
      </c>
      <c r="AV39" s="55" t="s">
        <v>11</v>
      </c>
      <c r="AW39" s="55" t="s">
        <v>4</v>
      </c>
      <c r="AX39" s="55" t="s">
        <v>10</v>
      </c>
      <c r="AY39" s="59" t="s">
        <v>26</v>
      </c>
    </row>
    <row r="40" spans="2:51" s="55" customFormat="1" ht="15" customHeight="1">
      <c r="B40" s="54"/>
      <c r="D40" s="56" t="s">
        <v>31</v>
      </c>
      <c r="E40" s="59" t="s">
        <v>39</v>
      </c>
      <c r="F40" s="58" t="s">
        <v>40</v>
      </c>
      <c r="H40" s="59"/>
      <c r="L40" s="54"/>
      <c r="M40" s="60"/>
      <c r="T40" s="61"/>
      <c r="AT40" s="59" t="s">
        <v>31</v>
      </c>
      <c r="AU40" s="59" t="s">
        <v>11</v>
      </c>
      <c r="AV40" s="55" t="s">
        <v>11</v>
      </c>
      <c r="AW40" s="55" t="s">
        <v>4</v>
      </c>
      <c r="AX40" s="55" t="s">
        <v>10</v>
      </c>
      <c r="AY40" s="59" t="s">
        <v>26</v>
      </c>
    </row>
    <row r="41" spans="2:51" s="55" customFormat="1" ht="95.25" customHeight="1">
      <c r="B41" s="63"/>
      <c r="C41" s="64"/>
      <c r="D41" s="65" t="s">
        <v>31</v>
      </c>
      <c r="E41" s="66" t="s">
        <v>41</v>
      </c>
      <c r="F41" s="67" t="s">
        <v>57</v>
      </c>
      <c r="G41" s="64"/>
      <c r="H41" s="68"/>
      <c r="I41" s="64"/>
      <c r="J41" s="64"/>
      <c r="K41" s="69"/>
      <c r="L41" s="54"/>
      <c r="M41" s="60"/>
      <c r="T41" s="61"/>
      <c r="AT41" s="59" t="s">
        <v>31</v>
      </c>
      <c r="AU41" s="59" t="s">
        <v>11</v>
      </c>
      <c r="AV41" s="55" t="s">
        <v>11</v>
      </c>
      <c r="AW41" s="55" t="s">
        <v>4</v>
      </c>
      <c r="AX41" s="55" t="s">
        <v>10</v>
      </c>
      <c r="AY41" s="59" t="s">
        <v>26</v>
      </c>
    </row>
    <row r="44" spans="2:63" s="31" customFormat="1" ht="25.9" customHeight="1">
      <c r="B44" s="70"/>
      <c r="C44" s="71"/>
      <c r="D44" s="72" t="s">
        <v>9</v>
      </c>
      <c r="E44" s="73" t="s">
        <v>60</v>
      </c>
      <c r="F44" s="74" t="s">
        <v>61</v>
      </c>
      <c r="G44" s="71"/>
      <c r="H44" s="71"/>
      <c r="I44" s="71"/>
      <c r="J44" s="75">
        <f>SUM(J45,J51,J57,J63,J69,J75,J81,J87)</f>
        <v>0</v>
      </c>
      <c r="K44" s="76"/>
      <c r="L44" s="30"/>
      <c r="M44" s="36"/>
      <c r="P44" s="37">
        <f>P45</f>
        <v>0</v>
      </c>
      <c r="R44" s="37">
        <f>R45</f>
        <v>0</v>
      </c>
      <c r="T44" s="38">
        <f>T45</f>
        <v>0</v>
      </c>
      <c r="AR44" s="32" t="s">
        <v>11</v>
      </c>
      <c r="AT44" s="39" t="s">
        <v>9</v>
      </c>
      <c r="AU44" s="39" t="s">
        <v>10</v>
      </c>
      <c r="AY44" s="32" t="s">
        <v>26</v>
      </c>
      <c r="BK44" s="40">
        <f>BK45</f>
        <v>0</v>
      </c>
    </row>
    <row r="45" spans="2:65" s="1" customFormat="1" ht="16.5" customHeight="1">
      <c r="B45" s="5"/>
      <c r="C45" s="41" t="s">
        <v>77</v>
      </c>
      <c r="D45" s="42" t="s">
        <v>27</v>
      </c>
      <c r="E45" s="43"/>
      <c r="F45" s="44" t="s">
        <v>63</v>
      </c>
      <c r="G45" s="45" t="s">
        <v>28</v>
      </c>
      <c r="H45" s="46">
        <v>4</v>
      </c>
      <c r="I45" s="14"/>
      <c r="J45" s="47">
        <f>ROUND(I45*H45,2)</f>
        <v>0</v>
      </c>
      <c r="K45" s="44" t="s">
        <v>0</v>
      </c>
      <c r="L45" s="5"/>
      <c r="M45" s="48" t="s">
        <v>0</v>
      </c>
      <c r="N45" s="49" t="s">
        <v>6</v>
      </c>
      <c r="O45" s="50">
        <v>0</v>
      </c>
      <c r="P45" s="50">
        <f>O45*H45</f>
        <v>0</v>
      </c>
      <c r="Q45" s="50">
        <v>0</v>
      </c>
      <c r="R45" s="50">
        <f>Q45*H45</f>
        <v>0</v>
      </c>
      <c r="S45" s="50">
        <v>0</v>
      </c>
      <c r="T45" s="51">
        <f>S45*H45</f>
        <v>0</v>
      </c>
      <c r="AR45" s="52" t="s">
        <v>29</v>
      </c>
      <c r="AT45" s="52" t="s">
        <v>27</v>
      </c>
      <c r="AU45" s="52" t="s">
        <v>11</v>
      </c>
      <c r="AY45" s="2" t="s">
        <v>26</v>
      </c>
      <c r="BE45" s="53">
        <f>IF(N45="základní",J45,0)</f>
        <v>0</v>
      </c>
      <c r="BF45" s="53">
        <f>IF(N45="snížená",J45,0)</f>
        <v>0</v>
      </c>
      <c r="BG45" s="53">
        <f>IF(N45="zákl. přenesená",J45,0)</f>
        <v>0</v>
      </c>
      <c r="BH45" s="53">
        <f>IF(N45="sníž. přenesená",J45,0)</f>
        <v>0</v>
      </c>
      <c r="BI45" s="53">
        <f>IF(N45="nulová",J45,0)</f>
        <v>0</v>
      </c>
      <c r="BJ45" s="2" t="s">
        <v>11</v>
      </c>
      <c r="BK45" s="53">
        <f>ROUND(I45*H45,2)</f>
        <v>0</v>
      </c>
      <c r="BL45" s="2" t="s">
        <v>29</v>
      </c>
      <c r="BM45" s="52" t="s">
        <v>30</v>
      </c>
    </row>
    <row r="46" spans="2:51" s="55" customFormat="1" ht="25.5" customHeight="1">
      <c r="B46" s="54"/>
      <c r="D46" s="56" t="s">
        <v>31</v>
      </c>
      <c r="E46" s="57" t="s">
        <v>36</v>
      </c>
      <c r="F46" s="57" t="s">
        <v>64</v>
      </c>
      <c r="H46" s="59" t="s">
        <v>0</v>
      </c>
      <c r="L46" s="54"/>
      <c r="M46" s="60"/>
      <c r="T46" s="61"/>
      <c r="AT46" s="59" t="s">
        <v>31</v>
      </c>
      <c r="AU46" s="59" t="s">
        <v>11</v>
      </c>
      <c r="AV46" s="55" t="s">
        <v>11</v>
      </c>
      <c r="AW46" s="55" t="s">
        <v>4</v>
      </c>
      <c r="AX46" s="55" t="s">
        <v>10</v>
      </c>
      <c r="AY46" s="59" t="s">
        <v>26</v>
      </c>
    </row>
    <row r="47" spans="2:51" s="55" customFormat="1" ht="26.25" customHeight="1">
      <c r="B47" s="54"/>
      <c r="D47" s="56" t="s">
        <v>31</v>
      </c>
      <c r="E47" s="59" t="s">
        <v>37</v>
      </c>
      <c r="F47" s="58" t="s">
        <v>65</v>
      </c>
      <c r="H47" s="59"/>
      <c r="L47" s="54"/>
      <c r="M47" s="60"/>
      <c r="T47" s="61"/>
      <c r="AT47" s="59" t="s">
        <v>31</v>
      </c>
      <c r="AU47" s="59" t="s">
        <v>11</v>
      </c>
      <c r="AV47" s="55" t="s">
        <v>11</v>
      </c>
      <c r="AW47" s="55" t="s">
        <v>4</v>
      </c>
      <c r="AX47" s="55" t="s">
        <v>10</v>
      </c>
      <c r="AY47" s="59" t="s">
        <v>26</v>
      </c>
    </row>
    <row r="48" spans="2:51" s="55" customFormat="1" ht="15" customHeight="1">
      <c r="B48" s="54"/>
      <c r="D48" s="56" t="s">
        <v>31</v>
      </c>
      <c r="E48" s="59" t="s">
        <v>39</v>
      </c>
      <c r="F48" s="58" t="s">
        <v>66</v>
      </c>
      <c r="H48" s="59"/>
      <c r="L48" s="54"/>
      <c r="M48" s="60"/>
      <c r="T48" s="61"/>
      <c r="AT48" s="59" t="s">
        <v>31</v>
      </c>
      <c r="AU48" s="59" t="s">
        <v>11</v>
      </c>
      <c r="AV48" s="55" t="s">
        <v>11</v>
      </c>
      <c r="AW48" s="55" t="s">
        <v>4</v>
      </c>
      <c r="AX48" s="55" t="s">
        <v>10</v>
      </c>
      <c r="AY48" s="59" t="s">
        <v>26</v>
      </c>
    </row>
    <row r="49" spans="2:51" s="55" customFormat="1" ht="81" customHeight="1">
      <c r="B49" s="54"/>
      <c r="D49" s="56" t="s">
        <v>31</v>
      </c>
      <c r="E49" s="57" t="s">
        <v>41</v>
      </c>
      <c r="F49" s="58" t="s">
        <v>67</v>
      </c>
      <c r="H49" s="59"/>
      <c r="L49" s="54"/>
      <c r="M49" s="60"/>
      <c r="T49" s="61"/>
      <c r="AT49" s="59" t="s">
        <v>31</v>
      </c>
      <c r="AU49" s="59" t="s">
        <v>11</v>
      </c>
      <c r="AV49" s="55" t="s">
        <v>11</v>
      </c>
      <c r="AW49" s="55" t="s">
        <v>4</v>
      </c>
      <c r="AX49" s="55" t="s">
        <v>10</v>
      </c>
      <c r="AY49" s="59" t="s">
        <v>26</v>
      </c>
    </row>
    <row r="50" spans="2:11" ht="11.25" customHeight="1">
      <c r="B50" s="62"/>
      <c r="K50" s="15"/>
    </row>
    <row r="51" spans="2:65" s="1" customFormat="1" ht="16.5" customHeight="1">
      <c r="B51" s="5"/>
      <c r="C51" s="41" t="s">
        <v>78</v>
      </c>
      <c r="D51" s="42" t="s">
        <v>27</v>
      </c>
      <c r="E51" s="43"/>
      <c r="F51" s="44" t="s">
        <v>68</v>
      </c>
      <c r="G51" s="45" t="s">
        <v>28</v>
      </c>
      <c r="H51" s="46">
        <v>6</v>
      </c>
      <c r="I51" s="14"/>
      <c r="J51" s="47">
        <f>ROUND(I51*H51,2)</f>
        <v>0</v>
      </c>
      <c r="K51" s="44" t="s">
        <v>0</v>
      </c>
      <c r="L51" s="5"/>
      <c r="M51" s="48" t="s">
        <v>0</v>
      </c>
      <c r="N51" s="49" t="s">
        <v>6</v>
      </c>
      <c r="O51" s="50">
        <v>0</v>
      </c>
      <c r="P51" s="50">
        <f>O51*H51</f>
        <v>0</v>
      </c>
      <c r="Q51" s="50">
        <v>0</v>
      </c>
      <c r="R51" s="50">
        <f>Q51*H51</f>
        <v>0</v>
      </c>
      <c r="S51" s="50">
        <v>0</v>
      </c>
      <c r="T51" s="51">
        <f>S51*H51</f>
        <v>0</v>
      </c>
      <c r="AR51" s="52" t="s">
        <v>29</v>
      </c>
      <c r="AT51" s="52" t="s">
        <v>27</v>
      </c>
      <c r="AU51" s="52" t="s">
        <v>11</v>
      </c>
      <c r="AY51" s="2" t="s">
        <v>26</v>
      </c>
      <c r="BE51" s="53">
        <f>IF(N51="základní",J51,0)</f>
        <v>0</v>
      </c>
      <c r="BF51" s="53">
        <f>IF(N51="snížená",J51,0)</f>
        <v>0</v>
      </c>
      <c r="BG51" s="53">
        <f>IF(N51="zákl. přenesená",J51,0)</f>
        <v>0</v>
      </c>
      <c r="BH51" s="53">
        <f>IF(N51="sníž. přenesená",J51,0)</f>
        <v>0</v>
      </c>
      <c r="BI51" s="53">
        <f>IF(N51="nulová",J51,0)</f>
        <v>0</v>
      </c>
      <c r="BJ51" s="2" t="s">
        <v>11</v>
      </c>
      <c r="BK51" s="53">
        <f>ROUND(I51*H51,2)</f>
        <v>0</v>
      </c>
      <c r="BL51" s="2" t="s">
        <v>29</v>
      </c>
      <c r="BM51" s="52" t="s">
        <v>30</v>
      </c>
    </row>
    <row r="52" spans="2:51" s="55" customFormat="1" ht="25.5" customHeight="1">
      <c r="B52" s="54"/>
      <c r="D52" s="56" t="s">
        <v>31</v>
      </c>
      <c r="E52" s="57" t="s">
        <v>36</v>
      </c>
      <c r="F52" s="57" t="s">
        <v>69</v>
      </c>
      <c r="H52" s="59" t="s">
        <v>0</v>
      </c>
      <c r="L52" s="54"/>
      <c r="M52" s="60"/>
      <c r="T52" s="61"/>
      <c r="AT52" s="59" t="s">
        <v>31</v>
      </c>
      <c r="AU52" s="59" t="s">
        <v>11</v>
      </c>
      <c r="AV52" s="55" t="s">
        <v>11</v>
      </c>
      <c r="AW52" s="55" t="s">
        <v>4</v>
      </c>
      <c r="AX52" s="55" t="s">
        <v>10</v>
      </c>
      <c r="AY52" s="59" t="s">
        <v>26</v>
      </c>
    </row>
    <row r="53" spans="2:51" s="55" customFormat="1" ht="26.25" customHeight="1">
      <c r="B53" s="54"/>
      <c r="D53" s="56" t="s">
        <v>31</v>
      </c>
      <c r="E53" s="59" t="s">
        <v>37</v>
      </c>
      <c r="F53" s="58" t="s">
        <v>65</v>
      </c>
      <c r="H53" s="59"/>
      <c r="L53" s="54"/>
      <c r="M53" s="60"/>
      <c r="T53" s="61"/>
      <c r="AT53" s="59" t="s">
        <v>31</v>
      </c>
      <c r="AU53" s="59" t="s">
        <v>11</v>
      </c>
      <c r="AV53" s="55" t="s">
        <v>11</v>
      </c>
      <c r="AW53" s="55" t="s">
        <v>4</v>
      </c>
      <c r="AX53" s="55" t="s">
        <v>10</v>
      </c>
      <c r="AY53" s="59" t="s">
        <v>26</v>
      </c>
    </row>
    <row r="54" spans="2:51" s="55" customFormat="1" ht="15" customHeight="1">
      <c r="B54" s="54"/>
      <c r="D54" s="56" t="s">
        <v>31</v>
      </c>
      <c r="E54" s="59" t="s">
        <v>39</v>
      </c>
      <c r="F54" s="58" t="s">
        <v>66</v>
      </c>
      <c r="H54" s="59"/>
      <c r="L54" s="54"/>
      <c r="M54" s="60"/>
      <c r="T54" s="61"/>
      <c r="AT54" s="59" t="s">
        <v>31</v>
      </c>
      <c r="AU54" s="59" t="s">
        <v>11</v>
      </c>
      <c r="AV54" s="55" t="s">
        <v>11</v>
      </c>
      <c r="AW54" s="55" t="s">
        <v>4</v>
      </c>
      <c r="AX54" s="55" t="s">
        <v>10</v>
      </c>
      <c r="AY54" s="59" t="s">
        <v>26</v>
      </c>
    </row>
    <row r="55" spans="2:51" s="55" customFormat="1" ht="93" customHeight="1">
      <c r="B55" s="54"/>
      <c r="D55" s="56" t="s">
        <v>31</v>
      </c>
      <c r="E55" s="57" t="s">
        <v>41</v>
      </c>
      <c r="F55" s="58" t="s">
        <v>70</v>
      </c>
      <c r="H55" s="59"/>
      <c r="L55" s="54"/>
      <c r="M55" s="60"/>
      <c r="T55" s="61"/>
      <c r="AT55" s="59" t="s">
        <v>31</v>
      </c>
      <c r="AU55" s="59" t="s">
        <v>11</v>
      </c>
      <c r="AV55" s="55" t="s">
        <v>11</v>
      </c>
      <c r="AW55" s="55" t="s">
        <v>4</v>
      </c>
      <c r="AX55" s="55" t="s">
        <v>10</v>
      </c>
      <c r="AY55" s="59" t="s">
        <v>26</v>
      </c>
    </row>
    <row r="56" spans="2:11" ht="11.25" customHeight="1">
      <c r="B56" s="62"/>
      <c r="K56" s="15"/>
    </row>
    <row r="57" spans="2:65" s="1" customFormat="1" ht="16.5" customHeight="1">
      <c r="B57" s="5"/>
      <c r="C57" s="41" t="s">
        <v>79</v>
      </c>
      <c r="D57" s="42" t="s">
        <v>27</v>
      </c>
      <c r="E57" s="43"/>
      <c r="F57" s="44" t="s">
        <v>71</v>
      </c>
      <c r="G57" s="45" t="s">
        <v>28</v>
      </c>
      <c r="H57" s="46">
        <v>13</v>
      </c>
      <c r="I57" s="14"/>
      <c r="J57" s="47">
        <f>ROUND(I57*H57,2)</f>
        <v>0</v>
      </c>
      <c r="K57" s="44" t="s">
        <v>0</v>
      </c>
      <c r="L57" s="5"/>
      <c r="M57" s="48" t="s">
        <v>0</v>
      </c>
      <c r="N57" s="49" t="s">
        <v>6</v>
      </c>
      <c r="O57" s="50">
        <v>0</v>
      </c>
      <c r="P57" s="50">
        <f>O57*H57</f>
        <v>0</v>
      </c>
      <c r="Q57" s="50">
        <v>0</v>
      </c>
      <c r="R57" s="50">
        <f>Q57*H57</f>
        <v>0</v>
      </c>
      <c r="S57" s="50">
        <v>0</v>
      </c>
      <c r="T57" s="51">
        <f>S57*H57</f>
        <v>0</v>
      </c>
      <c r="AR57" s="52" t="s">
        <v>29</v>
      </c>
      <c r="AT57" s="52" t="s">
        <v>27</v>
      </c>
      <c r="AU57" s="52" t="s">
        <v>11</v>
      </c>
      <c r="AY57" s="2" t="s">
        <v>26</v>
      </c>
      <c r="BE57" s="53">
        <f>IF(N57="základní",J57,0)</f>
        <v>0</v>
      </c>
      <c r="BF57" s="53">
        <f>IF(N57="snížená",J57,0)</f>
        <v>0</v>
      </c>
      <c r="BG57" s="53">
        <f>IF(N57="zákl. přenesená",J57,0)</f>
        <v>0</v>
      </c>
      <c r="BH57" s="53">
        <f>IF(N57="sníž. přenesená",J57,0)</f>
        <v>0</v>
      </c>
      <c r="BI57" s="53">
        <f>IF(N57="nulová",J57,0)</f>
        <v>0</v>
      </c>
      <c r="BJ57" s="2" t="s">
        <v>11</v>
      </c>
      <c r="BK57" s="53">
        <f>ROUND(I57*H57,2)</f>
        <v>0</v>
      </c>
      <c r="BL57" s="2" t="s">
        <v>29</v>
      </c>
      <c r="BM57" s="52" t="s">
        <v>30</v>
      </c>
    </row>
    <row r="58" spans="2:51" s="55" customFormat="1" ht="25.5" customHeight="1">
      <c r="B58" s="54"/>
      <c r="D58" s="56" t="s">
        <v>31</v>
      </c>
      <c r="E58" s="57" t="s">
        <v>36</v>
      </c>
      <c r="F58" s="57" t="s">
        <v>72</v>
      </c>
      <c r="H58" s="59" t="s">
        <v>0</v>
      </c>
      <c r="L58" s="54"/>
      <c r="M58" s="60"/>
      <c r="T58" s="61"/>
      <c r="AT58" s="59" t="s">
        <v>31</v>
      </c>
      <c r="AU58" s="59" t="s">
        <v>11</v>
      </c>
      <c r="AV58" s="55" t="s">
        <v>11</v>
      </c>
      <c r="AW58" s="55" t="s">
        <v>4</v>
      </c>
      <c r="AX58" s="55" t="s">
        <v>10</v>
      </c>
      <c r="AY58" s="59" t="s">
        <v>26</v>
      </c>
    </row>
    <row r="59" spans="2:51" s="55" customFormat="1" ht="12">
      <c r="B59" s="54"/>
      <c r="D59" s="56" t="s">
        <v>31</v>
      </c>
      <c r="E59" s="59" t="s">
        <v>37</v>
      </c>
      <c r="F59" s="58" t="s">
        <v>43</v>
      </c>
      <c r="H59" s="59"/>
      <c r="L59" s="54"/>
      <c r="M59" s="60"/>
      <c r="T59" s="61"/>
      <c r="AT59" s="59" t="s">
        <v>31</v>
      </c>
      <c r="AU59" s="59" t="s">
        <v>11</v>
      </c>
      <c r="AV59" s="55" t="s">
        <v>11</v>
      </c>
      <c r="AW59" s="55" t="s">
        <v>4</v>
      </c>
      <c r="AX59" s="55" t="s">
        <v>10</v>
      </c>
      <c r="AY59" s="59" t="s">
        <v>26</v>
      </c>
    </row>
    <row r="60" spans="2:51" s="55" customFormat="1" ht="15" customHeight="1">
      <c r="B60" s="54"/>
      <c r="D60" s="56" t="s">
        <v>31</v>
      </c>
      <c r="E60" s="59" t="s">
        <v>39</v>
      </c>
      <c r="F60" s="58" t="s">
        <v>43</v>
      </c>
      <c r="H60" s="59"/>
      <c r="L60" s="54"/>
      <c r="M60" s="60"/>
      <c r="T60" s="61"/>
      <c r="AT60" s="59" t="s">
        <v>31</v>
      </c>
      <c r="AU60" s="59" t="s">
        <v>11</v>
      </c>
      <c r="AV60" s="55" t="s">
        <v>11</v>
      </c>
      <c r="AW60" s="55" t="s">
        <v>4</v>
      </c>
      <c r="AX60" s="55" t="s">
        <v>10</v>
      </c>
      <c r="AY60" s="59" t="s">
        <v>26</v>
      </c>
    </row>
    <row r="61" spans="2:51" s="55" customFormat="1" ht="93" customHeight="1">
      <c r="B61" s="54"/>
      <c r="D61" s="56" t="s">
        <v>31</v>
      </c>
      <c r="E61" s="57" t="s">
        <v>41</v>
      </c>
      <c r="F61" s="58" t="s">
        <v>73</v>
      </c>
      <c r="H61" s="59"/>
      <c r="L61" s="54"/>
      <c r="M61" s="60"/>
      <c r="T61" s="61"/>
      <c r="AT61" s="59" t="s">
        <v>31</v>
      </c>
      <c r="AU61" s="59" t="s">
        <v>11</v>
      </c>
      <c r="AV61" s="55" t="s">
        <v>11</v>
      </c>
      <c r="AW61" s="55" t="s">
        <v>4</v>
      </c>
      <c r="AX61" s="55" t="s">
        <v>10</v>
      </c>
      <c r="AY61" s="59" t="s">
        <v>26</v>
      </c>
    </row>
    <row r="62" spans="2:11" ht="11.25" customHeight="1">
      <c r="B62" s="62"/>
      <c r="K62" s="15"/>
    </row>
    <row r="63" spans="2:65" s="1" customFormat="1" ht="16.5" customHeight="1">
      <c r="B63" s="5"/>
      <c r="C63" s="41" t="s">
        <v>80</v>
      </c>
      <c r="D63" s="42" t="s">
        <v>27</v>
      </c>
      <c r="E63" s="43"/>
      <c r="F63" s="44" t="s">
        <v>74</v>
      </c>
      <c r="G63" s="45" t="s">
        <v>28</v>
      </c>
      <c r="H63" s="46">
        <v>6</v>
      </c>
      <c r="I63" s="14"/>
      <c r="J63" s="47">
        <f>ROUND(I63*H63,2)</f>
        <v>0</v>
      </c>
      <c r="K63" s="44" t="s">
        <v>0</v>
      </c>
      <c r="L63" s="5"/>
      <c r="M63" s="48" t="s">
        <v>0</v>
      </c>
      <c r="N63" s="49" t="s">
        <v>6</v>
      </c>
      <c r="O63" s="50">
        <v>0</v>
      </c>
      <c r="P63" s="50">
        <f>O63*H63</f>
        <v>0</v>
      </c>
      <c r="Q63" s="50">
        <v>0</v>
      </c>
      <c r="R63" s="50">
        <f>Q63*H63</f>
        <v>0</v>
      </c>
      <c r="S63" s="50">
        <v>0</v>
      </c>
      <c r="T63" s="51">
        <f>S63*H63</f>
        <v>0</v>
      </c>
      <c r="AR63" s="52" t="s">
        <v>29</v>
      </c>
      <c r="AT63" s="52" t="s">
        <v>27</v>
      </c>
      <c r="AU63" s="52" t="s">
        <v>11</v>
      </c>
      <c r="AY63" s="2" t="s">
        <v>26</v>
      </c>
      <c r="BE63" s="53">
        <f>IF(N63="základní",J63,0)</f>
        <v>0</v>
      </c>
      <c r="BF63" s="53">
        <f>IF(N63="snížená",J63,0)</f>
        <v>0</v>
      </c>
      <c r="BG63" s="53">
        <f>IF(N63="zákl. přenesená",J63,0)</f>
        <v>0</v>
      </c>
      <c r="BH63" s="53">
        <f>IF(N63="sníž. přenesená",J63,0)</f>
        <v>0</v>
      </c>
      <c r="BI63" s="53">
        <f>IF(N63="nulová",J63,0)</f>
        <v>0</v>
      </c>
      <c r="BJ63" s="2" t="s">
        <v>11</v>
      </c>
      <c r="BK63" s="53">
        <f>ROUND(I63*H63,2)</f>
        <v>0</v>
      </c>
      <c r="BL63" s="2" t="s">
        <v>29</v>
      </c>
      <c r="BM63" s="52" t="s">
        <v>30</v>
      </c>
    </row>
    <row r="64" spans="2:51" s="55" customFormat="1" ht="123.75">
      <c r="B64" s="54"/>
      <c r="D64" s="56" t="s">
        <v>31</v>
      </c>
      <c r="E64" s="57" t="s">
        <v>36</v>
      </c>
      <c r="F64" s="57" t="s">
        <v>81</v>
      </c>
      <c r="H64" s="59" t="s">
        <v>0</v>
      </c>
      <c r="L64" s="54"/>
      <c r="M64" s="60"/>
      <c r="T64" s="61"/>
      <c r="AT64" s="59" t="s">
        <v>31</v>
      </c>
      <c r="AU64" s="59" t="s">
        <v>11</v>
      </c>
      <c r="AV64" s="55" t="s">
        <v>11</v>
      </c>
      <c r="AW64" s="55" t="s">
        <v>4</v>
      </c>
      <c r="AX64" s="55" t="s">
        <v>10</v>
      </c>
      <c r="AY64" s="59" t="s">
        <v>26</v>
      </c>
    </row>
    <row r="65" spans="2:51" s="55" customFormat="1" ht="12">
      <c r="B65" s="54"/>
      <c r="D65" s="56" t="s">
        <v>31</v>
      </c>
      <c r="E65" s="59" t="s">
        <v>37</v>
      </c>
      <c r="F65" s="58" t="s">
        <v>43</v>
      </c>
      <c r="H65" s="59"/>
      <c r="L65" s="54"/>
      <c r="M65" s="60"/>
      <c r="T65" s="61"/>
      <c r="AT65" s="59" t="s">
        <v>31</v>
      </c>
      <c r="AU65" s="59" t="s">
        <v>11</v>
      </c>
      <c r="AV65" s="55" t="s">
        <v>11</v>
      </c>
      <c r="AW65" s="55" t="s">
        <v>4</v>
      </c>
      <c r="AX65" s="55" t="s">
        <v>10</v>
      </c>
      <c r="AY65" s="59" t="s">
        <v>26</v>
      </c>
    </row>
    <row r="66" spans="2:51" s="55" customFormat="1" ht="15" customHeight="1">
      <c r="B66" s="54"/>
      <c r="D66" s="56" t="s">
        <v>31</v>
      </c>
      <c r="E66" s="59" t="s">
        <v>39</v>
      </c>
      <c r="F66" s="58" t="s">
        <v>82</v>
      </c>
      <c r="H66" s="59"/>
      <c r="L66" s="54"/>
      <c r="M66" s="60"/>
      <c r="T66" s="61"/>
      <c r="AT66" s="59" t="s">
        <v>31</v>
      </c>
      <c r="AU66" s="59" t="s">
        <v>11</v>
      </c>
      <c r="AV66" s="55" t="s">
        <v>11</v>
      </c>
      <c r="AW66" s="55" t="s">
        <v>4</v>
      </c>
      <c r="AX66" s="55" t="s">
        <v>10</v>
      </c>
      <c r="AY66" s="59" t="s">
        <v>26</v>
      </c>
    </row>
    <row r="67" spans="2:51" s="55" customFormat="1" ht="22.5">
      <c r="B67" s="54"/>
      <c r="D67" s="56" t="s">
        <v>31</v>
      </c>
      <c r="E67" s="57" t="s">
        <v>41</v>
      </c>
      <c r="F67" s="57" t="s">
        <v>83</v>
      </c>
      <c r="H67" s="59"/>
      <c r="L67" s="54"/>
      <c r="M67" s="60"/>
      <c r="T67" s="61"/>
      <c r="AT67" s="59" t="s">
        <v>31</v>
      </c>
      <c r="AU67" s="59" t="s">
        <v>11</v>
      </c>
      <c r="AV67" s="55" t="s">
        <v>11</v>
      </c>
      <c r="AW67" s="55" t="s">
        <v>4</v>
      </c>
      <c r="AX67" s="55" t="s">
        <v>10</v>
      </c>
      <c r="AY67" s="59" t="s">
        <v>26</v>
      </c>
    </row>
    <row r="68" spans="2:11" ht="11.25" customHeight="1">
      <c r="B68" s="62"/>
      <c r="K68" s="15"/>
    </row>
    <row r="69" spans="2:65" s="1" customFormat="1" ht="16.5" customHeight="1">
      <c r="B69" s="5"/>
      <c r="C69" s="41" t="s">
        <v>84</v>
      </c>
      <c r="D69" s="42" t="s">
        <v>27</v>
      </c>
      <c r="E69" s="43"/>
      <c r="F69" s="44" t="s">
        <v>85</v>
      </c>
      <c r="G69" s="45" t="s">
        <v>28</v>
      </c>
      <c r="H69" s="46">
        <v>3</v>
      </c>
      <c r="I69" s="14"/>
      <c r="J69" s="47">
        <f>ROUND(I69*H69,2)</f>
        <v>0</v>
      </c>
      <c r="K69" s="44" t="s">
        <v>0</v>
      </c>
      <c r="L69" s="5"/>
      <c r="M69" s="48" t="s">
        <v>0</v>
      </c>
      <c r="N69" s="49" t="s">
        <v>6</v>
      </c>
      <c r="O69" s="50">
        <v>0</v>
      </c>
      <c r="P69" s="50">
        <f>O69*H69</f>
        <v>0</v>
      </c>
      <c r="Q69" s="50">
        <v>0</v>
      </c>
      <c r="R69" s="50">
        <f>Q69*H69</f>
        <v>0</v>
      </c>
      <c r="S69" s="50">
        <v>0</v>
      </c>
      <c r="T69" s="51">
        <f>S69*H69</f>
        <v>0</v>
      </c>
      <c r="AR69" s="52" t="s">
        <v>29</v>
      </c>
      <c r="AT69" s="52" t="s">
        <v>27</v>
      </c>
      <c r="AU69" s="52" t="s">
        <v>11</v>
      </c>
      <c r="AY69" s="2" t="s">
        <v>26</v>
      </c>
      <c r="BE69" s="53">
        <f>IF(N69="základní",J69,0)</f>
        <v>0</v>
      </c>
      <c r="BF69" s="53">
        <f>IF(N69="snížená",J69,0)</f>
        <v>0</v>
      </c>
      <c r="BG69" s="53">
        <f>IF(N69="zákl. přenesená",J69,0)</f>
        <v>0</v>
      </c>
      <c r="BH69" s="53">
        <f>IF(N69="sníž. přenesená",J69,0)</f>
        <v>0</v>
      </c>
      <c r="BI69" s="53">
        <f>IF(N69="nulová",J69,0)</f>
        <v>0</v>
      </c>
      <c r="BJ69" s="2" t="s">
        <v>11</v>
      </c>
      <c r="BK69" s="53">
        <f>ROUND(I69*H69,2)</f>
        <v>0</v>
      </c>
      <c r="BL69" s="2" t="s">
        <v>29</v>
      </c>
      <c r="BM69" s="52" t="s">
        <v>30</v>
      </c>
    </row>
    <row r="70" spans="2:51" s="55" customFormat="1" ht="22.5">
      <c r="B70" s="54"/>
      <c r="D70" s="56" t="s">
        <v>31</v>
      </c>
      <c r="E70" s="57" t="s">
        <v>36</v>
      </c>
      <c r="F70" s="57" t="s">
        <v>86</v>
      </c>
      <c r="H70" s="59" t="s">
        <v>0</v>
      </c>
      <c r="L70" s="54"/>
      <c r="M70" s="60"/>
      <c r="T70" s="61"/>
      <c r="AT70" s="59" t="s">
        <v>31</v>
      </c>
      <c r="AU70" s="59" t="s">
        <v>11</v>
      </c>
      <c r="AV70" s="55" t="s">
        <v>11</v>
      </c>
      <c r="AW70" s="55" t="s">
        <v>4</v>
      </c>
      <c r="AX70" s="55" t="s">
        <v>10</v>
      </c>
      <c r="AY70" s="59" t="s">
        <v>26</v>
      </c>
    </row>
    <row r="71" spans="2:51" s="55" customFormat="1" ht="12">
      <c r="B71" s="54"/>
      <c r="D71" s="56" t="s">
        <v>31</v>
      </c>
      <c r="E71" s="59" t="s">
        <v>37</v>
      </c>
      <c r="F71" s="58" t="s">
        <v>87</v>
      </c>
      <c r="H71" s="59"/>
      <c r="L71" s="54"/>
      <c r="M71" s="60"/>
      <c r="T71" s="61"/>
      <c r="AT71" s="59" t="s">
        <v>31</v>
      </c>
      <c r="AU71" s="59" t="s">
        <v>11</v>
      </c>
      <c r="AV71" s="55" t="s">
        <v>11</v>
      </c>
      <c r="AW71" s="55" t="s">
        <v>4</v>
      </c>
      <c r="AX71" s="55" t="s">
        <v>10</v>
      </c>
      <c r="AY71" s="59" t="s">
        <v>26</v>
      </c>
    </row>
    <row r="72" spans="2:51" s="55" customFormat="1" ht="15" customHeight="1">
      <c r="B72" s="54"/>
      <c r="D72" s="56" t="s">
        <v>31</v>
      </c>
      <c r="E72" s="59" t="s">
        <v>39</v>
      </c>
      <c r="F72" s="58" t="s">
        <v>43</v>
      </c>
      <c r="H72" s="59"/>
      <c r="L72" s="54"/>
      <c r="M72" s="60"/>
      <c r="T72" s="61"/>
      <c r="AT72" s="59" t="s">
        <v>31</v>
      </c>
      <c r="AU72" s="59" t="s">
        <v>11</v>
      </c>
      <c r="AV72" s="55" t="s">
        <v>11</v>
      </c>
      <c r="AW72" s="55" t="s">
        <v>4</v>
      </c>
      <c r="AX72" s="55" t="s">
        <v>10</v>
      </c>
      <c r="AY72" s="59" t="s">
        <v>26</v>
      </c>
    </row>
    <row r="73" spans="2:51" s="55" customFormat="1" ht="33.75">
      <c r="B73" s="54"/>
      <c r="D73" s="56" t="s">
        <v>31</v>
      </c>
      <c r="E73" s="57" t="s">
        <v>41</v>
      </c>
      <c r="F73" s="57" t="s">
        <v>88</v>
      </c>
      <c r="H73" s="59"/>
      <c r="L73" s="54"/>
      <c r="M73" s="60"/>
      <c r="T73" s="61"/>
      <c r="AT73" s="59" t="s">
        <v>31</v>
      </c>
      <c r="AU73" s="59" t="s">
        <v>11</v>
      </c>
      <c r="AV73" s="55" t="s">
        <v>11</v>
      </c>
      <c r="AW73" s="55" t="s">
        <v>4</v>
      </c>
      <c r="AX73" s="55" t="s">
        <v>10</v>
      </c>
      <c r="AY73" s="59" t="s">
        <v>26</v>
      </c>
    </row>
    <row r="74" spans="2:11" ht="11.25" customHeight="1">
      <c r="B74" s="62"/>
      <c r="K74" s="15"/>
    </row>
    <row r="75" spans="2:65" s="1" customFormat="1" ht="16.5" customHeight="1">
      <c r="B75" s="5"/>
      <c r="C75" s="41" t="s">
        <v>89</v>
      </c>
      <c r="D75" s="42" t="s">
        <v>27</v>
      </c>
      <c r="E75" s="43"/>
      <c r="F75" s="44" t="s">
        <v>93</v>
      </c>
      <c r="G75" s="45" t="s">
        <v>28</v>
      </c>
      <c r="H75" s="46">
        <v>1</v>
      </c>
      <c r="I75" s="14"/>
      <c r="J75" s="47">
        <f>ROUND(I75*H75,2)</f>
        <v>0</v>
      </c>
      <c r="K75" s="44" t="s">
        <v>0</v>
      </c>
      <c r="L75" s="5"/>
      <c r="M75" s="48" t="s">
        <v>0</v>
      </c>
      <c r="N75" s="49" t="s">
        <v>6</v>
      </c>
      <c r="O75" s="50">
        <v>0</v>
      </c>
      <c r="P75" s="50">
        <f>O75*H75</f>
        <v>0</v>
      </c>
      <c r="Q75" s="50">
        <v>0</v>
      </c>
      <c r="R75" s="50">
        <f>Q75*H75</f>
        <v>0</v>
      </c>
      <c r="S75" s="50">
        <v>0</v>
      </c>
      <c r="T75" s="51">
        <f>S75*H75</f>
        <v>0</v>
      </c>
      <c r="AR75" s="52" t="s">
        <v>29</v>
      </c>
      <c r="AT75" s="52" t="s">
        <v>27</v>
      </c>
      <c r="AU75" s="52" t="s">
        <v>11</v>
      </c>
      <c r="AY75" s="2" t="s">
        <v>26</v>
      </c>
      <c r="BE75" s="53">
        <f>IF(N75="základní",J75,0)</f>
        <v>0</v>
      </c>
      <c r="BF75" s="53">
        <f>IF(N75="snížená",J75,0)</f>
        <v>0</v>
      </c>
      <c r="BG75" s="53">
        <f>IF(N75="zákl. přenesená",J75,0)</f>
        <v>0</v>
      </c>
      <c r="BH75" s="53">
        <f>IF(N75="sníž. přenesená",J75,0)</f>
        <v>0</v>
      </c>
      <c r="BI75" s="53">
        <f>IF(N75="nulová",J75,0)</f>
        <v>0</v>
      </c>
      <c r="BJ75" s="2" t="s">
        <v>11</v>
      </c>
      <c r="BK75" s="53">
        <f>ROUND(I75*H75,2)</f>
        <v>0</v>
      </c>
      <c r="BL75" s="2" t="s">
        <v>29</v>
      </c>
      <c r="BM75" s="52" t="s">
        <v>30</v>
      </c>
    </row>
    <row r="76" spans="2:51" s="55" customFormat="1" ht="157.5">
      <c r="B76" s="54"/>
      <c r="D76" s="56" t="s">
        <v>31</v>
      </c>
      <c r="E76" s="57" t="s">
        <v>36</v>
      </c>
      <c r="F76" s="57" t="s">
        <v>91</v>
      </c>
      <c r="H76" s="59" t="s">
        <v>0</v>
      </c>
      <c r="L76" s="54"/>
      <c r="M76" s="60"/>
      <c r="T76" s="61"/>
      <c r="AT76" s="59" t="s">
        <v>31</v>
      </c>
      <c r="AU76" s="59" t="s">
        <v>11</v>
      </c>
      <c r="AV76" s="55" t="s">
        <v>11</v>
      </c>
      <c r="AW76" s="55" t="s">
        <v>4</v>
      </c>
      <c r="AX76" s="55" t="s">
        <v>10</v>
      </c>
      <c r="AY76" s="59" t="s">
        <v>26</v>
      </c>
    </row>
    <row r="77" spans="2:51" s="55" customFormat="1" ht="12">
      <c r="B77" s="54"/>
      <c r="D77" s="56" t="s">
        <v>31</v>
      </c>
      <c r="E77" s="59" t="s">
        <v>37</v>
      </c>
      <c r="F77" s="58" t="s">
        <v>90</v>
      </c>
      <c r="H77" s="59"/>
      <c r="L77" s="54"/>
      <c r="M77" s="60"/>
      <c r="T77" s="61"/>
      <c r="AT77" s="59" t="s">
        <v>31</v>
      </c>
      <c r="AU77" s="59" t="s">
        <v>11</v>
      </c>
      <c r="AV77" s="55" t="s">
        <v>11</v>
      </c>
      <c r="AW77" s="55" t="s">
        <v>4</v>
      </c>
      <c r="AX77" s="55" t="s">
        <v>10</v>
      </c>
      <c r="AY77" s="59" t="s">
        <v>26</v>
      </c>
    </row>
    <row r="78" spans="2:51" s="55" customFormat="1" ht="15" customHeight="1">
      <c r="B78" s="54"/>
      <c r="D78" s="56" t="s">
        <v>31</v>
      </c>
      <c r="E78" s="59" t="s">
        <v>39</v>
      </c>
      <c r="F78" s="58" t="s">
        <v>82</v>
      </c>
      <c r="H78" s="59"/>
      <c r="L78" s="54"/>
      <c r="M78" s="60"/>
      <c r="T78" s="61"/>
      <c r="AT78" s="59" t="s">
        <v>31</v>
      </c>
      <c r="AU78" s="59" t="s">
        <v>11</v>
      </c>
      <c r="AV78" s="55" t="s">
        <v>11</v>
      </c>
      <c r="AW78" s="55" t="s">
        <v>4</v>
      </c>
      <c r="AX78" s="55" t="s">
        <v>10</v>
      </c>
      <c r="AY78" s="59" t="s">
        <v>26</v>
      </c>
    </row>
    <row r="79" spans="2:51" s="55" customFormat="1" ht="112.5">
      <c r="B79" s="54"/>
      <c r="D79" s="56" t="s">
        <v>31</v>
      </c>
      <c r="E79" s="57" t="s">
        <v>41</v>
      </c>
      <c r="F79" s="57" t="s">
        <v>92</v>
      </c>
      <c r="H79" s="59"/>
      <c r="L79" s="54"/>
      <c r="M79" s="60"/>
      <c r="T79" s="61"/>
      <c r="AT79" s="59" t="s">
        <v>31</v>
      </c>
      <c r="AU79" s="59" t="s">
        <v>11</v>
      </c>
      <c r="AV79" s="55" t="s">
        <v>11</v>
      </c>
      <c r="AW79" s="55" t="s">
        <v>4</v>
      </c>
      <c r="AX79" s="55" t="s">
        <v>10</v>
      </c>
      <c r="AY79" s="59" t="s">
        <v>26</v>
      </c>
    </row>
    <row r="80" spans="2:11" ht="11.25" customHeight="1">
      <c r="B80" s="62"/>
      <c r="K80" s="15"/>
    </row>
    <row r="81" spans="2:65" s="1" customFormat="1" ht="16.5" customHeight="1">
      <c r="B81" s="5"/>
      <c r="C81" s="41" t="s">
        <v>94</v>
      </c>
      <c r="D81" s="42" t="s">
        <v>27</v>
      </c>
      <c r="E81" s="43"/>
      <c r="F81" s="44" t="s">
        <v>95</v>
      </c>
      <c r="G81" s="45" t="s">
        <v>28</v>
      </c>
      <c r="H81" s="46">
        <v>2</v>
      </c>
      <c r="I81" s="14"/>
      <c r="J81" s="47">
        <f>ROUND(I81*H81,2)</f>
        <v>0</v>
      </c>
      <c r="K81" s="44" t="s">
        <v>0</v>
      </c>
      <c r="L81" s="5"/>
      <c r="M81" s="48" t="s">
        <v>0</v>
      </c>
      <c r="N81" s="49" t="s">
        <v>6</v>
      </c>
      <c r="O81" s="50">
        <v>0</v>
      </c>
      <c r="P81" s="50">
        <f>O81*H81</f>
        <v>0</v>
      </c>
      <c r="Q81" s="50">
        <v>0</v>
      </c>
      <c r="R81" s="50">
        <f>Q81*H81</f>
        <v>0</v>
      </c>
      <c r="S81" s="50">
        <v>0</v>
      </c>
      <c r="T81" s="51">
        <f>S81*H81</f>
        <v>0</v>
      </c>
      <c r="AR81" s="52" t="s">
        <v>29</v>
      </c>
      <c r="AT81" s="52" t="s">
        <v>27</v>
      </c>
      <c r="AU81" s="52" t="s">
        <v>11</v>
      </c>
      <c r="AY81" s="2" t="s">
        <v>26</v>
      </c>
      <c r="BE81" s="53">
        <f>IF(N81="základní",J81,0)</f>
        <v>0</v>
      </c>
      <c r="BF81" s="53">
        <f>IF(N81="snížená",J81,0)</f>
        <v>0</v>
      </c>
      <c r="BG81" s="53">
        <f>IF(N81="zákl. přenesená",J81,0)</f>
        <v>0</v>
      </c>
      <c r="BH81" s="53">
        <f>IF(N81="sníž. přenesená",J81,0)</f>
        <v>0</v>
      </c>
      <c r="BI81" s="53">
        <f>IF(N81="nulová",J81,0)</f>
        <v>0</v>
      </c>
      <c r="BJ81" s="2" t="s">
        <v>11</v>
      </c>
      <c r="BK81" s="53">
        <f>ROUND(I81*H81,2)</f>
        <v>0</v>
      </c>
      <c r="BL81" s="2" t="s">
        <v>29</v>
      </c>
      <c r="BM81" s="52" t="s">
        <v>30</v>
      </c>
    </row>
    <row r="82" spans="2:51" s="55" customFormat="1" ht="90">
      <c r="B82" s="54"/>
      <c r="D82" s="56" t="s">
        <v>31</v>
      </c>
      <c r="E82" s="57" t="s">
        <v>36</v>
      </c>
      <c r="F82" s="57" t="s">
        <v>96</v>
      </c>
      <c r="H82" s="59" t="s">
        <v>0</v>
      </c>
      <c r="L82" s="54"/>
      <c r="M82" s="60"/>
      <c r="T82" s="61"/>
      <c r="AT82" s="59" t="s">
        <v>31</v>
      </c>
      <c r="AU82" s="59" t="s">
        <v>11</v>
      </c>
      <c r="AV82" s="55" t="s">
        <v>11</v>
      </c>
      <c r="AW82" s="55" t="s">
        <v>4</v>
      </c>
      <c r="AX82" s="55" t="s">
        <v>10</v>
      </c>
      <c r="AY82" s="59" t="s">
        <v>26</v>
      </c>
    </row>
    <row r="83" spans="2:51" s="55" customFormat="1" ht="12">
      <c r="B83" s="54"/>
      <c r="D83" s="56" t="s">
        <v>31</v>
      </c>
      <c r="E83" s="59" t="s">
        <v>37</v>
      </c>
      <c r="F83" s="58" t="s">
        <v>38</v>
      </c>
      <c r="H83" s="59"/>
      <c r="L83" s="54"/>
      <c r="M83" s="60"/>
      <c r="T83" s="61"/>
      <c r="AT83" s="59" t="s">
        <v>31</v>
      </c>
      <c r="AU83" s="59" t="s">
        <v>11</v>
      </c>
      <c r="AV83" s="55" t="s">
        <v>11</v>
      </c>
      <c r="AW83" s="55" t="s">
        <v>4</v>
      </c>
      <c r="AX83" s="55" t="s">
        <v>10</v>
      </c>
      <c r="AY83" s="59" t="s">
        <v>26</v>
      </c>
    </row>
    <row r="84" spans="2:51" s="55" customFormat="1" ht="15" customHeight="1">
      <c r="B84" s="54"/>
      <c r="D84" s="56" t="s">
        <v>31</v>
      </c>
      <c r="E84" s="59" t="s">
        <v>39</v>
      </c>
      <c r="F84" s="58" t="s">
        <v>82</v>
      </c>
      <c r="H84" s="59"/>
      <c r="L84" s="54"/>
      <c r="M84" s="60"/>
      <c r="T84" s="61"/>
      <c r="AT84" s="59" t="s">
        <v>31</v>
      </c>
      <c r="AU84" s="59" t="s">
        <v>11</v>
      </c>
      <c r="AV84" s="55" t="s">
        <v>11</v>
      </c>
      <c r="AW84" s="55" t="s">
        <v>4</v>
      </c>
      <c r="AX84" s="55" t="s">
        <v>10</v>
      </c>
      <c r="AY84" s="59" t="s">
        <v>26</v>
      </c>
    </row>
    <row r="85" spans="2:51" s="55" customFormat="1" ht="101.25">
      <c r="B85" s="54"/>
      <c r="D85" s="56" t="s">
        <v>31</v>
      </c>
      <c r="E85" s="57" t="s">
        <v>41</v>
      </c>
      <c r="F85" s="57" t="s">
        <v>97</v>
      </c>
      <c r="H85" s="59"/>
      <c r="L85" s="54"/>
      <c r="M85" s="60"/>
      <c r="T85" s="61"/>
      <c r="AT85" s="59" t="s">
        <v>31</v>
      </c>
      <c r="AU85" s="59" t="s">
        <v>11</v>
      </c>
      <c r="AV85" s="55" t="s">
        <v>11</v>
      </c>
      <c r="AW85" s="55" t="s">
        <v>4</v>
      </c>
      <c r="AX85" s="55" t="s">
        <v>10</v>
      </c>
      <c r="AY85" s="59" t="s">
        <v>26</v>
      </c>
    </row>
    <row r="86" spans="2:11" ht="11.25" customHeight="1">
      <c r="B86" s="62"/>
      <c r="K86" s="15"/>
    </row>
    <row r="87" spans="2:65" s="1" customFormat="1" ht="16.5" customHeight="1">
      <c r="B87" s="5"/>
      <c r="C87" s="41" t="s">
        <v>98</v>
      </c>
      <c r="D87" s="42" t="s">
        <v>27</v>
      </c>
      <c r="E87" s="43"/>
      <c r="F87" s="44" t="s">
        <v>99</v>
      </c>
      <c r="G87" s="45" t="s">
        <v>28</v>
      </c>
      <c r="H87" s="46">
        <v>2</v>
      </c>
      <c r="I87" s="14"/>
      <c r="J87" s="47">
        <f>ROUND(I87*H87,2)</f>
        <v>0</v>
      </c>
      <c r="K87" s="44" t="s">
        <v>0</v>
      </c>
      <c r="L87" s="5"/>
      <c r="M87" s="48" t="s">
        <v>0</v>
      </c>
      <c r="N87" s="49" t="s">
        <v>6</v>
      </c>
      <c r="O87" s="50">
        <v>0</v>
      </c>
      <c r="P87" s="50">
        <f>O87*H87</f>
        <v>0</v>
      </c>
      <c r="Q87" s="50">
        <v>0</v>
      </c>
      <c r="R87" s="50">
        <f>Q87*H87</f>
        <v>0</v>
      </c>
      <c r="S87" s="50">
        <v>0</v>
      </c>
      <c r="T87" s="51">
        <f>S87*H87</f>
        <v>0</v>
      </c>
      <c r="AR87" s="52" t="s">
        <v>29</v>
      </c>
      <c r="AT87" s="52" t="s">
        <v>27</v>
      </c>
      <c r="AU87" s="52" t="s">
        <v>11</v>
      </c>
      <c r="AY87" s="2" t="s">
        <v>26</v>
      </c>
      <c r="BE87" s="53">
        <f>IF(N87="základní",J87,0)</f>
        <v>0</v>
      </c>
      <c r="BF87" s="53">
        <f>IF(N87="snížená",J87,0)</f>
        <v>0</v>
      </c>
      <c r="BG87" s="53">
        <f>IF(N87="zákl. přenesená",J87,0)</f>
        <v>0</v>
      </c>
      <c r="BH87" s="53">
        <f>IF(N87="sníž. přenesená",J87,0)</f>
        <v>0</v>
      </c>
      <c r="BI87" s="53">
        <f>IF(N87="nulová",J87,0)</f>
        <v>0</v>
      </c>
      <c r="BJ87" s="2" t="s">
        <v>11</v>
      </c>
      <c r="BK87" s="53">
        <f>ROUND(I87*H87,2)</f>
        <v>0</v>
      </c>
      <c r="BL87" s="2" t="s">
        <v>29</v>
      </c>
      <c r="BM87" s="52" t="s">
        <v>30</v>
      </c>
    </row>
    <row r="88" spans="2:51" s="55" customFormat="1" ht="22.5">
      <c r="B88" s="54"/>
      <c r="D88" s="56" t="s">
        <v>31</v>
      </c>
      <c r="E88" s="57" t="s">
        <v>36</v>
      </c>
      <c r="F88" s="57" t="s">
        <v>100</v>
      </c>
      <c r="H88" s="59" t="s">
        <v>0</v>
      </c>
      <c r="L88" s="54"/>
      <c r="M88" s="60"/>
      <c r="T88" s="61"/>
      <c r="AT88" s="59" t="s">
        <v>31</v>
      </c>
      <c r="AU88" s="59" t="s">
        <v>11</v>
      </c>
      <c r="AV88" s="55" t="s">
        <v>11</v>
      </c>
      <c r="AW88" s="55" t="s">
        <v>4</v>
      </c>
      <c r="AX88" s="55" t="s">
        <v>10</v>
      </c>
      <c r="AY88" s="59" t="s">
        <v>26</v>
      </c>
    </row>
    <row r="89" spans="2:51" s="55" customFormat="1" ht="12">
      <c r="B89" s="54"/>
      <c r="D89" s="56" t="s">
        <v>31</v>
      </c>
      <c r="E89" s="59" t="s">
        <v>37</v>
      </c>
      <c r="F89" s="58" t="s">
        <v>101</v>
      </c>
      <c r="H89" s="59"/>
      <c r="L89" s="54"/>
      <c r="M89" s="60"/>
      <c r="T89" s="61"/>
      <c r="AT89" s="59" t="s">
        <v>31</v>
      </c>
      <c r="AU89" s="59" t="s">
        <v>11</v>
      </c>
      <c r="AV89" s="55" t="s">
        <v>11</v>
      </c>
      <c r="AW89" s="55" t="s">
        <v>4</v>
      </c>
      <c r="AX89" s="55" t="s">
        <v>10</v>
      </c>
      <c r="AY89" s="59" t="s">
        <v>26</v>
      </c>
    </row>
    <row r="90" spans="2:51" s="55" customFormat="1" ht="15" customHeight="1">
      <c r="B90" s="54"/>
      <c r="D90" s="56" t="s">
        <v>31</v>
      </c>
      <c r="E90" s="59" t="s">
        <v>39</v>
      </c>
      <c r="F90" s="58" t="s">
        <v>43</v>
      </c>
      <c r="H90" s="59"/>
      <c r="L90" s="54"/>
      <c r="M90" s="60"/>
      <c r="T90" s="61"/>
      <c r="AT90" s="59" t="s">
        <v>31</v>
      </c>
      <c r="AU90" s="59" t="s">
        <v>11</v>
      </c>
      <c r="AV90" s="55" t="s">
        <v>11</v>
      </c>
      <c r="AW90" s="55" t="s">
        <v>4</v>
      </c>
      <c r="AX90" s="55" t="s">
        <v>10</v>
      </c>
      <c r="AY90" s="59" t="s">
        <v>26</v>
      </c>
    </row>
    <row r="91" spans="2:51" s="55" customFormat="1" ht="112.5">
      <c r="B91" s="54"/>
      <c r="D91" s="56" t="s">
        <v>31</v>
      </c>
      <c r="E91" s="57" t="s">
        <v>41</v>
      </c>
      <c r="F91" s="57" t="s">
        <v>102</v>
      </c>
      <c r="H91" s="59"/>
      <c r="L91" s="54"/>
      <c r="M91" s="60"/>
      <c r="T91" s="61"/>
      <c r="AT91" s="59" t="s">
        <v>31</v>
      </c>
      <c r="AU91" s="59" t="s">
        <v>11</v>
      </c>
      <c r="AV91" s="55" t="s">
        <v>11</v>
      </c>
      <c r="AW91" s="55" t="s">
        <v>4</v>
      </c>
      <c r="AX91" s="55" t="s">
        <v>10</v>
      </c>
      <c r="AY91" s="59" t="s">
        <v>26</v>
      </c>
    </row>
    <row r="92" spans="2:11" ht="12">
      <c r="B92" s="16"/>
      <c r="C92" s="17"/>
      <c r="D92" s="17"/>
      <c r="E92" s="17"/>
      <c r="F92" s="17"/>
      <c r="G92" s="17"/>
      <c r="H92" s="17"/>
      <c r="I92" s="17"/>
      <c r="J92" s="17"/>
      <c r="K92" s="18"/>
    </row>
    <row r="95" spans="2:63" s="31" customFormat="1" ht="25.9" customHeight="1">
      <c r="B95" s="70"/>
      <c r="C95" s="71"/>
      <c r="D95" s="72" t="s">
        <v>9</v>
      </c>
      <c r="E95" s="73" t="s">
        <v>75</v>
      </c>
      <c r="F95" s="74" t="s">
        <v>103</v>
      </c>
      <c r="G95" s="71"/>
      <c r="H95" s="71"/>
      <c r="I95" s="71"/>
      <c r="J95" s="75">
        <f>SUM(J96,J102,J108,J114,J120,J126,J132)</f>
        <v>0</v>
      </c>
      <c r="K95" s="76"/>
      <c r="L95" s="30"/>
      <c r="M95" s="36"/>
      <c r="P95" s="37">
        <f>P96</f>
        <v>0</v>
      </c>
      <c r="R95" s="37">
        <f>R96</f>
        <v>0</v>
      </c>
      <c r="T95" s="38">
        <f>T96</f>
        <v>0</v>
      </c>
      <c r="AR95" s="32" t="s">
        <v>11</v>
      </c>
      <c r="AT95" s="39" t="s">
        <v>9</v>
      </c>
      <c r="AU95" s="39" t="s">
        <v>10</v>
      </c>
      <c r="AY95" s="32" t="s">
        <v>26</v>
      </c>
      <c r="BK95" s="40">
        <f>BK96</f>
        <v>0</v>
      </c>
    </row>
    <row r="96" spans="2:65" s="1" customFormat="1" ht="16.5" customHeight="1">
      <c r="B96" s="5"/>
      <c r="C96" s="41" t="s">
        <v>104</v>
      </c>
      <c r="D96" s="42" t="s">
        <v>27</v>
      </c>
      <c r="E96" s="43"/>
      <c r="F96" s="44" t="s">
        <v>105</v>
      </c>
      <c r="G96" s="45" t="s">
        <v>28</v>
      </c>
      <c r="H96" s="46">
        <v>1</v>
      </c>
      <c r="I96" s="14"/>
      <c r="J96" s="47">
        <f>ROUND(I96*H96,2)</f>
        <v>0</v>
      </c>
      <c r="K96" s="44" t="s">
        <v>0</v>
      </c>
      <c r="L96" s="5"/>
      <c r="M96" s="48" t="s">
        <v>0</v>
      </c>
      <c r="N96" s="49" t="s">
        <v>6</v>
      </c>
      <c r="O96" s="50">
        <v>0</v>
      </c>
      <c r="P96" s="50">
        <f>O96*H96</f>
        <v>0</v>
      </c>
      <c r="Q96" s="50">
        <v>0</v>
      </c>
      <c r="R96" s="50">
        <f>Q96*H96</f>
        <v>0</v>
      </c>
      <c r="S96" s="50">
        <v>0</v>
      </c>
      <c r="T96" s="51">
        <f>S96*H96</f>
        <v>0</v>
      </c>
      <c r="AR96" s="52" t="s">
        <v>29</v>
      </c>
      <c r="AT96" s="52" t="s">
        <v>27</v>
      </c>
      <c r="AU96" s="52" t="s">
        <v>11</v>
      </c>
      <c r="AY96" s="2" t="s">
        <v>26</v>
      </c>
      <c r="BE96" s="53">
        <f>IF(N96="základní",J96,0)</f>
        <v>0</v>
      </c>
      <c r="BF96" s="53">
        <f>IF(N96="snížená",J96,0)</f>
        <v>0</v>
      </c>
      <c r="BG96" s="53">
        <f>IF(N96="zákl. přenesená",J96,0)</f>
        <v>0</v>
      </c>
      <c r="BH96" s="53">
        <f>IF(N96="sníž. přenesená",J96,0)</f>
        <v>0</v>
      </c>
      <c r="BI96" s="53">
        <f>IF(N96="nulová",J96,0)</f>
        <v>0</v>
      </c>
      <c r="BJ96" s="2" t="s">
        <v>11</v>
      </c>
      <c r="BK96" s="53">
        <f>ROUND(I96*H96,2)</f>
        <v>0</v>
      </c>
      <c r="BL96" s="2" t="s">
        <v>29</v>
      </c>
      <c r="BM96" s="52" t="s">
        <v>30</v>
      </c>
    </row>
    <row r="97" spans="2:51" s="55" customFormat="1" ht="25.5" customHeight="1">
      <c r="B97" s="54"/>
      <c r="D97" s="56" t="s">
        <v>31</v>
      </c>
      <c r="E97" s="57" t="s">
        <v>36</v>
      </c>
      <c r="F97" s="57" t="s">
        <v>106</v>
      </c>
      <c r="H97" s="59" t="s">
        <v>0</v>
      </c>
      <c r="L97" s="54"/>
      <c r="M97" s="60"/>
      <c r="T97" s="61"/>
      <c r="AT97" s="59" t="s">
        <v>31</v>
      </c>
      <c r="AU97" s="59" t="s">
        <v>11</v>
      </c>
      <c r="AV97" s="55" t="s">
        <v>11</v>
      </c>
      <c r="AW97" s="55" t="s">
        <v>4</v>
      </c>
      <c r="AX97" s="55" t="s">
        <v>10</v>
      </c>
      <c r="AY97" s="59" t="s">
        <v>26</v>
      </c>
    </row>
    <row r="98" spans="2:51" s="55" customFormat="1" ht="12">
      <c r="B98" s="54"/>
      <c r="D98" s="56" t="s">
        <v>31</v>
      </c>
      <c r="E98" s="59" t="s">
        <v>37</v>
      </c>
      <c r="F98" s="58" t="s">
        <v>107</v>
      </c>
      <c r="H98" s="59"/>
      <c r="L98" s="54"/>
      <c r="M98" s="60"/>
      <c r="T98" s="61"/>
      <c r="AT98" s="59" t="s">
        <v>31</v>
      </c>
      <c r="AU98" s="59" t="s">
        <v>11</v>
      </c>
      <c r="AV98" s="55" t="s">
        <v>11</v>
      </c>
      <c r="AW98" s="55" t="s">
        <v>4</v>
      </c>
      <c r="AX98" s="55" t="s">
        <v>10</v>
      </c>
      <c r="AY98" s="59" t="s">
        <v>26</v>
      </c>
    </row>
    <row r="99" spans="2:51" s="55" customFormat="1" ht="15" customHeight="1">
      <c r="B99" s="54"/>
      <c r="D99" s="56" t="s">
        <v>31</v>
      </c>
      <c r="E99" s="59" t="s">
        <v>39</v>
      </c>
      <c r="F99" s="58" t="s">
        <v>82</v>
      </c>
      <c r="H99" s="59"/>
      <c r="L99" s="54"/>
      <c r="M99" s="60"/>
      <c r="T99" s="61"/>
      <c r="AT99" s="59" t="s">
        <v>31</v>
      </c>
      <c r="AU99" s="59" t="s">
        <v>11</v>
      </c>
      <c r="AV99" s="55" t="s">
        <v>11</v>
      </c>
      <c r="AW99" s="55" t="s">
        <v>4</v>
      </c>
      <c r="AX99" s="55" t="s">
        <v>10</v>
      </c>
      <c r="AY99" s="59" t="s">
        <v>26</v>
      </c>
    </row>
    <row r="100" spans="2:51" s="55" customFormat="1" ht="33.75">
      <c r="B100" s="54"/>
      <c r="D100" s="56" t="s">
        <v>31</v>
      </c>
      <c r="E100" s="57" t="s">
        <v>41</v>
      </c>
      <c r="F100" s="58" t="s">
        <v>108</v>
      </c>
      <c r="H100" s="59"/>
      <c r="L100" s="54"/>
      <c r="M100" s="60"/>
      <c r="T100" s="61"/>
      <c r="AT100" s="59" t="s">
        <v>31</v>
      </c>
      <c r="AU100" s="59" t="s">
        <v>11</v>
      </c>
      <c r="AV100" s="55" t="s">
        <v>11</v>
      </c>
      <c r="AW100" s="55" t="s">
        <v>4</v>
      </c>
      <c r="AX100" s="55" t="s">
        <v>10</v>
      </c>
      <c r="AY100" s="59" t="s">
        <v>26</v>
      </c>
    </row>
    <row r="101" spans="2:11" ht="11.25" customHeight="1">
      <c r="B101" s="62"/>
      <c r="K101" s="15"/>
    </row>
    <row r="102" spans="2:65" s="1" customFormat="1" ht="16.5" customHeight="1">
      <c r="B102" s="5"/>
      <c r="C102" s="41" t="s">
        <v>109</v>
      </c>
      <c r="D102" s="42" t="s">
        <v>27</v>
      </c>
      <c r="E102" s="43"/>
      <c r="F102" s="44" t="s">
        <v>110</v>
      </c>
      <c r="G102" s="45" t="s">
        <v>28</v>
      </c>
      <c r="H102" s="46">
        <v>1</v>
      </c>
      <c r="I102" s="14"/>
      <c r="J102" s="47">
        <f>ROUND(I102*H102,2)</f>
        <v>0</v>
      </c>
      <c r="K102" s="44" t="s">
        <v>0</v>
      </c>
      <c r="L102" s="5"/>
      <c r="M102" s="48" t="s">
        <v>0</v>
      </c>
      <c r="N102" s="49" t="s">
        <v>6</v>
      </c>
      <c r="O102" s="50">
        <v>0</v>
      </c>
      <c r="P102" s="50">
        <f>O102*H102</f>
        <v>0</v>
      </c>
      <c r="Q102" s="50">
        <v>0</v>
      </c>
      <c r="R102" s="50">
        <f>Q102*H102</f>
        <v>0</v>
      </c>
      <c r="S102" s="50">
        <v>0</v>
      </c>
      <c r="T102" s="51">
        <f>S102*H102</f>
        <v>0</v>
      </c>
      <c r="AR102" s="52" t="s">
        <v>29</v>
      </c>
      <c r="AT102" s="52" t="s">
        <v>27</v>
      </c>
      <c r="AU102" s="52" t="s">
        <v>11</v>
      </c>
      <c r="AY102" s="2" t="s">
        <v>26</v>
      </c>
      <c r="BE102" s="53">
        <f>IF(N102="základní",J102,0)</f>
        <v>0</v>
      </c>
      <c r="BF102" s="53">
        <f>IF(N102="snížená",J102,0)</f>
        <v>0</v>
      </c>
      <c r="BG102" s="53">
        <f>IF(N102="zákl. přenesená",J102,0)</f>
        <v>0</v>
      </c>
      <c r="BH102" s="53">
        <f>IF(N102="sníž. přenesená",J102,0)</f>
        <v>0</v>
      </c>
      <c r="BI102" s="53">
        <f>IF(N102="nulová",J102,0)</f>
        <v>0</v>
      </c>
      <c r="BJ102" s="2" t="s">
        <v>11</v>
      </c>
      <c r="BK102" s="53">
        <f>ROUND(I102*H102,2)</f>
        <v>0</v>
      </c>
      <c r="BL102" s="2" t="s">
        <v>29</v>
      </c>
      <c r="BM102" s="52" t="s">
        <v>30</v>
      </c>
    </row>
    <row r="103" spans="2:51" s="55" customFormat="1" ht="25.5" customHeight="1">
      <c r="B103" s="54"/>
      <c r="D103" s="56" t="s">
        <v>31</v>
      </c>
      <c r="E103" s="57" t="s">
        <v>36</v>
      </c>
      <c r="F103" s="57" t="s">
        <v>111</v>
      </c>
      <c r="H103" s="59" t="s">
        <v>0</v>
      </c>
      <c r="L103" s="54"/>
      <c r="M103" s="60"/>
      <c r="T103" s="61"/>
      <c r="AT103" s="59" t="s">
        <v>31</v>
      </c>
      <c r="AU103" s="59" t="s">
        <v>11</v>
      </c>
      <c r="AV103" s="55" t="s">
        <v>11</v>
      </c>
      <c r="AW103" s="55" t="s">
        <v>4</v>
      </c>
      <c r="AX103" s="55" t="s">
        <v>10</v>
      </c>
      <c r="AY103" s="59" t="s">
        <v>26</v>
      </c>
    </row>
    <row r="104" spans="2:51" s="55" customFormat="1" ht="12">
      <c r="B104" s="54"/>
      <c r="D104" s="56" t="s">
        <v>31</v>
      </c>
      <c r="E104" s="59" t="s">
        <v>37</v>
      </c>
      <c r="F104" s="58" t="s">
        <v>112</v>
      </c>
      <c r="H104" s="59"/>
      <c r="L104" s="54"/>
      <c r="M104" s="60"/>
      <c r="T104" s="61"/>
      <c r="AT104" s="59" t="s">
        <v>31</v>
      </c>
      <c r="AU104" s="59" t="s">
        <v>11</v>
      </c>
      <c r="AV104" s="55" t="s">
        <v>11</v>
      </c>
      <c r="AW104" s="55" t="s">
        <v>4</v>
      </c>
      <c r="AX104" s="55" t="s">
        <v>10</v>
      </c>
      <c r="AY104" s="59" t="s">
        <v>26</v>
      </c>
    </row>
    <row r="105" spans="2:51" s="55" customFormat="1" ht="15" customHeight="1">
      <c r="B105" s="54"/>
      <c r="D105" s="56" t="s">
        <v>31</v>
      </c>
      <c r="E105" s="59" t="s">
        <v>39</v>
      </c>
      <c r="F105" s="58" t="s">
        <v>82</v>
      </c>
      <c r="H105" s="59"/>
      <c r="L105" s="54"/>
      <c r="M105" s="60"/>
      <c r="T105" s="61"/>
      <c r="AT105" s="59" t="s">
        <v>31</v>
      </c>
      <c r="AU105" s="59" t="s">
        <v>11</v>
      </c>
      <c r="AV105" s="55" t="s">
        <v>11</v>
      </c>
      <c r="AW105" s="55" t="s">
        <v>4</v>
      </c>
      <c r="AX105" s="55" t="s">
        <v>10</v>
      </c>
      <c r="AY105" s="59" t="s">
        <v>26</v>
      </c>
    </row>
    <row r="106" spans="2:51" s="55" customFormat="1" ht="22.5">
      <c r="B106" s="54"/>
      <c r="D106" s="56" t="s">
        <v>31</v>
      </c>
      <c r="E106" s="57" t="s">
        <v>41</v>
      </c>
      <c r="F106" s="58" t="s">
        <v>113</v>
      </c>
      <c r="H106" s="59"/>
      <c r="L106" s="54"/>
      <c r="M106" s="60"/>
      <c r="T106" s="61"/>
      <c r="AT106" s="59" t="s">
        <v>31</v>
      </c>
      <c r="AU106" s="59" t="s">
        <v>11</v>
      </c>
      <c r="AV106" s="55" t="s">
        <v>11</v>
      </c>
      <c r="AW106" s="55" t="s">
        <v>4</v>
      </c>
      <c r="AX106" s="55" t="s">
        <v>10</v>
      </c>
      <c r="AY106" s="59" t="s">
        <v>26</v>
      </c>
    </row>
    <row r="107" spans="2:11" ht="11.25" customHeight="1">
      <c r="B107" s="62"/>
      <c r="K107" s="15"/>
    </row>
    <row r="108" spans="2:65" s="1" customFormat="1" ht="16.5" customHeight="1">
      <c r="B108" s="5"/>
      <c r="C108" s="41" t="s">
        <v>114</v>
      </c>
      <c r="D108" s="42" t="s">
        <v>27</v>
      </c>
      <c r="E108" s="43"/>
      <c r="F108" s="44" t="s">
        <v>115</v>
      </c>
      <c r="G108" s="45" t="s">
        <v>28</v>
      </c>
      <c r="H108" s="46">
        <v>1</v>
      </c>
      <c r="I108" s="14"/>
      <c r="J108" s="47">
        <f>ROUND(I108*H108,2)</f>
        <v>0</v>
      </c>
      <c r="K108" s="44" t="s">
        <v>0</v>
      </c>
      <c r="L108" s="5"/>
      <c r="M108" s="48" t="s">
        <v>0</v>
      </c>
      <c r="N108" s="49" t="s">
        <v>6</v>
      </c>
      <c r="O108" s="50">
        <v>0</v>
      </c>
      <c r="P108" s="50">
        <f>O108*H108</f>
        <v>0</v>
      </c>
      <c r="Q108" s="50">
        <v>0</v>
      </c>
      <c r="R108" s="50">
        <f>Q108*H108</f>
        <v>0</v>
      </c>
      <c r="S108" s="50">
        <v>0</v>
      </c>
      <c r="T108" s="51">
        <f>S108*H108</f>
        <v>0</v>
      </c>
      <c r="AR108" s="52" t="s">
        <v>29</v>
      </c>
      <c r="AT108" s="52" t="s">
        <v>27</v>
      </c>
      <c r="AU108" s="52" t="s">
        <v>11</v>
      </c>
      <c r="AY108" s="2" t="s">
        <v>26</v>
      </c>
      <c r="BE108" s="53">
        <f>IF(N108="základní",J108,0)</f>
        <v>0</v>
      </c>
      <c r="BF108" s="53">
        <f>IF(N108="snížená",J108,0)</f>
        <v>0</v>
      </c>
      <c r="BG108" s="53">
        <f>IF(N108="zákl. přenesená",J108,0)</f>
        <v>0</v>
      </c>
      <c r="BH108" s="53">
        <f>IF(N108="sníž. přenesená",J108,0)</f>
        <v>0</v>
      </c>
      <c r="BI108" s="53">
        <f>IF(N108="nulová",J108,0)</f>
        <v>0</v>
      </c>
      <c r="BJ108" s="2" t="s">
        <v>11</v>
      </c>
      <c r="BK108" s="53">
        <f>ROUND(I108*H108,2)</f>
        <v>0</v>
      </c>
      <c r="BL108" s="2" t="s">
        <v>29</v>
      </c>
      <c r="BM108" s="52" t="s">
        <v>30</v>
      </c>
    </row>
    <row r="109" spans="2:51" s="55" customFormat="1" ht="25.5" customHeight="1">
      <c r="B109" s="54"/>
      <c r="D109" s="56" t="s">
        <v>31</v>
      </c>
      <c r="E109" s="57" t="s">
        <v>36</v>
      </c>
      <c r="F109" s="57" t="s">
        <v>116</v>
      </c>
      <c r="H109" s="59" t="s">
        <v>0</v>
      </c>
      <c r="L109" s="54"/>
      <c r="M109" s="60"/>
      <c r="T109" s="61"/>
      <c r="AT109" s="59" t="s">
        <v>31</v>
      </c>
      <c r="AU109" s="59" t="s">
        <v>11</v>
      </c>
      <c r="AV109" s="55" t="s">
        <v>11</v>
      </c>
      <c r="AW109" s="55" t="s">
        <v>4</v>
      </c>
      <c r="AX109" s="55" t="s">
        <v>10</v>
      </c>
      <c r="AY109" s="59" t="s">
        <v>26</v>
      </c>
    </row>
    <row r="110" spans="2:51" s="55" customFormat="1" ht="12">
      <c r="B110" s="54"/>
      <c r="D110" s="56" t="s">
        <v>31</v>
      </c>
      <c r="E110" s="59" t="s">
        <v>37</v>
      </c>
      <c r="F110" s="58" t="s">
        <v>112</v>
      </c>
      <c r="H110" s="59"/>
      <c r="L110" s="54"/>
      <c r="M110" s="60"/>
      <c r="T110" s="61"/>
      <c r="AT110" s="59" t="s">
        <v>31</v>
      </c>
      <c r="AU110" s="59" t="s">
        <v>11</v>
      </c>
      <c r="AV110" s="55" t="s">
        <v>11</v>
      </c>
      <c r="AW110" s="55" t="s">
        <v>4</v>
      </c>
      <c r="AX110" s="55" t="s">
        <v>10</v>
      </c>
      <c r="AY110" s="59" t="s">
        <v>26</v>
      </c>
    </row>
    <row r="111" spans="2:51" s="55" customFormat="1" ht="15" customHeight="1">
      <c r="B111" s="54"/>
      <c r="D111" s="56" t="s">
        <v>31</v>
      </c>
      <c r="E111" s="59" t="s">
        <v>39</v>
      </c>
      <c r="F111" s="58" t="s">
        <v>82</v>
      </c>
      <c r="H111" s="59"/>
      <c r="L111" s="54"/>
      <c r="M111" s="60"/>
      <c r="T111" s="61"/>
      <c r="AT111" s="59" t="s">
        <v>31</v>
      </c>
      <c r="AU111" s="59" t="s">
        <v>11</v>
      </c>
      <c r="AV111" s="55" t="s">
        <v>11</v>
      </c>
      <c r="AW111" s="55" t="s">
        <v>4</v>
      </c>
      <c r="AX111" s="55" t="s">
        <v>10</v>
      </c>
      <c r="AY111" s="59" t="s">
        <v>26</v>
      </c>
    </row>
    <row r="112" spans="2:51" s="55" customFormat="1" ht="22.5">
      <c r="B112" s="54"/>
      <c r="D112" s="56" t="s">
        <v>31</v>
      </c>
      <c r="E112" s="57" t="s">
        <v>41</v>
      </c>
      <c r="F112" s="58" t="s">
        <v>117</v>
      </c>
      <c r="H112" s="59"/>
      <c r="L112" s="54"/>
      <c r="M112" s="60"/>
      <c r="T112" s="61"/>
      <c r="AT112" s="59" t="s">
        <v>31</v>
      </c>
      <c r="AU112" s="59" t="s">
        <v>11</v>
      </c>
      <c r="AV112" s="55" t="s">
        <v>11</v>
      </c>
      <c r="AW112" s="55" t="s">
        <v>4</v>
      </c>
      <c r="AX112" s="55" t="s">
        <v>10</v>
      </c>
      <c r="AY112" s="59" t="s">
        <v>26</v>
      </c>
    </row>
    <row r="113" spans="2:11" ht="11.25" customHeight="1">
      <c r="B113" s="62"/>
      <c r="K113" s="15"/>
    </row>
    <row r="114" spans="2:65" s="1" customFormat="1" ht="16.5" customHeight="1">
      <c r="B114" s="5"/>
      <c r="C114" s="41" t="s">
        <v>118</v>
      </c>
      <c r="D114" s="42" t="s">
        <v>27</v>
      </c>
      <c r="E114" s="43"/>
      <c r="F114" s="44" t="s">
        <v>119</v>
      </c>
      <c r="G114" s="45" t="s">
        <v>28</v>
      </c>
      <c r="H114" s="46">
        <v>1</v>
      </c>
      <c r="I114" s="14"/>
      <c r="J114" s="47">
        <f>ROUND(I114*H114,2)</f>
        <v>0</v>
      </c>
      <c r="K114" s="44" t="s">
        <v>0</v>
      </c>
      <c r="L114" s="5"/>
      <c r="M114" s="48" t="s">
        <v>0</v>
      </c>
      <c r="N114" s="49" t="s">
        <v>6</v>
      </c>
      <c r="O114" s="50">
        <v>0</v>
      </c>
      <c r="P114" s="50">
        <f>O114*H114</f>
        <v>0</v>
      </c>
      <c r="Q114" s="50">
        <v>0</v>
      </c>
      <c r="R114" s="50">
        <f>Q114*H114</f>
        <v>0</v>
      </c>
      <c r="S114" s="50">
        <v>0</v>
      </c>
      <c r="T114" s="51">
        <f>S114*H114</f>
        <v>0</v>
      </c>
      <c r="AR114" s="52" t="s">
        <v>29</v>
      </c>
      <c r="AT114" s="52" t="s">
        <v>27</v>
      </c>
      <c r="AU114" s="52" t="s">
        <v>11</v>
      </c>
      <c r="AY114" s="2" t="s">
        <v>26</v>
      </c>
      <c r="BE114" s="53">
        <f>IF(N114="základní",J114,0)</f>
        <v>0</v>
      </c>
      <c r="BF114" s="53">
        <f>IF(N114="snížená",J114,0)</f>
        <v>0</v>
      </c>
      <c r="BG114" s="53">
        <f>IF(N114="zákl. přenesená",J114,0)</f>
        <v>0</v>
      </c>
      <c r="BH114" s="53">
        <f>IF(N114="sníž. přenesená",J114,0)</f>
        <v>0</v>
      </c>
      <c r="BI114" s="53">
        <f>IF(N114="nulová",J114,0)</f>
        <v>0</v>
      </c>
      <c r="BJ114" s="2" t="s">
        <v>11</v>
      </c>
      <c r="BK114" s="53">
        <f>ROUND(I114*H114,2)</f>
        <v>0</v>
      </c>
      <c r="BL114" s="2" t="s">
        <v>29</v>
      </c>
      <c r="BM114" s="52" t="s">
        <v>30</v>
      </c>
    </row>
    <row r="115" spans="2:51" s="55" customFormat="1" ht="25.5" customHeight="1">
      <c r="B115" s="54"/>
      <c r="D115" s="56" t="s">
        <v>31</v>
      </c>
      <c r="E115" s="57" t="s">
        <v>36</v>
      </c>
      <c r="F115" s="57" t="s">
        <v>120</v>
      </c>
      <c r="H115" s="59" t="s">
        <v>0</v>
      </c>
      <c r="L115" s="54"/>
      <c r="M115" s="60"/>
      <c r="T115" s="61"/>
      <c r="AT115" s="59" t="s">
        <v>31</v>
      </c>
      <c r="AU115" s="59" t="s">
        <v>11</v>
      </c>
      <c r="AV115" s="55" t="s">
        <v>11</v>
      </c>
      <c r="AW115" s="55" t="s">
        <v>4</v>
      </c>
      <c r="AX115" s="55" t="s">
        <v>10</v>
      </c>
      <c r="AY115" s="59" t="s">
        <v>26</v>
      </c>
    </row>
    <row r="116" spans="2:51" s="55" customFormat="1" ht="12">
      <c r="B116" s="54"/>
      <c r="D116" s="56" t="s">
        <v>31</v>
      </c>
      <c r="E116" s="59" t="s">
        <v>37</v>
      </c>
      <c r="F116" s="58" t="s">
        <v>112</v>
      </c>
      <c r="H116" s="59"/>
      <c r="L116" s="54"/>
      <c r="M116" s="60"/>
      <c r="T116" s="61"/>
      <c r="AT116" s="59" t="s">
        <v>31</v>
      </c>
      <c r="AU116" s="59" t="s">
        <v>11</v>
      </c>
      <c r="AV116" s="55" t="s">
        <v>11</v>
      </c>
      <c r="AW116" s="55" t="s">
        <v>4</v>
      </c>
      <c r="AX116" s="55" t="s">
        <v>10</v>
      </c>
      <c r="AY116" s="59" t="s">
        <v>26</v>
      </c>
    </row>
    <row r="117" spans="2:51" s="55" customFormat="1" ht="15" customHeight="1">
      <c r="B117" s="54"/>
      <c r="D117" s="56" t="s">
        <v>31</v>
      </c>
      <c r="E117" s="59" t="s">
        <v>39</v>
      </c>
      <c r="F117" s="58" t="s">
        <v>82</v>
      </c>
      <c r="H117" s="59"/>
      <c r="L117" s="54"/>
      <c r="M117" s="60"/>
      <c r="T117" s="61"/>
      <c r="AT117" s="59" t="s">
        <v>31</v>
      </c>
      <c r="AU117" s="59" t="s">
        <v>11</v>
      </c>
      <c r="AV117" s="55" t="s">
        <v>11</v>
      </c>
      <c r="AW117" s="55" t="s">
        <v>4</v>
      </c>
      <c r="AX117" s="55" t="s">
        <v>10</v>
      </c>
      <c r="AY117" s="59" t="s">
        <v>26</v>
      </c>
    </row>
    <row r="118" spans="2:51" s="55" customFormat="1" ht="45">
      <c r="B118" s="54"/>
      <c r="D118" s="56" t="s">
        <v>31</v>
      </c>
      <c r="E118" s="57" t="s">
        <v>41</v>
      </c>
      <c r="F118" s="58" t="s">
        <v>121</v>
      </c>
      <c r="H118" s="59"/>
      <c r="L118" s="54"/>
      <c r="M118" s="60"/>
      <c r="T118" s="61"/>
      <c r="AT118" s="59" t="s">
        <v>31</v>
      </c>
      <c r="AU118" s="59" t="s">
        <v>11</v>
      </c>
      <c r="AV118" s="55" t="s">
        <v>11</v>
      </c>
      <c r="AW118" s="55" t="s">
        <v>4</v>
      </c>
      <c r="AX118" s="55" t="s">
        <v>10</v>
      </c>
      <c r="AY118" s="59" t="s">
        <v>26</v>
      </c>
    </row>
    <row r="119" spans="2:11" ht="11.25" customHeight="1">
      <c r="B119" s="62"/>
      <c r="K119" s="15"/>
    </row>
    <row r="120" spans="2:65" s="1" customFormat="1" ht="16.5" customHeight="1">
      <c r="B120" s="5"/>
      <c r="C120" s="41" t="s">
        <v>122</v>
      </c>
      <c r="D120" s="42" t="s">
        <v>27</v>
      </c>
      <c r="E120" s="43"/>
      <c r="F120" s="44" t="s">
        <v>123</v>
      </c>
      <c r="G120" s="45" t="s">
        <v>28</v>
      </c>
      <c r="H120" s="46">
        <v>1</v>
      </c>
      <c r="I120" s="14"/>
      <c r="J120" s="47">
        <f>ROUND(I120*H120,2)</f>
        <v>0</v>
      </c>
      <c r="K120" s="44" t="s">
        <v>0</v>
      </c>
      <c r="L120" s="5"/>
      <c r="M120" s="48" t="s">
        <v>0</v>
      </c>
      <c r="N120" s="49" t="s">
        <v>6</v>
      </c>
      <c r="O120" s="50">
        <v>0</v>
      </c>
      <c r="P120" s="50">
        <f>O120*H120</f>
        <v>0</v>
      </c>
      <c r="Q120" s="50">
        <v>0</v>
      </c>
      <c r="R120" s="50">
        <f>Q120*H120</f>
        <v>0</v>
      </c>
      <c r="S120" s="50">
        <v>0</v>
      </c>
      <c r="T120" s="51">
        <f>S120*H120</f>
        <v>0</v>
      </c>
      <c r="AR120" s="52" t="s">
        <v>29</v>
      </c>
      <c r="AT120" s="52" t="s">
        <v>27</v>
      </c>
      <c r="AU120" s="52" t="s">
        <v>11</v>
      </c>
      <c r="AY120" s="2" t="s">
        <v>26</v>
      </c>
      <c r="BE120" s="53">
        <f>IF(N120="základní",J120,0)</f>
        <v>0</v>
      </c>
      <c r="BF120" s="53">
        <f>IF(N120="snížená",J120,0)</f>
        <v>0</v>
      </c>
      <c r="BG120" s="53">
        <f>IF(N120="zákl. přenesená",J120,0)</f>
        <v>0</v>
      </c>
      <c r="BH120" s="53">
        <f>IF(N120="sníž. přenesená",J120,0)</f>
        <v>0</v>
      </c>
      <c r="BI120" s="53">
        <f>IF(N120="nulová",J120,0)</f>
        <v>0</v>
      </c>
      <c r="BJ120" s="2" t="s">
        <v>11</v>
      </c>
      <c r="BK120" s="53">
        <f>ROUND(I120*H120,2)</f>
        <v>0</v>
      </c>
      <c r="BL120" s="2" t="s">
        <v>29</v>
      </c>
      <c r="BM120" s="52" t="s">
        <v>30</v>
      </c>
    </row>
    <row r="121" spans="2:51" s="55" customFormat="1" ht="56.25">
      <c r="B121" s="54"/>
      <c r="D121" s="56" t="s">
        <v>31</v>
      </c>
      <c r="E121" s="57" t="s">
        <v>36</v>
      </c>
      <c r="F121" s="57" t="s">
        <v>124</v>
      </c>
      <c r="H121" s="59" t="s">
        <v>0</v>
      </c>
      <c r="L121" s="54"/>
      <c r="M121" s="60"/>
      <c r="T121" s="61"/>
      <c r="AT121" s="59" t="s">
        <v>31</v>
      </c>
      <c r="AU121" s="59" t="s">
        <v>11</v>
      </c>
      <c r="AV121" s="55" t="s">
        <v>11</v>
      </c>
      <c r="AW121" s="55" t="s">
        <v>4</v>
      </c>
      <c r="AX121" s="55" t="s">
        <v>10</v>
      </c>
      <c r="AY121" s="59" t="s">
        <v>26</v>
      </c>
    </row>
    <row r="122" spans="2:51" s="55" customFormat="1" ht="12">
      <c r="B122" s="54"/>
      <c r="D122" s="56" t="s">
        <v>31</v>
      </c>
      <c r="E122" s="59" t="s">
        <v>37</v>
      </c>
      <c r="F122" s="58" t="s">
        <v>112</v>
      </c>
      <c r="H122" s="59"/>
      <c r="L122" s="54"/>
      <c r="M122" s="60"/>
      <c r="T122" s="61"/>
      <c r="AT122" s="59" t="s">
        <v>31</v>
      </c>
      <c r="AU122" s="59" t="s">
        <v>11</v>
      </c>
      <c r="AV122" s="55" t="s">
        <v>11</v>
      </c>
      <c r="AW122" s="55" t="s">
        <v>4</v>
      </c>
      <c r="AX122" s="55" t="s">
        <v>10</v>
      </c>
      <c r="AY122" s="59" t="s">
        <v>26</v>
      </c>
    </row>
    <row r="123" spans="2:51" s="55" customFormat="1" ht="15" customHeight="1">
      <c r="B123" s="54"/>
      <c r="D123" s="56" t="s">
        <v>31</v>
      </c>
      <c r="E123" s="59" t="s">
        <v>39</v>
      </c>
      <c r="F123" s="58" t="s">
        <v>82</v>
      </c>
      <c r="H123" s="59"/>
      <c r="L123" s="54"/>
      <c r="M123" s="60"/>
      <c r="T123" s="61"/>
      <c r="AT123" s="59" t="s">
        <v>31</v>
      </c>
      <c r="AU123" s="59" t="s">
        <v>11</v>
      </c>
      <c r="AV123" s="55" t="s">
        <v>11</v>
      </c>
      <c r="AW123" s="55" t="s">
        <v>4</v>
      </c>
      <c r="AX123" s="55" t="s">
        <v>10</v>
      </c>
      <c r="AY123" s="59" t="s">
        <v>26</v>
      </c>
    </row>
    <row r="124" spans="2:51" s="55" customFormat="1" ht="22.5">
      <c r="B124" s="54"/>
      <c r="D124" s="56" t="s">
        <v>31</v>
      </c>
      <c r="E124" s="57" t="s">
        <v>41</v>
      </c>
      <c r="F124" s="58" t="s">
        <v>125</v>
      </c>
      <c r="H124" s="59"/>
      <c r="L124" s="54"/>
      <c r="M124" s="60"/>
      <c r="T124" s="61"/>
      <c r="AT124" s="59" t="s">
        <v>31</v>
      </c>
      <c r="AU124" s="59" t="s">
        <v>11</v>
      </c>
      <c r="AV124" s="55" t="s">
        <v>11</v>
      </c>
      <c r="AW124" s="55" t="s">
        <v>4</v>
      </c>
      <c r="AX124" s="55" t="s">
        <v>10</v>
      </c>
      <c r="AY124" s="59" t="s">
        <v>26</v>
      </c>
    </row>
    <row r="125" spans="2:11" ht="11.25" customHeight="1">
      <c r="B125" s="62"/>
      <c r="K125" s="15"/>
    </row>
    <row r="126" spans="2:65" s="1" customFormat="1" ht="16.5" customHeight="1">
      <c r="B126" s="5"/>
      <c r="C126" s="41" t="s">
        <v>126</v>
      </c>
      <c r="D126" s="42" t="s">
        <v>27</v>
      </c>
      <c r="E126" s="43"/>
      <c r="F126" s="44" t="s">
        <v>127</v>
      </c>
      <c r="G126" s="45" t="s">
        <v>28</v>
      </c>
      <c r="H126" s="46">
        <v>1</v>
      </c>
      <c r="I126" s="14"/>
      <c r="J126" s="47">
        <f>ROUND(I126*H126,2)</f>
        <v>0</v>
      </c>
      <c r="K126" s="44" t="s">
        <v>0</v>
      </c>
      <c r="L126" s="5"/>
      <c r="M126" s="48" t="s">
        <v>0</v>
      </c>
      <c r="N126" s="49" t="s">
        <v>6</v>
      </c>
      <c r="O126" s="50">
        <v>0</v>
      </c>
      <c r="P126" s="50">
        <f>O126*H126</f>
        <v>0</v>
      </c>
      <c r="Q126" s="50">
        <v>0</v>
      </c>
      <c r="R126" s="50">
        <f>Q126*H126</f>
        <v>0</v>
      </c>
      <c r="S126" s="50">
        <v>0</v>
      </c>
      <c r="T126" s="51">
        <f>S126*H126</f>
        <v>0</v>
      </c>
      <c r="AR126" s="52" t="s">
        <v>29</v>
      </c>
      <c r="AT126" s="52" t="s">
        <v>27</v>
      </c>
      <c r="AU126" s="52" t="s">
        <v>11</v>
      </c>
      <c r="AY126" s="2" t="s">
        <v>26</v>
      </c>
      <c r="BE126" s="53">
        <f>IF(N126="základní",J126,0)</f>
        <v>0</v>
      </c>
      <c r="BF126" s="53">
        <f>IF(N126="snížená",J126,0)</f>
        <v>0</v>
      </c>
      <c r="BG126" s="53">
        <f>IF(N126="zákl. přenesená",J126,0)</f>
        <v>0</v>
      </c>
      <c r="BH126" s="53">
        <f>IF(N126="sníž. přenesená",J126,0)</f>
        <v>0</v>
      </c>
      <c r="BI126" s="53">
        <f>IF(N126="nulová",J126,0)</f>
        <v>0</v>
      </c>
      <c r="BJ126" s="2" t="s">
        <v>11</v>
      </c>
      <c r="BK126" s="53">
        <f>ROUND(I126*H126,2)</f>
        <v>0</v>
      </c>
      <c r="BL126" s="2" t="s">
        <v>29</v>
      </c>
      <c r="BM126" s="52" t="s">
        <v>30</v>
      </c>
    </row>
    <row r="127" spans="2:51" s="55" customFormat="1" ht="33.75">
      <c r="B127" s="54"/>
      <c r="D127" s="56" t="s">
        <v>31</v>
      </c>
      <c r="E127" s="57" t="s">
        <v>36</v>
      </c>
      <c r="F127" s="57" t="s">
        <v>128</v>
      </c>
      <c r="H127" s="59" t="s">
        <v>0</v>
      </c>
      <c r="L127" s="54"/>
      <c r="M127" s="60"/>
      <c r="T127" s="61"/>
      <c r="AT127" s="59" t="s">
        <v>31</v>
      </c>
      <c r="AU127" s="59" t="s">
        <v>11</v>
      </c>
      <c r="AV127" s="55" t="s">
        <v>11</v>
      </c>
      <c r="AW127" s="55" t="s">
        <v>4</v>
      </c>
      <c r="AX127" s="55" t="s">
        <v>10</v>
      </c>
      <c r="AY127" s="59" t="s">
        <v>26</v>
      </c>
    </row>
    <row r="128" spans="2:51" s="55" customFormat="1" ht="12">
      <c r="B128" s="54"/>
      <c r="D128" s="56" t="s">
        <v>31</v>
      </c>
      <c r="E128" s="59" t="s">
        <v>37</v>
      </c>
      <c r="F128" s="58" t="s">
        <v>112</v>
      </c>
      <c r="H128" s="59"/>
      <c r="L128" s="54"/>
      <c r="M128" s="60"/>
      <c r="T128" s="61"/>
      <c r="AT128" s="59" t="s">
        <v>31</v>
      </c>
      <c r="AU128" s="59" t="s">
        <v>11</v>
      </c>
      <c r="AV128" s="55" t="s">
        <v>11</v>
      </c>
      <c r="AW128" s="55" t="s">
        <v>4</v>
      </c>
      <c r="AX128" s="55" t="s">
        <v>10</v>
      </c>
      <c r="AY128" s="59" t="s">
        <v>26</v>
      </c>
    </row>
    <row r="129" spans="2:51" s="55" customFormat="1" ht="15" customHeight="1">
      <c r="B129" s="54"/>
      <c r="D129" s="56" t="s">
        <v>31</v>
      </c>
      <c r="E129" s="59" t="s">
        <v>39</v>
      </c>
      <c r="F129" s="58" t="s">
        <v>82</v>
      </c>
      <c r="H129" s="59"/>
      <c r="L129" s="54"/>
      <c r="M129" s="60"/>
      <c r="T129" s="61"/>
      <c r="AT129" s="59" t="s">
        <v>31</v>
      </c>
      <c r="AU129" s="59" t="s">
        <v>11</v>
      </c>
      <c r="AV129" s="55" t="s">
        <v>11</v>
      </c>
      <c r="AW129" s="55" t="s">
        <v>4</v>
      </c>
      <c r="AX129" s="55" t="s">
        <v>10</v>
      </c>
      <c r="AY129" s="59" t="s">
        <v>26</v>
      </c>
    </row>
    <row r="130" spans="2:51" s="55" customFormat="1" ht="22.5">
      <c r="B130" s="54"/>
      <c r="D130" s="56" t="s">
        <v>31</v>
      </c>
      <c r="E130" s="57" t="s">
        <v>41</v>
      </c>
      <c r="F130" s="57" t="s">
        <v>129</v>
      </c>
      <c r="H130" s="59"/>
      <c r="L130" s="54"/>
      <c r="M130" s="60"/>
      <c r="T130" s="61"/>
      <c r="AT130" s="59" t="s">
        <v>31</v>
      </c>
      <c r="AU130" s="59" t="s">
        <v>11</v>
      </c>
      <c r="AV130" s="55" t="s">
        <v>11</v>
      </c>
      <c r="AW130" s="55" t="s">
        <v>4</v>
      </c>
      <c r="AX130" s="55" t="s">
        <v>10</v>
      </c>
      <c r="AY130" s="59" t="s">
        <v>26</v>
      </c>
    </row>
    <row r="131" spans="2:11" ht="11.25" customHeight="1">
      <c r="B131" s="62"/>
      <c r="K131" s="15"/>
    </row>
    <row r="132" spans="2:65" s="1" customFormat="1" ht="16.5" customHeight="1">
      <c r="B132" s="5"/>
      <c r="C132" s="41" t="s">
        <v>130</v>
      </c>
      <c r="D132" s="42" t="s">
        <v>27</v>
      </c>
      <c r="E132" s="43"/>
      <c r="F132" s="44" t="s">
        <v>131</v>
      </c>
      <c r="G132" s="45" t="s">
        <v>28</v>
      </c>
      <c r="H132" s="46">
        <v>1</v>
      </c>
      <c r="I132" s="14"/>
      <c r="J132" s="47">
        <f>ROUND(I132*H132,2)</f>
        <v>0</v>
      </c>
      <c r="K132" s="44" t="s">
        <v>0</v>
      </c>
      <c r="L132" s="5"/>
      <c r="M132" s="48" t="s">
        <v>0</v>
      </c>
      <c r="N132" s="49" t="s">
        <v>6</v>
      </c>
      <c r="O132" s="50">
        <v>0</v>
      </c>
      <c r="P132" s="50">
        <f>O132*H132</f>
        <v>0</v>
      </c>
      <c r="Q132" s="50">
        <v>0</v>
      </c>
      <c r="R132" s="50">
        <f>Q132*H132</f>
        <v>0</v>
      </c>
      <c r="S132" s="50">
        <v>0</v>
      </c>
      <c r="T132" s="51">
        <f>S132*H132</f>
        <v>0</v>
      </c>
      <c r="AR132" s="52" t="s">
        <v>29</v>
      </c>
      <c r="AT132" s="52" t="s">
        <v>27</v>
      </c>
      <c r="AU132" s="52" t="s">
        <v>11</v>
      </c>
      <c r="AY132" s="2" t="s">
        <v>26</v>
      </c>
      <c r="BE132" s="53">
        <f>IF(N132="základní",J132,0)</f>
        <v>0</v>
      </c>
      <c r="BF132" s="53">
        <f>IF(N132="snížená",J132,0)</f>
        <v>0</v>
      </c>
      <c r="BG132" s="53">
        <f>IF(N132="zákl. přenesená",J132,0)</f>
        <v>0</v>
      </c>
      <c r="BH132" s="53">
        <f>IF(N132="sníž. přenesená",J132,0)</f>
        <v>0</v>
      </c>
      <c r="BI132" s="53">
        <f>IF(N132="nulová",J132,0)</f>
        <v>0</v>
      </c>
      <c r="BJ132" s="2" t="s">
        <v>11</v>
      </c>
      <c r="BK132" s="53">
        <f>ROUND(I132*H132,2)</f>
        <v>0</v>
      </c>
      <c r="BL132" s="2" t="s">
        <v>29</v>
      </c>
      <c r="BM132" s="52" t="s">
        <v>30</v>
      </c>
    </row>
    <row r="133" spans="2:51" s="55" customFormat="1" ht="22.5">
      <c r="B133" s="54"/>
      <c r="D133" s="56" t="s">
        <v>31</v>
      </c>
      <c r="E133" s="57" t="s">
        <v>36</v>
      </c>
      <c r="F133" s="57" t="s">
        <v>132</v>
      </c>
      <c r="H133" s="59" t="s">
        <v>0</v>
      </c>
      <c r="L133" s="54"/>
      <c r="M133" s="60"/>
      <c r="T133" s="61"/>
      <c r="AT133" s="59" t="s">
        <v>31</v>
      </c>
      <c r="AU133" s="59" t="s">
        <v>11</v>
      </c>
      <c r="AV133" s="55" t="s">
        <v>11</v>
      </c>
      <c r="AW133" s="55" t="s">
        <v>4</v>
      </c>
      <c r="AX133" s="55" t="s">
        <v>10</v>
      </c>
      <c r="AY133" s="59" t="s">
        <v>26</v>
      </c>
    </row>
    <row r="134" spans="2:51" s="55" customFormat="1" ht="12">
      <c r="B134" s="54"/>
      <c r="D134" s="56" t="s">
        <v>31</v>
      </c>
      <c r="E134" s="59" t="s">
        <v>37</v>
      </c>
      <c r="F134" s="58" t="s">
        <v>112</v>
      </c>
      <c r="H134" s="59"/>
      <c r="L134" s="54"/>
      <c r="M134" s="60"/>
      <c r="T134" s="61"/>
      <c r="AT134" s="59" t="s">
        <v>31</v>
      </c>
      <c r="AU134" s="59" t="s">
        <v>11</v>
      </c>
      <c r="AV134" s="55" t="s">
        <v>11</v>
      </c>
      <c r="AW134" s="55" t="s">
        <v>4</v>
      </c>
      <c r="AX134" s="55" t="s">
        <v>10</v>
      </c>
      <c r="AY134" s="59" t="s">
        <v>26</v>
      </c>
    </row>
    <row r="135" spans="2:51" s="55" customFormat="1" ht="15" customHeight="1">
      <c r="B135" s="54"/>
      <c r="D135" s="56" t="s">
        <v>31</v>
      </c>
      <c r="E135" s="59" t="s">
        <v>39</v>
      </c>
      <c r="F135" s="58" t="s">
        <v>82</v>
      </c>
      <c r="H135" s="59"/>
      <c r="L135" s="54"/>
      <c r="M135" s="60"/>
      <c r="T135" s="61"/>
      <c r="AT135" s="59" t="s">
        <v>31</v>
      </c>
      <c r="AU135" s="59" t="s">
        <v>11</v>
      </c>
      <c r="AV135" s="55" t="s">
        <v>11</v>
      </c>
      <c r="AW135" s="55" t="s">
        <v>4</v>
      </c>
      <c r="AX135" s="55" t="s">
        <v>10</v>
      </c>
      <c r="AY135" s="59" t="s">
        <v>26</v>
      </c>
    </row>
    <row r="136" spans="2:51" s="55" customFormat="1" ht="22.5">
      <c r="B136" s="54"/>
      <c r="D136" s="56" t="s">
        <v>31</v>
      </c>
      <c r="E136" s="57" t="s">
        <v>41</v>
      </c>
      <c r="F136" s="57" t="s">
        <v>133</v>
      </c>
      <c r="H136" s="59"/>
      <c r="L136" s="54"/>
      <c r="M136" s="60"/>
      <c r="T136" s="61"/>
      <c r="AT136" s="59" t="s">
        <v>31</v>
      </c>
      <c r="AU136" s="59" t="s">
        <v>11</v>
      </c>
      <c r="AV136" s="55" t="s">
        <v>11</v>
      </c>
      <c r="AW136" s="55" t="s">
        <v>4</v>
      </c>
      <c r="AX136" s="55" t="s">
        <v>10</v>
      </c>
      <c r="AY136" s="59" t="s">
        <v>26</v>
      </c>
    </row>
    <row r="137" spans="2:51" s="55" customFormat="1" ht="12">
      <c r="B137" s="77"/>
      <c r="C137" s="78"/>
      <c r="D137" s="79"/>
      <c r="E137" s="80"/>
      <c r="F137" s="80"/>
      <c r="G137" s="78"/>
      <c r="H137" s="81"/>
      <c r="I137" s="78"/>
      <c r="J137" s="78"/>
      <c r="K137" s="82"/>
      <c r="AT137" s="59"/>
      <c r="AU137" s="59"/>
      <c r="AY137" s="59"/>
    </row>
    <row r="138" spans="4:51" s="55" customFormat="1" ht="12">
      <c r="D138" s="56"/>
      <c r="E138" s="57"/>
      <c r="F138" s="57"/>
      <c r="H138" s="59"/>
      <c r="AT138" s="59"/>
      <c r="AU138" s="59"/>
      <c r="AY138" s="59"/>
    </row>
    <row r="139" spans="4:51" s="55" customFormat="1" ht="12">
      <c r="D139" s="56"/>
      <c r="E139" s="57"/>
      <c r="F139" s="57"/>
      <c r="H139" s="59"/>
      <c r="AT139" s="59"/>
      <c r="AU139" s="59"/>
      <c r="AY139" s="59"/>
    </row>
    <row r="140" spans="2:63" s="31" customFormat="1" ht="25.9" customHeight="1">
      <c r="B140" s="70"/>
      <c r="C140" s="71"/>
      <c r="D140" s="72" t="s">
        <v>9</v>
      </c>
      <c r="E140" s="73" t="s">
        <v>76</v>
      </c>
      <c r="F140" s="74" t="s">
        <v>143</v>
      </c>
      <c r="G140" s="71"/>
      <c r="H140" s="71"/>
      <c r="I140" s="71"/>
      <c r="J140" s="75">
        <f>SUM(J141,J147)</f>
        <v>0</v>
      </c>
      <c r="K140" s="76"/>
      <c r="L140" s="30"/>
      <c r="M140" s="36"/>
      <c r="P140" s="37" t="e">
        <f>#REF!</f>
        <v>#REF!</v>
      </c>
      <c r="R140" s="37" t="e">
        <f>#REF!</f>
        <v>#REF!</v>
      </c>
      <c r="T140" s="38" t="e">
        <f>#REF!</f>
        <v>#REF!</v>
      </c>
      <c r="AR140" s="32" t="s">
        <v>11</v>
      </c>
      <c r="AT140" s="39" t="s">
        <v>9</v>
      </c>
      <c r="AU140" s="39" t="s">
        <v>10</v>
      </c>
      <c r="AY140" s="32" t="s">
        <v>26</v>
      </c>
      <c r="BK140" s="40" t="e">
        <f>#REF!</f>
        <v>#REF!</v>
      </c>
    </row>
    <row r="141" spans="2:65" s="1" customFormat="1" ht="16.5" customHeight="1">
      <c r="B141" s="5"/>
      <c r="C141" s="41" t="s">
        <v>134</v>
      </c>
      <c r="D141" s="42" t="s">
        <v>27</v>
      </c>
      <c r="E141" s="43"/>
      <c r="F141" s="44" t="s">
        <v>135</v>
      </c>
      <c r="G141" s="45" t="s">
        <v>28</v>
      </c>
      <c r="H141" s="46">
        <v>1</v>
      </c>
      <c r="I141" s="14"/>
      <c r="J141" s="47">
        <f>ROUND(I141*H141,2)</f>
        <v>0</v>
      </c>
      <c r="K141" s="44" t="s">
        <v>0</v>
      </c>
      <c r="L141" s="5"/>
      <c r="M141" s="48" t="s">
        <v>0</v>
      </c>
      <c r="N141" s="49" t="s">
        <v>6</v>
      </c>
      <c r="O141" s="50">
        <v>0</v>
      </c>
      <c r="P141" s="50">
        <f>O141*H141</f>
        <v>0</v>
      </c>
      <c r="Q141" s="50">
        <v>0</v>
      </c>
      <c r="R141" s="50">
        <f>Q141*H141</f>
        <v>0</v>
      </c>
      <c r="S141" s="50">
        <v>0</v>
      </c>
      <c r="T141" s="51">
        <f>S141*H141</f>
        <v>0</v>
      </c>
      <c r="AR141" s="52" t="s">
        <v>29</v>
      </c>
      <c r="AT141" s="52" t="s">
        <v>27</v>
      </c>
      <c r="AU141" s="52" t="s">
        <v>11</v>
      </c>
      <c r="AY141" s="2" t="s">
        <v>26</v>
      </c>
      <c r="BE141" s="53">
        <f>IF(N141="základní",J141,0)</f>
        <v>0</v>
      </c>
      <c r="BF141" s="53">
        <f>IF(N141="snížená",J141,0)</f>
        <v>0</v>
      </c>
      <c r="BG141" s="53">
        <f>IF(N141="zákl. přenesená",J141,0)</f>
        <v>0</v>
      </c>
      <c r="BH141" s="53">
        <f>IF(N141="sníž. přenesená",J141,0)</f>
        <v>0</v>
      </c>
      <c r="BI141" s="53">
        <f>IF(N141="nulová",J141,0)</f>
        <v>0</v>
      </c>
      <c r="BJ141" s="2" t="s">
        <v>11</v>
      </c>
      <c r="BK141" s="53">
        <f>ROUND(I141*H141,2)</f>
        <v>0</v>
      </c>
      <c r="BL141" s="2" t="s">
        <v>29</v>
      </c>
      <c r="BM141" s="52" t="s">
        <v>30</v>
      </c>
    </row>
    <row r="142" spans="2:51" s="55" customFormat="1" ht="22.5">
      <c r="B142" s="54"/>
      <c r="D142" s="56" t="s">
        <v>31</v>
      </c>
      <c r="E142" s="57" t="s">
        <v>36</v>
      </c>
      <c r="F142" s="57" t="s">
        <v>136</v>
      </c>
      <c r="H142" s="59" t="s">
        <v>0</v>
      </c>
      <c r="L142" s="54"/>
      <c r="M142" s="60"/>
      <c r="T142" s="61"/>
      <c r="AT142" s="59" t="s">
        <v>31</v>
      </c>
      <c r="AU142" s="59" t="s">
        <v>11</v>
      </c>
      <c r="AV142" s="55" t="s">
        <v>11</v>
      </c>
      <c r="AW142" s="55" t="s">
        <v>4</v>
      </c>
      <c r="AX142" s="55" t="s">
        <v>10</v>
      </c>
      <c r="AY142" s="59" t="s">
        <v>26</v>
      </c>
    </row>
    <row r="143" spans="2:51" s="55" customFormat="1" ht="12">
      <c r="B143" s="54"/>
      <c r="D143" s="56" t="s">
        <v>31</v>
      </c>
      <c r="E143" s="59" t="s">
        <v>37</v>
      </c>
      <c r="F143" s="58" t="s">
        <v>43</v>
      </c>
      <c r="H143" s="59"/>
      <c r="L143" s="54"/>
      <c r="M143" s="60"/>
      <c r="T143" s="61"/>
      <c r="AT143" s="59" t="s">
        <v>31</v>
      </c>
      <c r="AU143" s="59" t="s">
        <v>11</v>
      </c>
      <c r="AV143" s="55" t="s">
        <v>11</v>
      </c>
      <c r="AW143" s="55" t="s">
        <v>4</v>
      </c>
      <c r="AX143" s="55" t="s">
        <v>10</v>
      </c>
      <c r="AY143" s="59" t="s">
        <v>26</v>
      </c>
    </row>
    <row r="144" spans="2:51" s="55" customFormat="1" ht="15" customHeight="1">
      <c r="B144" s="54"/>
      <c r="D144" s="56" t="s">
        <v>31</v>
      </c>
      <c r="E144" s="59" t="s">
        <v>39</v>
      </c>
      <c r="F144" s="58" t="s">
        <v>43</v>
      </c>
      <c r="H144" s="59"/>
      <c r="L144" s="54"/>
      <c r="M144" s="60"/>
      <c r="T144" s="61"/>
      <c r="AT144" s="59" t="s">
        <v>31</v>
      </c>
      <c r="AU144" s="59" t="s">
        <v>11</v>
      </c>
      <c r="AV144" s="55" t="s">
        <v>11</v>
      </c>
      <c r="AW144" s="55" t="s">
        <v>4</v>
      </c>
      <c r="AX144" s="55" t="s">
        <v>10</v>
      </c>
      <c r="AY144" s="59" t="s">
        <v>26</v>
      </c>
    </row>
    <row r="145" spans="2:51" s="55" customFormat="1" ht="33.75">
      <c r="B145" s="54"/>
      <c r="D145" s="56" t="s">
        <v>31</v>
      </c>
      <c r="E145" s="57" t="s">
        <v>41</v>
      </c>
      <c r="F145" s="57" t="s">
        <v>137</v>
      </c>
      <c r="H145" s="59"/>
      <c r="L145" s="54"/>
      <c r="M145" s="60"/>
      <c r="T145" s="61"/>
      <c r="AT145" s="59" t="s">
        <v>31</v>
      </c>
      <c r="AU145" s="59" t="s">
        <v>11</v>
      </c>
      <c r="AV145" s="55" t="s">
        <v>11</v>
      </c>
      <c r="AW145" s="55" t="s">
        <v>4</v>
      </c>
      <c r="AX145" s="55" t="s">
        <v>10</v>
      </c>
      <c r="AY145" s="59" t="s">
        <v>26</v>
      </c>
    </row>
    <row r="146" spans="2:11" ht="11.25" customHeight="1">
      <c r="B146" s="62"/>
      <c r="K146" s="15"/>
    </row>
    <row r="147" spans="2:65" s="1" customFormat="1" ht="16.5" customHeight="1">
      <c r="B147" s="5"/>
      <c r="C147" s="41" t="s">
        <v>138</v>
      </c>
      <c r="D147" s="42" t="s">
        <v>27</v>
      </c>
      <c r="E147" s="43"/>
      <c r="F147" s="44" t="s">
        <v>139</v>
      </c>
      <c r="G147" s="45" t="s">
        <v>28</v>
      </c>
      <c r="H147" s="46">
        <v>1</v>
      </c>
      <c r="I147" s="14"/>
      <c r="J147" s="47">
        <f>ROUND(I147*H147,2)</f>
        <v>0</v>
      </c>
      <c r="K147" s="44" t="s">
        <v>0</v>
      </c>
      <c r="L147" s="5"/>
      <c r="M147" s="48" t="s">
        <v>0</v>
      </c>
      <c r="N147" s="49" t="s">
        <v>6</v>
      </c>
      <c r="O147" s="50">
        <v>0</v>
      </c>
      <c r="P147" s="50">
        <f>O147*H147</f>
        <v>0</v>
      </c>
      <c r="Q147" s="50">
        <v>0</v>
      </c>
      <c r="R147" s="50">
        <f>Q147*H147</f>
        <v>0</v>
      </c>
      <c r="S147" s="50">
        <v>0</v>
      </c>
      <c r="T147" s="51">
        <f>S147*H147</f>
        <v>0</v>
      </c>
      <c r="AR147" s="52" t="s">
        <v>29</v>
      </c>
      <c r="AT147" s="52" t="s">
        <v>27</v>
      </c>
      <c r="AU147" s="52" t="s">
        <v>11</v>
      </c>
      <c r="AY147" s="2" t="s">
        <v>26</v>
      </c>
      <c r="BE147" s="53">
        <f>IF(N147="základní",J147,0)</f>
        <v>0</v>
      </c>
      <c r="BF147" s="53">
        <f>IF(N147="snížená",J147,0)</f>
        <v>0</v>
      </c>
      <c r="BG147" s="53">
        <f>IF(N147="zákl. přenesená",J147,0)</f>
        <v>0</v>
      </c>
      <c r="BH147" s="53">
        <f>IF(N147="sníž. přenesená",J147,0)</f>
        <v>0</v>
      </c>
      <c r="BI147" s="53">
        <f>IF(N147="nulová",J147,0)</f>
        <v>0</v>
      </c>
      <c r="BJ147" s="2" t="s">
        <v>11</v>
      </c>
      <c r="BK147" s="53">
        <f>ROUND(I147*H147,2)</f>
        <v>0</v>
      </c>
      <c r="BL147" s="2" t="s">
        <v>29</v>
      </c>
      <c r="BM147" s="52" t="s">
        <v>30</v>
      </c>
    </row>
    <row r="148" spans="2:51" s="55" customFormat="1" ht="22.5">
      <c r="B148" s="54"/>
      <c r="D148" s="56" t="s">
        <v>31</v>
      </c>
      <c r="E148" s="57" t="s">
        <v>36</v>
      </c>
      <c r="F148" s="57" t="s">
        <v>140</v>
      </c>
      <c r="H148" s="59" t="s">
        <v>0</v>
      </c>
      <c r="L148" s="54"/>
      <c r="M148" s="60"/>
      <c r="T148" s="61"/>
      <c r="AT148" s="59" t="s">
        <v>31</v>
      </c>
      <c r="AU148" s="59" t="s">
        <v>11</v>
      </c>
      <c r="AV148" s="55" t="s">
        <v>11</v>
      </c>
      <c r="AW148" s="55" t="s">
        <v>4</v>
      </c>
      <c r="AX148" s="55" t="s">
        <v>10</v>
      </c>
      <c r="AY148" s="59" t="s">
        <v>26</v>
      </c>
    </row>
    <row r="149" spans="2:51" s="55" customFormat="1" ht="12">
      <c r="B149" s="54"/>
      <c r="D149" s="56" t="s">
        <v>31</v>
      </c>
      <c r="E149" s="59" t="s">
        <v>37</v>
      </c>
      <c r="F149" s="58" t="s">
        <v>141</v>
      </c>
      <c r="H149" s="59"/>
      <c r="L149" s="54"/>
      <c r="M149" s="60"/>
      <c r="T149" s="61"/>
      <c r="AT149" s="59" t="s">
        <v>31</v>
      </c>
      <c r="AU149" s="59" t="s">
        <v>11</v>
      </c>
      <c r="AV149" s="55" t="s">
        <v>11</v>
      </c>
      <c r="AW149" s="55" t="s">
        <v>4</v>
      </c>
      <c r="AX149" s="55" t="s">
        <v>10</v>
      </c>
      <c r="AY149" s="59" t="s">
        <v>26</v>
      </c>
    </row>
    <row r="150" spans="2:51" s="55" customFormat="1" ht="15" customHeight="1">
      <c r="B150" s="54"/>
      <c r="D150" s="56" t="s">
        <v>31</v>
      </c>
      <c r="E150" s="59" t="s">
        <v>39</v>
      </c>
      <c r="F150" s="58" t="s">
        <v>40</v>
      </c>
      <c r="H150" s="59"/>
      <c r="L150" s="54"/>
      <c r="M150" s="60"/>
      <c r="T150" s="61"/>
      <c r="AT150" s="59" t="s">
        <v>31</v>
      </c>
      <c r="AU150" s="59" t="s">
        <v>11</v>
      </c>
      <c r="AV150" s="55" t="s">
        <v>11</v>
      </c>
      <c r="AW150" s="55" t="s">
        <v>4</v>
      </c>
      <c r="AX150" s="55" t="s">
        <v>10</v>
      </c>
      <c r="AY150" s="59" t="s">
        <v>26</v>
      </c>
    </row>
    <row r="151" spans="2:51" s="55" customFormat="1" ht="22.5">
      <c r="B151" s="54"/>
      <c r="D151" s="56" t="s">
        <v>31</v>
      </c>
      <c r="E151" s="57" t="s">
        <v>41</v>
      </c>
      <c r="F151" s="57" t="s">
        <v>142</v>
      </c>
      <c r="H151" s="59"/>
      <c r="L151" s="54"/>
      <c r="M151" s="60"/>
      <c r="T151" s="61"/>
      <c r="AT151" s="59" t="s">
        <v>31</v>
      </c>
      <c r="AU151" s="59" t="s">
        <v>11</v>
      </c>
      <c r="AV151" s="55" t="s">
        <v>11</v>
      </c>
      <c r="AW151" s="55" t="s">
        <v>4</v>
      </c>
      <c r="AX151" s="55" t="s">
        <v>10</v>
      </c>
      <c r="AY151" s="59" t="s">
        <v>26</v>
      </c>
    </row>
    <row r="152" spans="2:51" s="55" customFormat="1" ht="12">
      <c r="B152" s="77"/>
      <c r="C152" s="78"/>
      <c r="D152" s="79"/>
      <c r="E152" s="80"/>
      <c r="F152" s="80"/>
      <c r="G152" s="78"/>
      <c r="H152" s="81"/>
      <c r="I152" s="78"/>
      <c r="J152" s="78"/>
      <c r="K152" s="82"/>
      <c r="AT152" s="59"/>
      <c r="AU152" s="59"/>
      <c r="AY152" s="59"/>
    </row>
  </sheetData>
  <sheetProtection password="CCF8" sheet="1" objects="1" scenarios="1"/>
  <autoFilter ref="C16:K23"/>
  <mergeCells count="2"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Šivrová Petra</cp:lastModifiedBy>
  <dcterms:created xsi:type="dcterms:W3CDTF">2022-07-20T08:13:40Z</dcterms:created>
  <dcterms:modified xsi:type="dcterms:W3CDTF">2024-01-22T06:04:25Z</dcterms:modified>
  <cp:category/>
  <cp:version/>
  <cp:contentType/>
  <cp:contentStatus/>
</cp:coreProperties>
</file>