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7745" yWindow="555" windowWidth="18285" windowHeight="16440" activeTab="0"/>
  </bookViews>
  <sheets>
    <sheet name="4-informační technologie" sheetId="6" r:id="rId1"/>
  </sheets>
  <definedNames>
    <definedName name="_xlnm._FilterDatabase" localSheetId="0" hidden="1">'4-informační technologie'!$C$16:$K$20</definedName>
    <definedName name="_xlnm.Print_Titles" localSheetId="0">'4-informační technologie'!$16:$16</definedName>
  </definedNames>
  <calcPr calcId="145621"/>
</workbook>
</file>

<file path=xl/sharedStrings.xml><?xml version="1.0" encoding="utf-8"?>
<sst xmlns="http://schemas.openxmlformats.org/spreadsheetml/2006/main" count="374" uniqueCount="86">
  <si>
    <t/>
  </si>
  <si>
    <t>Stavba:</t>
  </si>
  <si>
    <t>Místo:</t>
  </si>
  <si>
    <t>Datum:</t>
  </si>
  <si>
    <t>True</t>
  </si>
  <si>
    <t>DPH</t>
  </si>
  <si>
    <t>základní</t>
  </si>
  <si>
    <t>Popis</t>
  </si>
  <si>
    <t>Typ</t>
  </si>
  <si>
    <t>D</t>
  </si>
  <si>
    <t>0</t>
  </si>
  <si>
    <t>1</t>
  </si>
  <si>
    <t>Objekt: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</si>
  <si>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</si>
  <si>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</si>
  <si>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</si>
  <si>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</si>
  <si>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</si>
  <si>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</si>
  <si>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</si>
  <si>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</si>
  <si>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</si>
  <si>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</si>
  <si>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</si>
  <si>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</si>
  <si>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</si>
  <si>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ROZPOCET</t>
  </si>
  <si>
    <t>K</t>
  </si>
  <si>
    <t>ks</t>
  </si>
  <si>
    <t>4</t>
  </si>
  <si>
    <t>1720003227</t>
  </si>
  <si>
    <t>VV</t>
  </si>
  <si>
    <t>1.1</t>
  </si>
  <si>
    <t>Směrné vlastnosti</t>
  </si>
  <si>
    <t>SOUPIS SPECIFIKACÍ A NÁKUPŮ</t>
  </si>
  <si>
    <t xml:space="preserve">DZR-R - Technické specifikace 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</si>
  <si>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</si>
  <si>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</si>
  <si>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</si>
  <si>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</si>
  <si>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</si>
  <si>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</si>
  <si>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</si>
  <si>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</si>
  <si>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</si>
  <si>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</si>
  <si>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</si>
  <si>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1.5</t>
  </si>
  <si>
    <t>4.1</t>
  </si>
  <si>
    <t>4.2</t>
  </si>
  <si>
    <t>4 - INFORMAČNÍ TECHNOLOGIE</t>
  </si>
  <si>
    <t>IT</t>
  </si>
  <si>
    <t>Sestavy PC 01/ 02</t>
  </si>
  <si>
    <t>VIZ.PŘÍLOHA Č.4.1.1</t>
  </si>
  <si>
    <t>Repro - technika</t>
  </si>
  <si>
    <t>VIZ.PŘÍLOHA Č.4.1.2</t>
  </si>
  <si>
    <t>Sestavy - monitory</t>
  </si>
  <si>
    <t>Sestavy NB 01/ 02</t>
  </si>
  <si>
    <t>VIZ.PŘÍLOHA Č.4.1.3</t>
  </si>
  <si>
    <t>Sestavy tiskárny 01/ 02/03</t>
  </si>
  <si>
    <t>VIZ.PŘÍLOHA Č.4.1.4</t>
  </si>
  <si>
    <t>Dodatek č.1</t>
  </si>
  <si>
    <t>Rozšířené servisní a záruční podmínky</t>
  </si>
  <si>
    <t>Projektor</t>
  </si>
  <si>
    <t>VIZ.PŘÍLOHA Č.4.2.1</t>
  </si>
  <si>
    <t>Plátno</t>
  </si>
  <si>
    <t>VIZ.PŘÍLOHA Č.4.2.2</t>
  </si>
  <si>
    <t>Digitální stage piano</t>
  </si>
  <si>
    <t>VIZ.PŘÍLOHA Č.4.2.3</t>
  </si>
  <si>
    <t>Mixážní pult</t>
  </si>
  <si>
    <t>VIZ.PŘÍLOHA Č.4.2.4</t>
  </si>
  <si>
    <t>DVD přehrávač</t>
  </si>
  <si>
    <t>Rádio</t>
  </si>
  <si>
    <t>VIZ.PŘÍLOHA Č.4.2.5</t>
  </si>
  <si>
    <t>VIZ.PŘÍLOHA Č.4.2.6</t>
  </si>
  <si>
    <t>Mikrofon</t>
  </si>
  <si>
    <t>Televize</t>
  </si>
  <si>
    <t>2.9</t>
  </si>
  <si>
    <t>Sada reproboxů se stojany</t>
  </si>
  <si>
    <t>2.10</t>
  </si>
  <si>
    <t>HIFI věž</t>
  </si>
  <si>
    <t>VIZ.PŘÍLOHA Č.4.2.7</t>
  </si>
  <si>
    <t>VIZ.PŘÍLOHA Č.4.2.8</t>
  </si>
  <si>
    <t>VIZ.PŘÍLOHA Č.4.2.9</t>
  </si>
  <si>
    <t>VIZ.PŘÍLOHA Č.4.2.10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</si>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</sst>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0" fillId="0" borderId="0" xfId="0" applyFont="1" applyAlignment="1">
      <alignment horizontal="left" vertical="center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left" vertical="center"/>
    </xf>
    <xf numFmtId="4" fontId="8" fillId="2" borderId="9" xfId="0" applyNumberFormat="1" applyFont="1" applyFill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0" fillId="0" borderId="0" xfId="0" applyNumberFormat="1" applyFont="1"/>
    <xf numFmtId="164" fontId="11" fillId="0" borderId="4" xfId="0" applyNumberFormat="1" applyFont="1" applyBorder="1"/>
    <xf numFmtId="164" fontId="11" fillId="0" borderId="14" xfId="0" applyNumberFormat="1" applyFont="1" applyBorder="1"/>
    <xf numFmtId="4" fontId="12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15" xfId="0" applyFont="1" applyBorder="1"/>
    <xf numFmtId="164" fontId="6" fillId="0" borderId="0" xfId="0" applyNumberFormat="1" applyFont="1"/>
    <xf numFmtId="164" fontId="6" fillId="0" borderId="16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20" xfId="0" applyBorder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3" xfId="0" applyNumberFormat="1" applyFont="1" applyBorder="1"/>
    <xf numFmtId="0" fontId="6" fillId="0" borderId="21" xfId="0" applyFont="1" applyBorder="1"/>
    <xf numFmtId="0" fontId="13" fillId="0" borderId="2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4" fontId="8" fillId="4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M71"/>
  <sheetViews>
    <sheetView showGridLines="0" tabSelected="1" workbookViewId="0" topLeftCell="A24">
      <selection activeCell="Z65" sqref="Z6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5" spans="2:12" s="1" customFormat="1" ht="6.9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5"/>
    </row>
    <row r="6" spans="2:12" s="1" customFormat="1" ht="24.95" customHeight="1">
      <c r="B6" s="5"/>
      <c r="C6" s="3" t="s">
        <v>34</v>
      </c>
      <c r="L6" s="5"/>
    </row>
    <row r="7" spans="2:12" s="1" customFormat="1" ht="6.95" customHeight="1">
      <c r="B7" s="5"/>
      <c r="L7" s="5"/>
    </row>
    <row r="8" spans="2:12" s="1" customFormat="1" ht="12" customHeight="1">
      <c r="B8" s="5"/>
      <c r="C8" s="4" t="s">
        <v>1</v>
      </c>
      <c r="L8" s="5"/>
    </row>
    <row r="9" spans="2:12" s="1" customFormat="1" ht="16.5" customHeight="1">
      <c r="B9" s="5"/>
      <c r="E9" s="79" t="s">
        <v>35</v>
      </c>
      <c r="F9" s="80"/>
      <c r="G9" s="80"/>
      <c r="H9" s="80"/>
      <c r="L9" s="5"/>
    </row>
    <row r="10" spans="2:12" s="1" customFormat="1" ht="12" customHeight="1">
      <c r="B10" s="5"/>
      <c r="C10" s="4" t="s">
        <v>12</v>
      </c>
      <c r="L10" s="5"/>
    </row>
    <row r="11" spans="2:12" s="1" customFormat="1" ht="16.5" customHeight="1">
      <c r="B11" s="5"/>
      <c r="E11" s="81"/>
      <c r="F11" s="82"/>
      <c r="G11" s="82"/>
      <c r="H11" s="82"/>
      <c r="L11" s="5"/>
    </row>
    <row r="12" spans="2:12" s="1" customFormat="1" ht="6.95" customHeight="1">
      <c r="B12" s="5"/>
      <c r="L12" s="5"/>
    </row>
    <row r="13" spans="2:12" s="1" customFormat="1" ht="12" customHeight="1">
      <c r="B13" s="5"/>
      <c r="C13" s="4" t="s">
        <v>2</v>
      </c>
      <c r="F13" s="19"/>
      <c r="I13" s="4" t="s">
        <v>3</v>
      </c>
      <c r="J13" s="21"/>
      <c r="L13" s="5"/>
    </row>
    <row r="14" spans="2:12" s="1" customFormat="1" ht="6.95" customHeight="1">
      <c r="B14" s="5"/>
      <c r="L14" s="5"/>
    </row>
    <row r="15" spans="2:12" s="1" customFormat="1" ht="10.35" customHeight="1">
      <c r="B15" s="5"/>
      <c r="L15" s="5"/>
    </row>
    <row r="16" spans="2:20" s="26" customFormat="1" ht="29.25" customHeight="1">
      <c r="B16" s="22"/>
      <c r="C16" s="23" t="s">
        <v>15</v>
      </c>
      <c r="D16" s="24" t="s">
        <v>8</v>
      </c>
      <c r="E16" s="24" t="s">
        <v>33</v>
      </c>
      <c r="F16" s="24" t="s">
        <v>7</v>
      </c>
      <c r="G16" s="24" t="s">
        <v>16</v>
      </c>
      <c r="H16" s="24" t="s">
        <v>17</v>
      </c>
      <c r="I16" s="24" t="s">
        <v>18</v>
      </c>
      <c r="J16" s="24" t="s">
        <v>13</v>
      </c>
      <c r="K16" s="25" t="s">
        <v>19</v>
      </c>
      <c r="L16" s="22"/>
      <c r="M16" s="9" t="s">
        <v>0</v>
      </c>
      <c r="N16" s="10" t="s">
        <v>5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1" t="s">
        <v>25</v>
      </c>
    </row>
    <row r="17" spans="2:63" s="1" customFormat="1" ht="22.9" customHeight="1">
      <c r="B17" s="5"/>
      <c r="C17" s="13" t="s">
        <v>50</v>
      </c>
      <c r="J17" s="27">
        <f>SUM(J18,J40)</f>
        <v>0</v>
      </c>
      <c r="L17" s="5"/>
      <c r="M17" s="12"/>
      <c r="N17" s="8"/>
      <c r="O17" s="8"/>
      <c r="P17" s="28">
        <f>P18</f>
        <v>0</v>
      </c>
      <c r="Q17" s="8"/>
      <c r="R17" s="28">
        <f>R18</f>
        <v>0</v>
      </c>
      <c r="S17" s="8"/>
      <c r="T17" s="29">
        <f>T18</f>
        <v>0</v>
      </c>
      <c r="AT17" s="2" t="s">
        <v>9</v>
      </c>
      <c r="AU17" s="2" t="s">
        <v>14</v>
      </c>
      <c r="BK17" s="30">
        <f>BK18</f>
        <v>0</v>
      </c>
    </row>
    <row r="18" spans="2:63" s="32" customFormat="1" ht="25.9" customHeight="1">
      <c r="B18" s="31"/>
      <c r="D18" s="33" t="s">
        <v>9</v>
      </c>
      <c r="E18" s="34" t="s">
        <v>48</v>
      </c>
      <c r="F18" s="35" t="s">
        <v>51</v>
      </c>
      <c r="J18" s="36">
        <f>SUM(J23,J19,J26,J30,J35)</f>
        <v>0</v>
      </c>
      <c r="L18" s="31"/>
      <c r="M18" s="37"/>
      <c r="P18" s="38">
        <f>P19</f>
        <v>0</v>
      </c>
      <c r="R18" s="38">
        <f>R19</f>
        <v>0</v>
      </c>
      <c r="T18" s="39">
        <f>T19</f>
        <v>0</v>
      </c>
      <c r="AR18" s="33" t="s">
        <v>11</v>
      </c>
      <c r="AT18" s="40" t="s">
        <v>9</v>
      </c>
      <c r="AU18" s="40" t="s">
        <v>10</v>
      </c>
      <c r="AY18" s="33" t="s">
        <v>26</v>
      </c>
      <c r="BK18" s="41">
        <f>BK19</f>
        <v>0</v>
      </c>
    </row>
    <row r="19" spans="2:65" s="1" customFormat="1" ht="16.5" customHeight="1">
      <c r="B19" s="5"/>
      <c r="C19" s="42" t="s">
        <v>32</v>
      </c>
      <c r="D19" s="43" t="s">
        <v>27</v>
      </c>
      <c r="E19" s="44"/>
      <c r="F19" s="45" t="s">
        <v>52</v>
      </c>
      <c r="G19" s="46"/>
      <c r="H19" s="47"/>
      <c r="I19" s="20"/>
      <c r="J19" s="48">
        <f>SUM(J20,J21)</f>
        <v>0</v>
      </c>
      <c r="K19" s="45" t="s">
        <v>0</v>
      </c>
      <c r="L19" s="5"/>
      <c r="M19" s="49" t="s">
        <v>0</v>
      </c>
      <c r="N19" s="50" t="s">
        <v>6</v>
      </c>
      <c r="O19" s="51">
        <v>0</v>
      </c>
      <c r="P19" s="51">
        <f>O19*H19</f>
        <v>0</v>
      </c>
      <c r="Q19" s="51">
        <v>0</v>
      </c>
      <c r="R19" s="51">
        <f>Q19*H19</f>
        <v>0</v>
      </c>
      <c r="S19" s="51">
        <v>0</v>
      </c>
      <c r="T19" s="52">
        <f>S19*H19</f>
        <v>0</v>
      </c>
      <c r="AR19" s="53" t="s">
        <v>29</v>
      </c>
      <c r="AT19" s="53" t="s">
        <v>27</v>
      </c>
      <c r="AU19" s="53" t="s">
        <v>11</v>
      </c>
      <c r="AY19" s="2" t="s">
        <v>26</v>
      </c>
      <c r="BE19" s="54">
        <f>IF(N19="základní",J19,0)</f>
        <v>0</v>
      </c>
      <c r="BF19" s="54">
        <f>IF(N19="snížená",J19,0)</f>
        <v>0</v>
      </c>
      <c r="BG19" s="54">
        <f>IF(N19="zákl. přenesená",J19,0)</f>
        <v>0</v>
      </c>
      <c r="BH19" s="54">
        <f>IF(N19="sníž. přenesená",J19,0)</f>
        <v>0</v>
      </c>
      <c r="BI19" s="54">
        <f>IF(N19="nulová",J19,0)</f>
        <v>0</v>
      </c>
      <c r="BJ19" s="2" t="s">
        <v>11</v>
      </c>
      <c r="BK19" s="54">
        <f>ROUND(I19*H19,2)</f>
        <v>0</v>
      </c>
      <c r="BL19" s="2" t="s">
        <v>29</v>
      </c>
      <c r="BM19" s="53" t="s">
        <v>30</v>
      </c>
    </row>
    <row r="20" spans="2:51" s="56" customFormat="1" ht="12">
      <c r="B20" s="55"/>
      <c r="D20" s="57" t="s">
        <v>31</v>
      </c>
      <c r="E20" s="59"/>
      <c r="F20" s="58" t="s">
        <v>53</v>
      </c>
      <c r="G20" s="46" t="s">
        <v>28</v>
      </c>
      <c r="H20" s="47">
        <v>10</v>
      </c>
      <c r="I20" s="14"/>
      <c r="J20" s="48">
        <f>ROUND(I20*H20,2)</f>
        <v>0</v>
      </c>
      <c r="L20" s="55"/>
      <c r="M20" s="60"/>
      <c r="T20" s="61"/>
      <c r="AT20" s="59" t="s">
        <v>31</v>
      </c>
      <c r="AU20" s="59" t="s">
        <v>11</v>
      </c>
      <c r="AV20" s="56" t="s">
        <v>11</v>
      </c>
      <c r="AW20" s="56" t="s">
        <v>4</v>
      </c>
      <c r="AX20" s="56" t="s">
        <v>10</v>
      </c>
      <c r="AY20" s="59" t="s">
        <v>26</v>
      </c>
    </row>
    <row r="21" spans="2:51" s="56" customFormat="1" ht="12">
      <c r="B21" s="70"/>
      <c r="D21" s="57"/>
      <c r="E21" s="59"/>
      <c r="F21" s="58"/>
      <c r="G21" s="46" t="s">
        <v>28</v>
      </c>
      <c r="H21" s="47">
        <v>1</v>
      </c>
      <c r="I21" s="14"/>
      <c r="J21" s="48">
        <f>ROUND(I21*H21,2)</f>
        <v>0</v>
      </c>
      <c r="K21" s="71"/>
      <c r="AT21" s="59"/>
      <c r="AU21" s="59"/>
      <c r="AY21" s="59"/>
    </row>
    <row r="22" spans="2:51" s="56" customFormat="1" ht="12">
      <c r="B22" s="70"/>
      <c r="D22" s="57"/>
      <c r="E22" s="59"/>
      <c r="F22" s="58"/>
      <c r="H22" s="59"/>
      <c r="K22" s="71"/>
      <c r="AT22" s="59"/>
      <c r="AU22" s="59"/>
      <c r="AY22" s="59"/>
    </row>
    <row r="23" spans="2:65" s="1" customFormat="1" ht="16.5" customHeight="1">
      <c r="B23" s="72"/>
      <c r="C23" s="42" t="s">
        <v>36</v>
      </c>
      <c r="D23" s="43" t="s">
        <v>27</v>
      </c>
      <c r="E23" s="44"/>
      <c r="F23" s="45" t="s">
        <v>56</v>
      </c>
      <c r="G23" s="46" t="s">
        <v>28</v>
      </c>
      <c r="H23" s="47">
        <v>13</v>
      </c>
      <c r="I23" s="14"/>
      <c r="J23" s="48">
        <f>ROUND(I23*H23,2)</f>
        <v>0</v>
      </c>
      <c r="K23" s="73" t="s">
        <v>0</v>
      </c>
      <c r="M23" s="49" t="s">
        <v>0</v>
      </c>
      <c r="N23" s="50" t="s">
        <v>6</v>
      </c>
      <c r="O23" s="51">
        <v>0</v>
      </c>
      <c r="P23" s="51" t="e">
        <f>O23*#REF!</f>
        <v>#REF!</v>
      </c>
      <c r="Q23" s="51">
        <v>0</v>
      </c>
      <c r="R23" s="51" t="e">
        <f>Q23*#REF!</f>
        <v>#REF!</v>
      </c>
      <c r="S23" s="51">
        <v>0</v>
      </c>
      <c r="T23" s="52" t="e">
        <f>S23*#REF!</f>
        <v>#REF!</v>
      </c>
      <c r="AR23" s="53" t="s">
        <v>29</v>
      </c>
      <c r="AT23" s="53" t="s">
        <v>27</v>
      </c>
      <c r="AU23" s="53" t="s">
        <v>11</v>
      </c>
      <c r="AY23" s="2" t="s">
        <v>26</v>
      </c>
      <c r="BE23" s="54" t="e">
        <f>IF(N23="základní",#REF!,0)</f>
        <v>#REF!</v>
      </c>
      <c r="BF23" s="54">
        <f>IF(N23="snížená",#REF!,0)</f>
        <v>0</v>
      </c>
      <c r="BG23" s="54">
        <f>IF(N23="zákl. přenesená",#REF!,0)</f>
        <v>0</v>
      </c>
      <c r="BH23" s="54">
        <f>IF(N23="sníž. přenesená",#REF!,0)</f>
        <v>0</v>
      </c>
      <c r="BI23" s="54">
        <f>IF(N23="nulová",#REF!,0)</f>
        <v>0</v>
      </c>
      <c r="BJ23" s="2" t="s">
        <v>11</v>
      </c>
      <c r="BK23" s="54" t="e">
        <f>ROUND(#REF!*#REF!,2)</f>
        <v>#REF!</v>
      </c>
      <c r="BL23" s="2" t="s">
        <v>29</v>
      </c>
      <c r="BM23" s="53" t="s">
        <v>30</v>
      </c>
    </row>
    <row r="24" spans="2:51" s="56" customFormat="1" ht="12">
      <c r="B24" s="70"/>
      <c r="D24" s="57" t="s">
        <v>31</v>
      </c>
      <c r="E24" s="59"/>
      <c r="F24" s="58" t="s">
        <v>55</v>
      </c>
      <c r="K24" s="71"/>
      <c r="M24" s="60"/>
      <c r="T24" s="61"/>
      <c r="AT24" s="59" t="s">
        <v>31</v>
      </c>
      <c r="AU24" s="59" t="s">
        <v>11</v>
      </c>
      <c r="AV24" s="56" t="s">
        <v>11</v>
      </c>
      <c r="AW24" s="56" t="s">
        <v>4</v>
      </c>
      <c r="AX24" s="56" t="s">
        <v>10</v>
      </c>
      <c r="AY24" s="59" t="s">
        <v>26</v>
      </c>
    </row>
    <row r="25" spans="2:51" s="56" customFormat="1" ht="12">
      <c r="B25" s="70"/>
      <c r="D25" s="57"/>
      <c r="E25" s="59"/>
      <c r="F25" s="58"/>
      <c r="G25" s="74"/>
      <c r="H25" s="75"/>
      <c r="I25" s="76"/>
      <c r="J25" s="77"/>
      <c r="K25" s="71"/>
      <c r="AT25" s="59"/>
      <c r="AU25" s="59"/>
      <c r="AY25" s="59"/>
    </row>
    <row r="26" spans="2:65" s="1" customFormat="1" ht="16.5" customHeight="1">
      <c r="B26" s="72"/>
      <c r="C26" s="42" t="s">
        <v>37</v>
      </c>
      <c r="D26" s="43" t="s">
        <v>27</v>
      </c>
      <c r="E26" s="44"/>
      <c r="F26" s="45" t="s">
        <v>57</v>
      </c>
      <c r="G26" s="46"/>
      <c r="H26" s="47"/>
      <c r="I26" s="20"/>
      <c r="J26" s="48">
        <f>SUM(J27,J28)</f>
        <v>0</v>
      </c>
      <c r="K26" s="73" t="s">
        <v>0</v>
      </c>
      <c r="M26" s="49" t="s">
        <v>0</v>
      </c>
      <c r="N26" s="50" t="s">
        <v>6</v>
      </c>
      <c r="O26" s="51">
        <v>0</v>
      </c>
      <c r="P26" s="51">
        <f>O26*H26</f>
        <v>0</v>
      </c>
      <c r="Q26" s="51">
        <v>0</v>
      </c>
      <c r="R26" s="51">
        <f>Q26*H26</f>
        <v>0</v>
      </c>
      <c r="S26" s="51">
        <v>0</v>
      </c>
      <c r="T26" s="52">
        <f>S26*H26</f>
        <v>0</v>
      </c>
      <c r="AR26" s="53" t="s">
        <v>29</v>
      </c>
      <c r="AT26" s="53" t="s">
        <v>27</v>
      </c>
      <c r="AU26" s="53" t="s">
        <v>11</v>
      </c>
      <c r="AY26" s="2" t="s">
        <v>26</v>
      </c>
      <c r="BE26" s="54">
        <f>IF(N26="základní",J26,0)</f>
        <v>0</v>
      </c>
      <c r="BF26" s="54">
        <f>IF(N26="snížená",J26,0)</f>
        <v>0</v>
      </c>
      <c r="BG26" s="54">
        <f>IF(N26="zákl. přenesená",J26,0)</f>
        <v>0</v>
      </c>
      <c r="BH26" s="54">
        <f>IF(N26="sníž. přenesená",J26,0)</f>
        <v>0</v>
      </c>
      <c r="BI26" s="54">
        <f>IF(N26="nulová",J26,0)</f>
        <v>0</v>
      </c>
      <c r="BJ26" s="2" t="s">
        <v>11</v>
      </c>
      <c r="BK26" s="54">
        <f>ROUND(I26*H26,2)</f>
        <v>0</v>
      </c>
      <c r="BL26" s="2" t="s">
        <v>29</v>
      </c>
      <c r="BM26" s="53" t="s">
        <v>30</v>
      </c>
    </row>
    <row r="27" spans="2:51" s="56" customFormat="1" ht="12">
      <c r="B27" s="70"/>
      <c r="D27" s="57" t="s">
        <v>31</v>
      </c>
      <c r="E27" s="59"/>
      <c r="F27" s="58" t="s">
        <v>58</v>
      </c>
      <c r="G27" s="46" t="s">
        <v>28</v>
      </c>
      <c r="H27" s="47">
        <v>1</v>
      </c>
      <c r="I27" s="14"/>
      <c r="J27" s="48">
        <f>ROUND(I27*H27,2)</f>
        <v>0</v>
      </c>
      <c r="K27" s="71"/>
      <c r="M27" s="60"/>
      <c r="T27" s="61"/>
      <c r="AT27" s="59" t="s">
        <v>31</v>
      </c>
      <c r="AU27" s="59" t="s">
        <v>11</v>
      </c>
      <c r="AV27" s="56" t="s">
        <v>11</v>
      </c>
      <c r="AW27" s="56" t="s">
        <v>4</v>
      </c>
      <c r="AX27" s="56" t="s">
        <v>10</v>
      </c>
      <c r="AY27" s="59" t="s">
        <v>26</v>
      </c>
    </row>
    <row r="28" spans="2:51" s="56" customFormat="1" ht="12">
      <c r="B28" s="70"/>
      <c r="D28" s="57"/>
      <c r="E28" s="59"/>
      <c r="F28" s="58"/>
      <c r="G28" s="46" t="s">
        <v>28</v>
      </c>
      <c r="H28" s="47">
        <v>2</v>
      </c>
      <c r="I28" s="14"/>
      <c r="J28" s="48">
        <f>ROUND(I28*H28,2)</f>
        <v>0</v>
      </c>
      <c r="K28" s="71"/>
      <c r="AT28" s="59"/>
      <c r="AU28" s="59"/>
      <c r="AY28" s="59"/>
    </row>
    <row r="29" spans="2:51" s="56" customFormat="1" ht="12">
      <c r="B29" s="70"/>
      <c r="D29" s="57"/>
      <c r="E29" s="59"/>
      <c r="F29" s="58"/>
      <c r="G29" s="74"/>
      <c r="H29" s="75"/>
      <c r="I29" s="76"/>
      <c r="J29" s="77"/>
      <c r="K29" s="71"/>
      <c r="AT29" s="59"/>
      <c r="AU29" s="59"/>
      <c r="AY29" s="59"/>
    </row>
    <row r="30" spans="2:65" s="1" customFormat="1" ht="16.5" customHeight="1">
      <c r="B30" s="72"/>
      <c r="C30" s="42" t="s">
        <v>38</v>
      </c>
      <c r="D30" s="43" t="s">
        <v>27</v>
      </c>
      <c r="E30" s="44"/>
      <c r="F30" s="45" t="s">
        <v>59</v>
      </c>
      <c r="G30" s="46"/>
      <c r="H30" s="47"/>
      <c r="I30" s="20"/>
      <c r="J30" s="48">
        <f>SUM(J31,J32,J33)</f>
        <v>0</v>
      </c>
      <c r="K30" s="73" t="s">
        <v>0</v>
      </c>
      <c r="M30" s="49" t="s">
        <v>0</v>
      </c>
      <c r="N30" s="50" t="s">
        <v>6</v>
      </c>
      <c r="O30" s="51">
        <v>0</v>
      </c>
      <c r="P30" s="51">
        <f>O30*H30</f>
        <v>0</v>
      </c>
      <c r="Q30" s="51">
        <v>0</v>
      </c>
      <c r="R30" s="51">
        <f>Q30*H30</f>
        <v>0</v>
      </c>
      <c r="S30" s="51">
        <v>0</v>
      </c>
      <c r="T30" s="52">
        <f>S30*H30</f>
        <v>0</v>
      </c>
      <c r="AR30" s="53" t="s">
        <v>29</v>
      </c>
      <c r="AT30" s="53" t="s">
        <v>27</v>
      </c>
      <c r="AU30" s="53" t="s">
        <v>11</v>
      </c>
      <c r="AY30" s="2" t="s">
        <v>26</v>
      </c>
      <c r="BE30" s="54">
        <f>IF(N30="základní",J30,0)</f>
        <v>0</v>
      </c>
      <c r="BF30" s="54">
        <f>IF(N30="snížená",J30,0)</f>
        <v>0</v>
      </c>
      <c r="BG30" s="54">
        <f>IF(N30="zákl. přenesená",J30,0)</f>
        <v>0</v>
      </c>
      <c r="BH30" s="54">
        <f>IF(N30="sníž. přenesená",J30,0)</f>
        <v>0</v>
      </c>
      <c r="BI30" s="54">
        <f>IF(N30="nulová",J30,0)</f>
        <v>0</v>
      </c>
      <c r="BJ30" s="2" t="s">
        <v>11</v>
      </c>
      <c r="BK30" s="54">
        <f>ROUND(I30*H30,2)</f>
        <v>0</v>
      </c>
      <c r="BL30" s="2" t="s">
        <v>29</v>
      </c>
      <c r="BM30" s="53" t="s">
        <v>30</v>
      </c>
    </row>
    <row r="31" spans="2:51" s="56" customFormat="1" ht="12">
      <c r="B31" s="70"/>
      <c r="D31" s="57" t="s">
        <v>31</v>
      </c>
      <c r="E31" s="59"/>
      <c r="F31" s="58" t="s">
        <v>60</v>
      </c>
      <c r="G31" s="46" t="s">
        <v>28</v>
      </c>
      <c r="H31" s="47">
        <v>3</v>
      </c>
      <c r="I31" s="14"/>
      <c r="J31" s="48">
        <f>ROUND(I31*H31,2)</f>
        <v>0</v>
      </c>
      <c r="K31" s="71"/>
      <c r="M31" s="60"/>
      <c r="T31" s="61"/>
      <c r="AT31" s="59" t="s">
        <v>31</v>
      </c>
      <c r="AU31" s="59" t="s">
        <v>11</v>
      </c>
      <c r="AV31" s="56" t="s">
        <v>11</v>
      </c>
      <c r="AW31" s="56" t="s">
        <v>4</v>
      </c>
      <c r="AX31" s="56" t="s">
        <v>10</v>
      </c>
      <c r="AY31" s="59" t="s">
        <v>26</v>
      </c>
    </row>
    <row r="32" spans="2:51" s="56" customFormat="1" ht="12">
      <c r="B32" s="70"/>
      <c r="D32" s="57"/>
      <c r="E32" s="59"/>
      <c r="F32" s="58"/>
      <c r="G32" s="46" t="s">
        <v>28</v>
      </c>
      <c r="H32" s="47">
        <v>3</v>
      </c>
      <c r="I32" s="14"/>
      <c r="J32" s="48">
        <f>ROUND(I32*H32,2)</f>
        <v>0</v>
      </c>
      <c r="K32" s="71"/>
      <c r="AT32" s="59"/>
      <c r="AU32" s="59"/>
      <c r="AY32" s="59"/>
    </row>
    <row r="33" spans="2:51" s="56" customFormat="1" ht="12">
      <c r="B33" s="70"/>
      <c r="D33" s="57"/>
      <c r="E33" s="59"/>
      <c r="F33" s="58"/>
      <c r="G33" s="46" t="s">
        <v>28</v>
      </c>
      <c r="H33" s="47">
        <v>4</v>
      </c>
      <c r="I33" s="14"/>
      <c r="J33" s="48">
        <f>ROUND(I33*H33,2)</f>
        <v>0</v>
      </c>
      <c r="K33" s="71"/>
      <c r="AT33" s="59"/>
      <c r="AU33" s="59"/>
      <c r="AY33" s="59"/>
    </row>
    <row r="34" spans="2:51" s="56" customFormat="1" ht="12">
      <c r="B34" s="70"/>
      <c r="D34" s="57"/>
      <c r="E34" s="59"/>
      <c r="F34" s="58"/>
      <c r="G34" s="74"/>
      <c r="H34" s="75"/>
      <c r="I34" s="76"/>
      <c r="J34" s="77"/>
      <c r="K34" s="71"/>
      <c r="AT34" s="59"/>
      <c r="AU34" s="59"/>
      <c r="AY34" s="59"/>
    </row>
    <row r="35" spans="2:65" s="1" customFormat="1" ht="16.5" customHeight="1">
      <c r="B35" s="72"/>
      <c r="C35" s="42" t="s">
        <v>47</v>
      </c>
      <c r="D35" s="43" t="s">
        <v>27</v>
      </c>
      <c r="E35" s="44"/>
      <c r="F35" s="45" t="s">
        <v>61</v>
      </c>
      <c r="G35" s="46" t="s">
        <v>85</v>
      </c>
      <c r="H35" s="47">
        <v>1</v>
      </c>
      <c r="I35" s="20"/>
      <c r="J35" s="48">
        <f>SUM(I35*H35)</f>
        <v>0</v>
      </c>
      <c r="K35" s="73" t="s">
        <v>0</v>
      </c>
      <c r="M35" s="49" t="s">
        <v>0</v>
      </c>
      <c r="N35" s="50" t="s">
        <v>6</v>
      </c>
      <c r="O35" s="51">
        <v>0</v>
      </c>
      <c r="P35" s="51">
        <f>O35*H35</f>
        <v>0</v>
      </c>
      <c r="Q35" s="51">
        <v>0</v>
      </c>
      <c r="R35" s="51">
        <f>Q35*H35</f>
        <v>0</v>
      </c>
      <c r="S35" s="51">
        <v>0</v>
      </c>
      <c r="T35" s="52">
        <f>S35*H35</f>
        <v>0</v>
      </c>
      <c r="AR35" s="53" t="s">
        <v>29</v>
      </c>
      <c r="AT35" s="53" t="s">
        <v>27</v>
      </c>
      <c r="AU35" s="53" t="s">
        <v>11</v>
      </c>
      <c r="AY35" s="2" t="s">
        <v>26</v>
      </c>
      <c r="BE35" s="54">
        <f>IF(N35="základní",J35,0)</f>
        <v>0</v>
      </c>
      <c r="BF35" s="54">
        <f>IF(N35="snížená",J35,0)</f>
        <v>0</v>
      </c>
      <c r="BG35" s="54">
        <f>IF(N35="zákl. přenesená",J35,0)</f>
        <v>0</v>
      </c>
      <c r="BH35" s="54">
        <f>IF(N35="sníž. přenesená",J35,0)</f>
        <v>0</v>
      </c>
      <c r="BI35" s="54">
        <f>IF(N35="nulová",J35,0)</f>
        <v>0</v>
      </c>
      <c r="BJ35" s="2" t="s">
        <v>11</v>
      </c>
      <c r="BK35" s="54">
        <f>ROUND(I35*H35,2)</f>
        <v>0</v>
      </c>
      <c r="BL35" s="2" t="s">
        <v>29</v>
      </c>
      <c r="BM35" s="53" t="s">
        <v>30</v>
      </c>
    </row>
    <row r="36" spans="2:46" s="56" customFormat="1" ht="12">
      <c r="B36" s="70"/>
      <c r="D36" s="57" t="s">
        <v>31</v>
      </c>
      <c r="E36" s="59"/>
      <c r="F36" s="58" t="s">
        <v>62</v>
      </c>
      <c r="O36" s="61"/>
      <c r="AO36" s="59" t="s">
        <v>31</v>
      </c>
      <c r="AP36" s="59" t="s">
        <v>11</v>
      </c>
      <c r="AQ36" s="56" t="s">
        <v>11</v>
      </c>
      <c r="AR36" s="56" t="s">
        <v>4</v>
      </c>
      <c r="AS36" s="56" t="s">
        <v>10</v>
      </c>
      <c r="AT36" s="59" t="s">
        <v>26</v>
      </c>
    </row>
    <row r="37" spans="2:11" ht="12">
      <c r="B37" s="16"/>
      <c r="C37" s="17"/>
      <c r="D37" s="17"/>
      <c r="E37" s="17"/>
      <c r="F37" s="17"/>
      <c r="G37" s="17"/>
      <c r="H37" s="17"/>
      <c r="I37" s="17"/>
      <c r="J37" s="17"/>
      <c r="K37" s="18"/>
    </row>
    <row r="38" ht="12.75" customHeight="1"/>
    <row r="39" ht="12.75" customHeight="1"/>
    <row r="40" spans="2:63" s="32" customFormat="1" ht="25.9" customHeight="1">
      <c r="B40" s="63"/>
      <c r="C40" s="64"/>
      <c r="D40" s="65" t="s">
        <v>9</v>
      </c>
      <c r="E40" s="66" t="s">
        <v>49</v>
      </c>
      <c r="F40" s="67" t="s">
        <v>54</v>
      </c>
      <c r="G40" s="64"/>
      <c r="H40" s="64"/>
      <c r="I40" s="64"/>
      <c r="J40" s="68">
        <f>SUM(J41,J44,J47,J50,J53,J56,J59,J62,J65,J68)</f>
        <v>0</v>
      </c>
      <c r="K40" s="69"/>
      <c r="L40" s="31"/>
      <c r="M40" s="37"/>
      <c r="P40" s="38" t="e">
        <f>P41</f>
        <v>#REF!</v>
      </c>
      <c r="R40" s="38" t="e">
        <f>R41</f>
        <v>#REF!</v>
      </c>
      <c r="T40" s="39" t="e">
        <f>T41</f>
        <v>#REF!</v>
      </c>
      <c r="AR40" s="33" t="s">
        <v>11</v>
      </c>
      <c r="AT40" s="40" t="s">
        <v>9</v>
      </c>
      <c r="AU40" s="40" t="s">
        <v>10</v>
      </c>
      <c r="AY40" s="33" t="s">
        <v>26</v>
      </c>
      <c r="BK40" s="41" t="e">
        <f>BK41</f>
        <v>#REF!</v>
      </c>
    </row>
    <row r="41" spans="2:65" s="1" customFormat="1" ht="16.5" customHeight="1">
      <c r="B41" s="5"/>
      <c r="C41" s="42" t="s">
        <v>39</v>
      </c>
      <c r="D41" s="43" t="s">
        <v>27</v>
      </c>
      <c r="E41" s="44"/>
      <c r="F41" s="45" t="s">
        <v>63</v>
      </c>
      <c r="G41" s="46" t="s">
        <v>28</v>
      </c>
      <c r="H41" s="47">
        <v>1</v>
      </c>
      <c r="I41" s="14"/>
      <c r="J41" s="48">
        <f>ROUND(I41*H41,2)</f>
        <v>0</v>
      </c>
      <c r="K41" s="45" t="s">
        <v>0</v>
      </c>
      <c r="L41" s="5"/>
      <c r="M41" s="49" t="s">
        <v>0</v>
      </c>
      <c r="N41" s="50" t="s">
        <v>6</v>
      </c>
      <c r="O41" s="51">
        <v>0</v>
      </c>
      <c r="P41" s="51" t="e">
        <f>O41*#REF!</f>
        <v>#REF!</v>
      </c>
      <c r="Q41" s="51">
        <v>0</v>
      </c>
      <c r="R41" s="51" t="e">
        <f>Q41*#REF!</f>
        <v>#REF!</v>
      </c>
      <c r="S41" s="51">
        <v>0</v>
      </c>
      <c r="T41" s="52" t="e">
        <f>S41*#REF!</f>
        <v>#REF!</v>
      </c>
      <c r="AR41" s="53" t="s">
        <v>29</v>
      </c>
      <c r="AT41" s="53" t="s">
        <v>27</v>
      </c>
      <c r="AU41" s="53" t="s">
        <v>11</v>
      </c>
      <c r="AY41" s="2" t="s">
        <v>26</v>
      </c>
      <c r="BE41" s="54" t="e">
        <f>IF(N41="základní",#REF!,0)</f>
        <v>#REF!</v>
      </c>
      <c r="BF41" s="54">
        <f>IF(N41="snížená",#REF!,0)</f>
        <v>0</v>
      </c>
      <c r="BG41" s="54">
        <f>IF(N41="zákl. přenesená",#REF!,0)</f>
        <v>0</v>
      </c>
      <c r="BH41" s="54">
        <f>IF(N41="sníž. přenesená",#REF!,0)</f>
        <v>0</v>
      </c>
      <c r="BI41" s="54">
        <f>IF(N41="nulová",#REF!,0)</f>
        <v>0</v>
      </c>
      <c r="BJ41" s="2" t="s">
        <v>11</v>
      </c>
      <c r="BK41" s="54" t="e">
        <f>ROUND(#REF!*#REF!,2)</f>
        <v>#REF!</v>
      </c>
      <c r="BL41" s="2" t="s">
        <v>29</v>
      </c>
      <c r="BM41" s="53" t="s">
        <v>30</v>
      </c>
    </row>
    <row r="42" spans="2:51" s="56" customFormat="1" ht="15" customHeight="1">
      <c r="B42" s="55"/>
      <c r="D42" s="57" t="s">
        <v>31</v>
      </c>
      <c r="E42" s="59"/>
      <c r="F42" s="58" t="s">
        <v>64</v>
      </c>
      <c r="L42" s="55"/>
      <c r="M42" s="60"/>
      <c r="T42" s="61"/>
      <c r="AT42" s="59" t="s">
        <v>31</v>
      </c>
      <c r="AU42" s="59" t="s">
        <v>11</v>
      </c>
      <c r="AV42" s="56" t="s">
        <v>11</v>
      </c>
      <c r="AW42" s="56" t="s">
        <v>4</v>
      </c>
      <c r="AX42" s="56" t="s">
        <v>10</v>
      </c>
      <c r="AY42" s="59" t="s">
        <v>26</v>
      </c>
    </row>
    <row r="43" spans="2:11" ht="11.25" customHeight="1">
      <c r="B43" s="62"/>
      <c r="K43" s="15"/>
    </row>
    <row r="44" spans="2:65" s="1" customFormat="1" ht="16.5" customHeight="1">
      <c r="B44" s="72"/>
      <c r="C44" s="42" t="s">
        <v>40</v>
      </c>
      <c r="D44" s="43" t="s">
        <v>27</v>
      </c>
      <c r="E44" s="44"/>
      <c r="F44" s="45" t="s">
        <v>65</v>
      </c>
      <c r="G44" s="46" t="s">
        <v>28</v>
      </c>
      <c r="H44" s="47">
        <v>1</v>
      </c>
      <c r="I44" s="14"/>
      <c r="J44" s="48">
        <f>ROUND(I44*H44,2)</f>
        <v>0</v>
      </c>
      <c r="K44" s="73" t="s">
        <v>0</v>
      </c>
      <c r="M44" s="49" t="s">
        <v>0</v>
      </c>
      <c r="N44" s="50" t="s">
        <v>6</v>
      </c>
      <c r="O44" s="51">
        <v>0</v>
      </c>
      <c r="P44" s="51" t="e">
        <f>O44*#REF!</f>
        <v>#REF!</v>
      </c>
      <c r="Q44" s="51">
        <v>0</v>
      </c>
      <c r="R44" s="51" t="e">
        <f>Q44*#REF!</f>
        <v>#REF!</v>
      </c>
      <c r="S44" s="51">
        <v>0</v>
      </c>
      <c r="T44" s="52" t="e">
        <f>S44*#REF!</f>
        <v>#REF!</v>
      </c>
      <c r="AR44" s="53" t="s">
        <v>29</v>
      </c>
      <c r="AT44" s="53" t="s">
        <v>27</v>
      </c>
      <c r="AU44" s="53" t="s">
        <v>11</v>
      </c>
      <c r="AY44" s="2" t="s">
        <v>26</v>
      </c>
      <c r="BE44" s="54" t="e">
        <f>IF(N44="základní",#REF!,0)</f>
        <v>#REF!</v>
      </c>
      <c r="BF44" s="54">
        <f>IF(N44="snížená",#REF!,0)</f>
        <v>0</v>
      </c>
      <c r="BG44" s="54">
        <f>IF(N44="zákl. přenesená",#REF!,0)</f>
        <v>0</v>
      </c>
      <c r="BH44" s="54">
        <f>IF(N44="sníž. přenesená",#REF!,0)</f>
        <v>0</v>
      </c>
      <c r="BI44" s="54">
        <f>IF(N44="nulová",#REF!,0)</f>
        <v>0</v>
      </c>
      <c r="BJ44" s="2" t="s">
        <v>11</v>
      </c>
      <c r="BK44" s="54" t="e">
        <f>ROUND(#REF!*#REF!,2)</f>
        <v>#REF!</v>
      </c>
      <c r="BL44" s="2" t="s">
        <v>29</v>
      </c>
      <c r="BM44" s="53" t="s">
        <v>30</v>
      </c>
    </row>
    <row r="45" spans="2:51" s="56" customFormat="1" ht="12">
      <c r="B45" s="70"/>
      <c r="D45" s="57" t="s">
        <v>31</v>
      </c>
      <c r="E45" s="59"/>
      <c r="F45" s="58" t="s">
        <v>66</v>
      </c>
      <c r="K45" s="71"/>
      <c r="M45" s="60"/>
      <c r="T45" s="61"/>
      <c r="AT45" s="59" t="s">
        <v>31</v>
      </c>
      <c r="AU45" s="59" t="s">
        <v>11</v>
      </c>
      <c r="AV45" s="56" t="s">
        <v>11</v>
      </c>
      <c r="AW45" s="56" t="s">
        <v>4</v>
      </c>
      <c r="AX45" s="56" t="s">
        <v>10</v>
      </c>
      <c r="AY45" s="59" t="s">
        <v>26</v>
      </c>
    </row>
    <row r="46" spans="2:51" s="56" customFormat="1" ht="12">
      <c r="B46" s="70"/>
      <c r="D46" s="57"/>
      <c r="E46" s="59"/>
      <c r="F46" s="58"/>
      <c r="G46" s="74"/>
      <c r="H46" s="75"/>
      <c r="I46" s="76"/>
      <c r="J46" s="77"/>
      <c r="K46" s="71"/>
      <c r="AT46" s="59"/>
      <c r="AU46" s="59"/>
      <c r="AY46" s="59"/>
    </row>
    <row r="47" spans="2:65" s="1" customFormat="1" ht="16.5" customHeight="1">
      <c r="B47" s="72"/>
      <c r="C47" s="42" t="s">
        <v>41</v>
      </c>
      <c r="D47" s="43" t="s">
        <v>27</v>
      </c>
      <c r="E47" s="44"/>
      <c r="F47" s="45" t="s">
        <v>67</v>
      </c>
      <c r="G47" s="46" t="s">
        <v>28</v>
      </c>
      <c r="H47" s="47">
        <v>1</v>
      </c>
      <c r="I47" s="14"/>
      <c r="J47" s="48">
        <f>ROUND(I47*H47,2)</f>
        <v>0</v>
      </c>
      <c r="K47" s="73" t="s">
        <v>0</v>
      </c>
      <c r="M47" s="49" t="s">
        <v>0</v>
      </c>
      <c r="N47" s="50" t="s">
        <v>6</v>
      </c>
      <c r="O47" s="51">
        <v>0</v>
      </c>
      <c r="P47" s="51" t="e">
        <f>O47*#REF!</f>
        <v>#REF!</v>
      </c>
      <c r="Q47" s="51">
        <v>0</v>
      </c>
      <c r="R47" s="51" t="e">
        <f>Q47*#REF!</f>
        <v>#REF!</v>
      </c>
      <c r="S47" s="51">
        <v>0</v>
      </c>
      <c r="T47" s="52" t="e">
        <f>S47*#REF!</f>
        <v>#REF!</v>
      </c>
      <c r="AR47" s="53" t="s">
        <v>29</v>
      </c>
      <c r="AT47" s="53" t="s">
        <v>27</v>
      </c>
      <c r="AU47" s="53" t="s">
        <v>11</v>
      </c>
      <c r="AY47" s="2" t="s">
        <v>26</v>
      </c>
      <c r="BE47" s="54" t="e">
        <f>IF(N47="základní",#REF!,0)</f>
        <v>#REF!</v>
      </c>
      <c r="BF47" s="54">
        <f>IF(N47="snížená",#REF!,0)</f>
        <v>0</v>
      </c>
      <c r="BG47" s="54">
        <f>IF(N47="zákl. přenesená",#REF!,0)</f>
        <v>0</v>
      </c>
      <c r="BH47" s="54">
        <f>IF(N47="sníž. přenesená",#REF!,0)</f>
        <v>0</v>
      </c>
      <c r="BI47" s="54">
        <f>IF(N47="nulová",#REF!,0)</f>
        <v>0</v>
      </c>
      <c r="BJ47" s="2" t="s">
        <v>11</v>
      </c>
      <c r="BK47" s="54" t="e">
        <f>ROUND(#REF!*#REF!,2)</f>
        <v>#REF!</v>
      </c>
      <c r="BL47" s="2" t="s">
        <v>29</v>
      </c>
      <c r="BM47" s="53" t="s">
        <v>30</v>
      </c>
    </row>
    <row r="48" spans="2:51" s="56" customFormat="1" ht="12">
      <c r="B48" s="70"/>
      <c r="D48" s="57" t="s">
        <v>31</v>
      </c>
      <c r="E48" s="59"/>
      <c r="F48" s="58" t="s">
        <v>68</v>
      </c>
      <c r="K48" s="71"/>
      <c r="M48" s="60"/>
      <c r="T48" s="61"/>
      <c r="AT48" s="59" t="s">
        <v>31</v>
      </c>
      <c r="AU48" s="59" t="s">
        <v>11</v>
      </c>
      <c r="AV48" s="56" t="s">
        <v>11</v>
      </c>
      <c r="AW48" s="56" t="s">
        <v>4</v>
      </c>
      <c r="AX48" s="56" t="s">
        <v>10</v>
      </c>
      <c r="AY48" s="59" t="s">
        <v>26</v>
      </c>
    </row>
    <row r="49" spans="2:11" ht="12.75" customHeight="1">
      <c r="B49" s="62"/>
      <c r="K49" s="15"/>
    </row>
    <row r="50" spans="2:65" s="1" customFormat="1" ht="16.5" customHeight="1">
      <c r="B50" s="72"/>
      <c r="C50" s="42" t="s">
        <v>42</v>
      </c>
      <c r="D50" s="43" t="s">
        <v>27</v>
      </c>
      <c r="E50" s="44"/>
      <c r="F50" s="45" t="s">
        <v>69</v>
      </c>
      <c r="G50" s="46" t="s">
        <v>28</v>
      </c>
      <c r="H50" s="47">
        <v>1</v>
      </c>
      <c r="I50" s="14"/>
      <c r="J50" s="48">
        <f>ROUND(I50*H50,2)</f>
        <v>0</v>
      </c>
      <c r="K50" s="73" t="s">
        <v>0</v>
      </c>
      <c r="M50" s="49" t="s">
        <v>0</v>
      </c>
      <c r="N50" s="50" t="s">
        <v>6</v>
      </c>
      <c r="O50" s="51">
        <v>0</v>
      </c>
      <c r="P50" s="51" t="e">
        <f>O50*#REF!</f>
        <v>#REF!</v>
      </c>
      <c r="Q50" s="51">
        <v>0</v>
      </c>
      <c r="R50" s="51" t="e">
        <f>Q50*#REF!</f>
        <v>#REF!</v>
      </c>
      <c r="S50" s="51">
        <v>0</v>
      </c>
      <c r="T50" s="52" t="e">
        <f>S50*#REF!</f>
        <v>#REF!</v>
      </c>
      <c r="AR50" s="53" t="s">
        <v>29</v>
      </c>
      <c r="AT50" s="53" t="s">
        <v>27</v>
      </c>
      <c r="AU50" s="53" t="s">
        <v>11</v>
      </c>
      <c r="AY50" s="2" t="s">
        <v>26</v>
      </c>
      <c r="BE50" s="54" t="e">
        <f>IF(N50="základní",#REF!,0)</f>
        <v>#REF!</v>
      </c>
      <c r="BF50" s="54">
        <f>IF(N50="snížená",#REF!,0)</f>
        <v>0</v>
      </c>
      <c r="BG50" s="54">
        <f>IF(N50="zákl. přenesená",#REF!,0)</f>
        <v>0</v>
      </c>
      <c r="BH50" s="54">
        <f>IF(N50="sníž. přenesená",#REF!,0)</f>
        <v>0</v>
      </c>
      <c r="BI50" s="54">
        <f>IF(N50="nulová",#REF!,0)</f>
        <v>0</v>
      </c>
      <c r="BJ50" s="2" t="s">
        <v>11</v>
      </c>
      <c r="BK50" s="54" t="e">
        <f>ROUND(#REF!*#REF!,2)</f>
        <v>#REF!</v>
      </c>
      <c r="BL50" s="2" t="s">
        <v>29</v>
      </c>
      <c r="BM50" s="53" t="s">
        <v>30</v>
      </c>
    </row>
    <row r="51" spans="2:51" s="56" customFormat="1" ht="12">
      <c r="B51" s="70"/>
      <c r="D51" s="57" t="s">
        <v>31</v>
      </c>
      <c r="E51" s="59"/>
      <c r="F51" s="58" t="s">
        <v>70</v>
      </c>
      <c r="K51" s="71"/>
      <c r="M51" s="60"/>
      <c r="T51" s="61"/>
      <c r="AT51" s="59" t="s">
        <v>31</v>
      </c>
      <c r="AU51" s="59" t="s">
        <v>11</v>
      </c>
      <c r="AV51" s="56" t="s">
        <v>11</v>
      </c>
      <c r="AW51" s="56" t="s">
        <v>4</v>
      </c>
      <c r="AX51" s="56" t="s">
        <v>10</v>
      </c>
      <c r="AY51" s="59" t="s">
        <v>26</v>
      </c>
    </row>
    <row r="52" spans="2:11" ht="12.75" customHeight="1">
      <c r="B52" s="62"/>
      <c r="K52" s="15"/>
    </row>
    <row r="53" spans="2:65" s="1" customFormat="1" ht="16.5" customHeight="1">
      <c r="B53" s="72"/>
      <c r="C53" s="42" t="s">
        <v>43</v>
      </c>
      <c r="D53" s="43" t="s">
        <v>27</v>
      </c>
      <c r="E53" s="44"/>
      <c r="F53" s="45" t="s">
        <v>71</v>
      </c>
      <c r="G53" s="46" t="s">
        <v>28</v>
      </c>
      <c r="H53" s="47">
        <v>1</v>
      </c>
      <c r="I53" s="14"/>
      <c r="J53" s="48">
        <f>ROUND(I53*H53,2)</f>
        <v>0</v>
      </c>
      <c r="K53" s="73" t="s">
        <v>0</v>
      </c>
      <c r="M53" s="49" t="s">
        <v>0</v>
      </c>
      <c r="N53" s="50" t="s">
        <v>6</v>
      </c>
      <c r="O53" s="51">
        <v>0</v>
      </c>
      <c r="P53" s="51" t="e">
        <f>O53*#REF!</f>
        <v>#REF!</v>
      </c>
      <c r="Q53" s="51">
        <v>0</v>
      </c>
      <c r="R53" s="51" t="e">
        <f>Q53*#REF!</f>
        <v>#REF!</v>
      </c>
      <c r="S53" s="51">
        <v>0</v>
      </c>
      <c r="T53" s="52" t="e">
        <f>S53*#REF!</f>
        <v>#REF!</v>
      </c>
      <c r="AR53" s="53" t="s">
        <v>29</v>
      </c>
      <c r="AT53" s="53" t="s">
        <v>27</v>
      </c>
      <c r="AU53" s="53" t="s">
        <v>11</v>
      </c>
      <c r="AY53" s="2" t="s">
        <v>26</v>
      </c>
      <c r="BE53" s="54" t="e">
        <f>IF(N53="základní",#REF!,0)</f>
        <v>#REF!</v>
      </c>
      <c r="BF53" s="54">
        <f>IF(N53="snížená",#REF!,0)</f>
        <v>0</v>
      </c>
      <c r="BG53" s="54">
        <f>IF(N53="zákl. přenesená",#REF!,0)</f>
        <v>0</v>
      </c>
      <c r="BH53" s="54">
        <f>IF(N53="sníž. přenesená",#REF!,0)</f>
        <v>0</v>
      </c>
      <c r="BI53" s="54">
        <f>IF(N53="nulová",#REF!,0)</f>
        <v>0</v>
      </c>
      <c r="BJ53" s="2" t="s">
        <v>11</v>
      </c>
      <c r="BK53" s="54" t="e">
        <f>ROUND(#REF!*#REF!,2)</f>
        <v>#REF!</v>
      </c>
      <c r="BL53" s="2" t="s">
        <v>29</v>
      </c>
      <c r="BM53" s="53" t="s">
        <v>30</v>
      </c>
    </row>
    <row r="54" spans="2:51" s="56" customFormat="1" ht="12">
      <c r="B54" s="70"/>
      <c r="D54" s="57" t="s">
        <v>31</v>
      </c>
      <c r="E54" s="59"/>
      <c r="F54" s="58" t="s">
        <v>73</v>
      </c>
      <c r="K54" s="71"/>
      <c r="M54" s="60"/>
      <c r="T54" s="61"/>
      <c r="AT54" s="59" t="s">
        <v>31</v>
      </c>
      <c r="AU54" s="59" t="s">
        <v>11</v>
      </c>
      <c r="AV54" s="56" t="s">
        <v>11</v>
      </c>
      <c r="AW54" s="56" t="s">
        <v>4</v>
      </c>
      <c r="AX54" s="56" t="s">
        <v>10</v>
      </c>
      <c r="AY54" s="59" t="s">
        <v>26</v>
      </c>
    </row>
    <row r="55" spans="2:11" ht="12.75" customHeight="1">
      <c r="B55" s="62"/>
      <c r="K55" s="15"/>
    </row>
    <row r="56" spans="2:65" s="1" customFormat="1" ht="16.5" customHeight="1">
      <c r="B56" s="72"/>
      <c r="C56" s="42" t="s">
        <v>44</v>
      </c>
      <c r="D56" s="43" t="s">
        <v>27</v>
      </c>
      <c r="E56" s="44"/>
      <c r="F56" s="45" t="s">
        <v>72</v>
      </c>
      <c r="G56" s="46" t="s">
        <v>28</v>
      </c>
      <c r="H56" s="47">
        <v>1</v>
      </c>
      <c r="I56" s="14"/>
      <c r="J56" s="48">
        <f>ROUND(I56*H56,2)</f>
        <v>0</v>
      </c>
      <c r="K56" s="73" t="s">
        <v>0</v>
      </c>
      <c r="M56" s="49" t="s">
        <v>0</v>
      </c>
      <c r="N56" s="50" t="s">
        <v>6</v>
      </c>
      <c r="O56" s="51">
        <v>0</v>
      </c>
      <c r="P56" s="51" t="e">
        <f>O56*#REF!</f>
        <v>#REF!</v>
      </c>
      <c r="Q56" s="51">
        <v>0</v>
      </c>
      <c r="R56" s="51" t="e">
        <f>Q56*#REF!</f>
        <v>#REF!</v>
      </c>
      <c r="S56" s="51">
        <v>0</v>
      </c>
      <c r="T56" s="52" t="e">
        <f>S56*#REF!</f>
        <v>#REF!</v>
      </c>
      <c r="AR56" s="53" t="s">
        <v>29</v>
      </c>
      <c r="AT56" s="53" t="s">
        <v>27</v>
      </c>
      <c r="AU56" s="53" t="s">
        <v>11</v>
      </c>
      <c r="AY56" s="2" t="s">
        <v>26</v>
      </c>
      <c r="BE56" s="54" t="e">
        <f>IF(N56="základní",#REF!,0)</f>
        <v>#REF!</v>
      </c>
      <c r="BF56" s="54">
        <f>IF(N56="snížená",#REF!,0)</f>
        <v>0</v>
      </c>
      <c r="BG56" s="54">
        <f>IF(N56="zákl. přenesená",#REF!,0)</f>
        <v>0</v>
      </c>
      <c r="BH56" s="54">
        <f>IF(N56="sníž. přenesená",#REF!,0)</f>
        <v>0</v>
      </c>
      <c r="BI56" s="54">
        <f>IF(N56="nulová",#REF!,0)</f>
        <v>0</v>
      </c>
      <c r="BJ56" s="2" t="s">
        <v>11</v>
      </c>
      <c r="BK56" s="54" t="e">
        <f>ROUND(#REF!*#REF!,2)</f>
        <v>#REF!</v>
      </c>
      <c r="BL56" s="2" t="s">
        <v>29</v>
      </c>
      <c r="BM56" s="53" t="s">
        <v>30</v>
      </c>
    </row>
    <row r="57" spans="2:51" s="56" customFormat="1" ht="12">
      <c r="B57" s="70"/>
      <c r="D57" s="57" t="s">
        <v>31</v>
      </c>
      <c r="E57" s="59"/>
      <c r="F57" s="58" t="s">
        <v>74</v>
      </c>
      <c r="K57" s="71"/>
      <c r="M57" s="60"/>
      <c r="T57" s="61"/>
      <c r="AT57" s="59" t="s">
        <v>31</v>
      </c>
      <c r="AU57" s="59" t="s">
        <v>11</v>
      </c>
      <c r="AV57" s="56" t="s">
        <v>11</v>
      </c>
      <c r="AW57" s="56" t="s">
        <v>4</v>
      </c>
      <c r="AX57" s="56" t="s">
        <v>10</v>
      </c>
      <c r="AY57" s="59" t="s">
        <v>26</v>
      </c>
    </row>
    <row r="58" spans="2:11" ht="12.75" customHeight="1">
      <c r="B58" s="62"/>
      <c r="H58" s="78"/>
      <c r="K58" s="15"/>
    </row>
    <row r="59" spans="2:65" s="1" customFormat="1" ht="16.5" customHeight="1">
      <c r="B59" s="72"/>
      <c r="C59" s="42" t="s">
        <v>45</v>
      </c>
      <c r="D59" s="43" t="s">
        <v>27</v>
      </c>
      <c r="E59" s="44"/>
      <c r="F59" s="45" t="s">
        <v>75</v>
      </c>
      <c r="G59" s="46" t="s">
        <v>28</v>
      </c>
      <c r="H59" s="47">
        <v>1</v>
      </c>
      <c r="I59" s="14"/>
      <c r="J59" s="48">
        <f>ROUND(I59*H59,2)</f>
        <v>0</v>
      </c>
      <c r="K59" s="73" t="s">
        <v>0</v>
      </c>
      <c r="M59" s="49" t="s">
        <v>0</v>
      </c>
      <c r="N59" s="50" t="s">
        <v>6</v>
      </c>
      <c r="O59" s="51">
        <v>0</v>
      </c>
      <c r="P59" s="51" t="e">
        <f>O59*#REF!</f>
        <v>#REF!</v>
      </c>
      <c r="Q59" s="51">
        <v>0</v>
      </c>
      <c r="R59" s="51" t="e">
        <f>Q59*#REF!</f>
        <v>#REF!</v>
      </c>
      <c r="S59" s="51">
        <v>0</v>
      </c>
      <c r="T59" s="52" t="e">
        <f>S59*#REF!</f>
        <v>#REF!</v>
      </c>
      <c r="AR59" s="53" t="s">
        <v>29</v>
      </c>
      <c r="AT59" s="53" t="s">
        <v>27</v>
      </c>
      <c r="AU59" s="53" t="s">
        <v>11</v>
      </c>
      <c r="AY59" s="2" t="s">
        <v>26</v>
      </c>
      <c r="BE59" s="54" t="e">
        <f>IF(N59="základní",#REF!,0)</f>
        <v>#REF!</v>
      </c>
      <c r="BF59" s="54">
        <f>IF(N59="snížená",#REF!,0)</f>
        <v>0</v>
      </c>
      <c r="BG59" s="54">
        <f>IF(N59="zákl. přenesená",#REF!,0)</f>
        <v>0</v>
      </c>
      <c r="BH59" s="54">
        <f>IF(N59="sníž. přenesená",#REF!,0)</f>
        <v>0</v>
      </c>
      <c r="BI59" s="54">
        <f>IF(N59="nulová",#REF!,0)</f>
        <v>0</v>
      </c>
      <c r="BJ59" s="2" t="s">
        <v>11</v>
      </c>
      <c r="BK59" s="54" t="e">
        <f>ROUND(#REF!*#REF!,2)</f>
        <v>#REF!</v>
      </c>
      <c r="BL59" s="2" t="s">
        <v>29</v>
      </c>
      <c r="BM59" s="53" t="s">
        <v>30</v>
      </c>
    </row>
    <row r="60" spans="2:51" s="56" customFormat="1" ht="12">
      <c r="B60" s="70"/>
      <c r="D60" s="57" t="s">
        <v>31</v>
      </c>
      <c r="E60" s="59"/>
      <c r="F60" s="58" t="s">
        <v>81</v>
      </c>
      <c r="K60" s="71"/>
      <c r="M60" s="60"/>
      <c r="T60" s="61"/>
      <c r="AT60" s="59" t="s">
        <v>31</v>
      </c>
      <c r="AU60" s="59" t="s">
        <v>11</v>
      </c>
      <c r="AV60" s="56" t="s">
        <v>11</v>
      </c>
      <c r="AW60" s="56" t="s">
        <v>4</v>
      </c>
      <c r="AX60" s="56" t="s">
        <v>10</v>
      </c>
      <c r="AY60" s="59" t="s">
        <v>26</v>
      </c>
    </row>
    <row r="61" spans="2:11" ht="12.75" customHeight="1">
      <c r="B61" s="62"/>
      <c r="K61" s="15"/>
    </row>
    <row r="62" spans="2:65" s="1" customFormat="1" ht="16.5" customHeight="1">
      <c r="B62" s="72"/>
      <c r="C62" s="42" t="s">
        <v>46</v>
      </c>
      <c r="D62" s="43" t="s">
        <v>27</v>
      </c>
      <c r="E62" s="44"/>
      <c r="F62" s="45" t="s">
        <v>76</v>
      </c>
      <c r="G62" s="46" t="s">
        <v>28</v>
      </c>
      <c r="H62" s="47">
        <v>1</v>
      </c>
      <c r="I62" s="14"/>
      <c r="J62" s="48">
        <f>ROUND(I62*H62,2)</f>
        <v>0</v>
      </c>
      <c r="K62" s="73" t="s">
        <v>0</v>
      </c>
      <c r="M62" s="49" t="s">
        <v>0</v>
      </c>
      <c r="N62" s="50" t="s">
        <v>6</v>
      </c>
      <c r="O62" s="51">
        <v>0</v>
      </c>
      <c r="P62" s="51" t="e">
        <f>O62*#REF!</f>
        <v>#REF!</v>
      </c>
      <c r="Q62" s="51">
        <v>0</v>
      </c>
      <c r="R62" s="51" t="e">
        <f>Q62*#REF!</f>
        <v>#REF!</v>
      </c>
      <c r="S62" s="51">
        <v>0</v>
      </c>
      <c r="T62" s="52" t="e">
        <f>S62*#REF!</f>
        <v>#REF!</v>
      </c>
      <c r="AR62" s="53" t="s">
        <v>29</v>
      </c>
      <c r="AT62" s="53" t="s">
        <v>27</v>
      </c>
      <c r="AU62" s="53" t="s">
        <v>11</v>
      </c>
      <c r="AY62" s="2" t="s">
        <v>26</v>
      </c>
      <c r="BE62" s="54" t="e">
        <f>IF(N62="základní",#REF!,0)</f>
        <v>#REF!</v>
      </c>
      <c r="BF62" s="54">
        <f>IF(N62="snížená",#REF!,0)</f>
        <v>0</v>
      </c>
      <c r="BG62" s="54">
        <f>IF(N62="zákl. přenesená",#REF!,0)</f>
        <v>0</v>
      </c>
      <c r="BH62" s="54">
        <f>IF(N62="sníž. přenesená",#REF!,0)</f>
        <v>0</v>
      </c>
      <c r="BI62" s="54">
        <f>IF(N62="nulová",#REF!,0)</f>
        <v>0</v>
      </c>
      <c r="BJ62" s="2" t="s">
        <v>11</v>
      </c>
      <c r="BK62" s="54" t="e">
        <f>ROUND(#REF!*#REF!,2)</f>
        <v>#REF!</v>
      </c>
      <c r="BL62" s="2" t="s">
        <v>29</v>
      </c>
      <c r="BM62" s="53" t="s">
        <v>30</v>
      </c>
    </row>
    <row r="63" spans="2:51" s="56" customFormat="1" ht="12">
      <c r="B63" s="70"/>
      <c r="D63" s="57" t="s">
        <v>31</v>
      </c>
      <c r="E63" s="59"/>
      <c r="F63" s="58" t="s">
        <v>82</v>
      </c>
      <c r="K63" s="71"/>
      <c r="M63" s="60"/>
      <c r="T63" s="61"/>
      <c r="AT63" s="59" t="s">
        <v>31</v>
      </c>
      <c r="AU63" s="59" t="s">
        <v>11</v>
      </c>
      <c r="AV63" s="56" t="s">
        <v>11</v>
      </c>
      <c r="AW63" s="56" t="s">
        <v>4</v>
      </c>
      <c r="AX63" s="56" t="s">
        <v>10</v>
      </c>
      <c r="AY63" s="59" t="s">
        <v>26</v>
      </c>
    </row>
    <row r="64" spans="2:11" ht="12.75" customHeight="1">
      <c r="B64" s="62"/>
      <c r="K64" s="15"/>
    </row>
    <row r="65" spans="2:65" s="1" customFormat="1" ht="16.5" customHeight="1">
      <c r="B65" s="72"/>
      <c r="C65" s="42" t="s">
        <v>77</v>
      </c>
      <c r="D65" s="43" t="s">
        <v>27</v>
      </c>
      <c r="E65" s="44"/>
      <c r="F65" s="45" t="s">
        <v>78</v>
      </c>
      <c r="G65" s="46" t="s">
        <v>28</v>
      </c>
      <c r="H65" s="47">
        <v>1</v>
      </c>
      <c r="I65" s="14"/>
      <c r="J65" s="48">
        <f>ROUND(I65*H65,2)</f>
        <v>0</v>
      </c>
      <c r="K65" s="73" t="s">
        <v>0</v>
      </c>
      <c r="M65" s="49" t="s">
        <v>0</v>
      </c>
      <c r="N65" s="50" t="s">
        <v>6</v>
      </c>
      <c r="O65" s="51">
        <v>0</v>
      </c>
      <c r="P65" s="51" t="e">
        <f>O65*#REF!</f>
        <v>#REF!</v>
      </c>
      <c r="Q65" s="51">
        <v>0</v>
      </c>
      <c r="R65" s="51" t="e">
        <f>Q65*#REF!</f>
        <v>#REF!</v>
      </c>
      <c r="S65" s="51">
        <v>0</v>
      </c>
      <c r="T65" s="52" t="e">
        <f>S65*#REF!</f>
        <v>#REF!</v>
      </c>
      <c r="AR65" s="53" t="s">
        <v>29</v>
      </c>
      <c r="AT65" s="53" t="s">
        <v>27</v>
      </c>
      <c r="AU65" s="53" t="s">
        <v>11</v>
      </c>
      <c r="AY65" s="2" t="s">
        <v>26</v>
      </c>
      <c r="BE65" s="54" t="e">
        <f>IF(N65="základní",#REF!,0)</f>
        <v>#REF!</v>
      </c>
      <c r="BF65" s="54">
        <f>IF(N65="snížená",#REF!,0)</f>
        <v>0</v>
      </c>
      <c r="BG65" s="54">
        <f>IF(N65="zákl. přenesená",#REF!,0)</f>
        <v>0</v>
      </c>
      <c r="BH65" s="54">
        <f>IF(N65="sníž. přenesená",#REF!,0)</f>
        <v>0</v>
      </c>
      <c r="BI65" s="54">
        <f>IF(N65="nulová",#REF!,0)</f>
        <v>0</v>
      </c>
      <c r="BJ65" s="2" t="s">
        <v>11</v>
      </c>
      <c r="BK65" s="54" t="e">
        <f>ROUND(#REF!*#REF!,2)</f>
        <v>#REF!</v>
      </c>
      <c r="BL65" s="2" t="s">
        <v>29</v>
      </c>
      <c r="BM65" s="53" t="s">
        <v>30</v>
      </c>
    </row>
    <row r="66" spans="2:51" s="56" customFormat="1" ht="12">
      <c r="B66" s="70"/>
      <c r="D66" s="57" t="s">
        <v>31</v>
      </c>
      <c r="E66" s="59"/>
      <c r="F66" s="58" t="s">
        <v>83</v>
      </c>
      <c r="K66" s="71"/>
      <c r="M66" s="60"/>
      <c r="T66" s="61"/>
      <c r="AT66" s="59" t="s">
        <v>31</v>
      </c>
      <c r="AU66" s="59" t="s">
        <v>11</v>
      </c>
      <c r="AV66" s="56" t="s">
        <v>11</v>
      </c>
      <c r="AW66" s="56" t="s">
        <v>4</v>
      </c>
      <c r="AX66" s="56" t="s">
        <v>10</v>
      </c>
      <c r="AY66" s="59" t="s">
        <v>26</v>
      </c>
    </row>
    <row r="67" spans="2:11" ht="12.75" customHeight="1">
      <c r="B67" s="62"/>
      <c r="K67" s="15"/>
    </row>
    <row r="68" spans="2:65" s="1" customFormat="1" ht="16.5" customHeight="1">
      <c r="B68" s="72"/>
      <c r="C68" s="42" t="s">
        <v>79</v>
      </c>
      <c r="D68" s="43" t="s">
        <v>27</v>
      </c>
      <c r="E68" s="44"/>
      <c r="F68" s="45" t="s">
        <v>80</v>
      </c>
      <c r="G68" s="46" t="s">
        <v>28</v>
      </c>
      <c r="H68" s="47">
        <v>1</v>
      </c>
      <c r="I68" s="14"/>
      <c r="J68" s="48">
        <f>ROUND(I68*H68,2)</f>
        <v>0</v>
      </c>
      <c r="K68" s="73" t="s">
        <v>0</v>
      </c>
      <c r="M68" s="49" t="s">
        <v>0</v>
      </c>
      <c r="N68" s="50" t="s">
        <v>6</v>
      </c>
      <c r="O68" s="51">
        <v>0</v>
      </c>
      <c r="P68" s="51" t="e">
        <f>O68*#REF!</f>
        <v>#REF!</v>
      </c>
      <c r="Q68" s="51">
        <v>0</v>
      </c>
      <c r="R68" s="51" t="e">
        <f>Q68*#REF!</f>
        <v>#REF!</v>
      </c>
      <c r="S68" s="51">
        <v>0</v>
      </c>
      <c r="T68" s="52" t="e">
        <f>S68*#REF!</f>
        <v>#REF!</v>
      </c>
      <c r="AR68" s="53" t="s">
        <v>29</v>
      </c>
      <c r="AT68" s="53" t="s">
        <v>27</v>
      </c>
      <c r="AU68" s="53" t="s">
        <v>11</v>
      </c>
      <c r="AY68" s="2" t="s">
        <v>26</v>
      </c>
      <c r="BE68" s="54" t="e">
        <f>IF(N68="základní",#REF!,0)</f>
        <v>#REF!</v>
      </c>
      <c r="BF68" s="54">
        <f>IF(N68="snížená",#REF!,0)</f>
        <v>0</v>
      </c>
      <c r="BG68" s="54">
        <f>IF(N68="zákl. přenesená",#REF!,0)</f>
        <v>0</v>
      </c>
      <c r="BH68" s="54">
        <f>IF(N68="sníž. přenesená",#REF!,0)</f>
        <v>0</v>
      </c>
      <c r="BI68" s="54">
        <f>IF(N68="nulová",#REF!,0)</f>
        <v>0</v>
      </c>
      <c r="BJ68" s="2" t="s">
        <v>11</v>
      </c>
      <c r="BK68" s="54" t="e">
        <f>ROUND(#REF!*#REF!,2)</f>
        <v>#REF!</v>
      </c>
      <c r="BL68" s="2" t="s">
        <v>29</v>
      </c>
      <c r="BM68" s="53" t="s">
        <v>30</v>
      </c>
    </row>
    <row r="69" spans="2:51" s="56" customFormat="1" ht="12">
      <c r="B69" s="70"/>
      <c r="D69" s="57" t="s">
        <v>31</v>
      </c>
      <c r="E69" s="59"/>
      <c r="F69" s="58" t="s">
        <v>84</v>
      </c>
      <c r="K69" s="71"/>
      <c r="M69" s="60"/>
      <c r="T69" s="61"/>
      <c r="AT69" s="59" t="s">
        <v>31</v>
      </c>
      <c r="AU69" s="59" t="s">
        <v>11</v>
      </c>
      <c r="AV69" s="56" t="s">
        <v>11</v>
      </c>
      <c r="AW69" s="56" t="s">
        <v>4</v>
      </c>
      <c r="AX69" s="56" t="s">
        <v>10</v>
      </c>
      <c r="AY69" s="59" t="s">
        <v>26</v>
      </c>
    </row>
    <row r="70" spans="2:11" ht="12.75" customHeight="1">
      <c r="B70" s="62"/>
      <c r="K70" s="15"/>
    </row>
    <row r="71" spans="2:11" ht="12.75" customHeight="1">
      <c r="B71" s="16"/>
      <c r="C71" s="17"/>
      <c r="D71" s="17"/>
      <c r="E71" s="17"/>
      <c r="F71" s="17"/>
      <c r="G71" s="17"/>
      <c r="H71" s="17"/>
      <c r="I71" s="17"/>
      <c r="J71" s="17"/>
      <c r="K71" s="18"/>
    </row>
    <row r="72" ht="12.75" customHeight="1"/>
    <row r="73" ht="12.75" customHeight="1"/>
    <row r="74" ht="12.75" customHeight="1"/>
    <row r="75" ht="12.75" customHeight="1"/>
    <row r="76" ht="13.5" customHeight="1"/>
    <row r="77" ht="14.25" customHeight="1"/>
    <row r="78" ht="14.25" customHeight="1"/>
    <row r="79" ht="13.5" customHeight="1"/>
    <row r="81" ht="26.25" customHeight="1"/>
    <row r="82" ht="12.75" customHeight="1"/>
    <row r="83" ht="13.5" customHeight="1"/>
    <row r="84" ht="114.75" customHeight="1"/>
    <row r="85" ht="13.5" customHeight="1"/>
    <row r="86" ht="166.5" customHeight="1"/>
    <row r="87" ht="13.5" customHeight="1"/>
    <row r="90" ht="26.25" customHeight="1"/>
  </sheetData>
  <autoFilter ref="C16:K20"/>
  <mergeCells count="2"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Šivrová Petra</cp:lastModifiedBy>
  <dcterms:created xsi:type="dcterms:W3CDTF">2022-07-20T08:13:40Z</dcterms:created>
  <dcterms:modified xsi:type="dcterms:W3CDTF">2024-01-22T06:22:47Z</dcterms:modified>
  <cp:category/>
  <cp:version/>
  <cp:contentType/>
  <cp:contentStatus/>
</cp:coreProperties>
</file>