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.1 - 1. ETAP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'2.1 - 1. ETAPA'!$C$85:$K$151</definedName>
    <definedName name="_xlnm.Print_Area" localSheetId="1">'2.1 - 1. ETAPA'!$C$4:$J$39,'2.1 - 1. ETAPA'!$C$45:$J$67,'2.1 - 1. ETAPA'!$C$73:$K$151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'2.1 - 1. ETAPA'!$85:$85</definedName>
  </definedNames>
  <calcPr fullCalcOnLoad="1"/>
</workbook>
</file>

<file path=xl/sharedStrings.xml><?xml version="1.0" encoding="utf-8"?>
<sst xmlns="http://schemas.openxmlformats.org/spreadsheetml/2006/main" count="1432" uniqueCount="442">
  <si>
    <t>Export Komplet</t>
  </si>
  <si>
    <t>VZ</t>
  </si>
  <si>
    <t>2.0</t>
  </si>
  <si>
    <t>ZAMOK</t>
  </si>
  <si>
    <t>False</t>
  </si>
  <si>
    <t>{9bcc4e32-2ca1-49c8-b3b1-199722c9ce2f}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</si>
  <si>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</si>
  <si>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</si>
  <si>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</si>
  <si>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</si>
  <si>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</si>
  <si>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</si>
  <si>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</si>
  <si>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</si>
  <si>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</si>
  <si>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</si>
  <si>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</si>
  <si>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komunikací pro pěší v ZOO Děčín</t>
  </si>
  <si>
    <t>KSO:</t>
  </si>
  <si>
    <t/>
  </si>
  <si>
    <t>CC-CZ:</t>
  </si>
  <si>
    <t>Místo:</t>
  </si>
  <si>
    <t>p.č. 426/2, k.ú. Podmokly</t>
  </si>
  <si>
    <t>Datum:</t>
  </si>
  <si>
    <t>15. 9. 2022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</si>
  <si>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</si>
  <si>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</si>
  <si>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</si>
  <si>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</si>
  <si>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</si>
  <si>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</si>
  <si>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</si>
  <si>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</si>
  <si>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</si>
  <si>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</si>
  <si>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</si>
  <si>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</si>
  <si>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</si>
  <si>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</si>
  <si>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</si>
  <si>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</si>
  <si>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</si>
  <si>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</si>
  <si>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</si>
  <si>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</si>
  <si>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</si>
  <si>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</si>
  <si>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</si>
  <si>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</si>
  <si>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</si>
  <si>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</si>
  <si>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</si>
  <si>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</si>
  <si>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</si>
  <si>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</si>
  <si>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</si>
  <si>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</si>
  <si>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</si>
  <si>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</si>
  <si>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</si>
  <si>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</si>
  <si>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</si>
  <si>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</si>
  <si>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</si>
  <si>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</si>
  <si>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</si>
  <si>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</si>
  <si>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</si>
  <si>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</si>
  <si>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</si>
  <si>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</si>
  <si>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</si>
  <si>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</si>
  <si>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</si>
  <si>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</si>
  <si>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</si>
  <si>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</si>
  <si>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</si>
  <si>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</si>
  <si>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</si>
  <si>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2.1</t>
  </si>
  <si>
    <t>1. ETAPA</t>
  </si>
  <si>
    <t>STA</t>
  </si>
  <si>
    <t>1</t>
  </si>
  <si>
    <t>{a95eb969-4bd7-447c-9754-7cd55c4efa6c}</t>
  </si>
  <si>
    <t>2</t>
  </si>
  <si>
    <t>KRYCÍ LIST SOUPISU PRACÍ</t>
  </si>
  <si>
    <t>Objekt:</t>
  </si>
  <si>
    <t>2.1 - 1. ETAPA</t>
  </si>
  <si>
    <t>REKAPITULACE ČLENĚNÍ SOUPISU PRACÍ</t>
  </si>
  <si>
    <t>Kód dílu - Popis</t>
  </si>
  <si>
    <t>Cena celkem [CZK]</t>
  </si>
  <si>
    <t>-1</t>
  </si>
  <si>
    <t xml:space="preserve">    2.1.1 - Úsek 1-2 dl. 40,20 m</t>
  </si>
  <si>
    <t xml:space="preserve">    2.1.2 - Úsek 2-3 dl. 24,30 m</t>
  </si>
  <si>
    <t xml:space="preserve">    2.1.3 - Úsek 4-5 dl. 23,10 m</t>
  </si>
  <si>
    <t xml:space="preserve">    2.1.4 - Úsek 6-7 dl. 34,40 m</t>
  </si>
  <si>
    <t xml:space="preserve">    2.1.5 - Úsek 8-9 dl. 60,00 m</t>
  </si>
  <si>
    <t xml:space="preserve">    2.1.6 - Pro celou etapu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</si>
  <si>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</si>
  <si>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</si>
  <si>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</si>
  <si>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</si>
  <si>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</si>
  <si>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</si>
  <si>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</si>
  <si>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</si>
  <si>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</si>
  <si>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</si>
  <si>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</si>
  <si>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</si>
  <si>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</si>
  <si>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</si>
  <si>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2.1.1</t>
  </si>
  <si>
    <t>Úsek 1-2 dl. 40,20 m</t>
  </si>
  <si>
    <t>K</t>
  </si>
  <si>
    <t>3389912R0</t>
  </si>
  <si>
    <t>Odstranění ohrady podél chodníku z dřevěných kůlů a lana včetně odvozu a skládkovného</t>
  </si>
  <si>
    <t>m</t>
  </si>
  <si>
    <t>R-položka</t>
  </si>
  <si>
    <t>4</t>
  </si>
  <si>
    <t>1307323084</t>
  </si>
  <si>
    <t>3389912R1</t>
  </si>
  <si>
    <t>Ohrada podél chodníku dřevěný kůl do D150 mm včetně nátěru s ocelovou patkou a otvorem pro lano ve svahu přes 1:5 do 1:2 zadusaný výšky kůlů nad terénem do 1,1 m</t>
  </si>
  <si>
    <t>kus</t>
  </si>
  <si>
    <t>-712485349</t>
  </si>
  <si>
    <t>VV</t>
  </si>
  <si>
    <t>40,2/3+1,6</t>
  </si>
  <si>
    <t>3</t>
  </si>
  <si>
    <t>3389913R2</t>
  </si>
  <si>
    <t>Ohrada podél chodníku D+M lano z PA vláken D26 mm - upřesnění s investorem</t>
  </si>
  <si>
    <t>-1887337147</t>
  </si>
  <si>
    <t>998229112</t>
  </si>
  <si>
    <t>Přesun hmot ruční pro pozemní komunikace s naložením a složením na vzdálenost do 50 m, s krytem dlážděným</t>
  </si>
  <si>
    <t>t</t>
  </si>
  <si>
    <t>CS ÚRS 2022 01</t>
  </si>
  <si>
    <t>2132276232</t>
  </si>
  <si>
    <t>Online PSC</t>
  </si>
  <si>
    <t>https://podminky.urs.cz/item/CS_URS_2022_01/998229112</t>
  </si>
  <si>
    <t>2.1.2</t>
  </si>
  <si>
    <t>Úsek 2-3 dl. 24,30 m</t>
  </si>
  <si>
    <t>5</t>
  </si>
  <si>
    <t>912197086</t>
  </si>
  <si>
    <t>6</t>
  </si>
  <si>
    <t>-2059255108</t>
  </si>
  <si>
    <t>19,10/3+1,633</t>
  </si>
  <si>
    <t>7</t>
  </si>
  <si>
    <t>-1777805312</t>
  </si>
  <si>
    <t>8</t>
  </si>
  <si>
    <t>96605112R</t>
  </si>
  <si>
    <t>Odstranění palisád dřevěných osazených v řadě včetně odvozu a skládkovného</t>
  </si>
  <si>
    <t>-1195698609</t>
  </si>
  <si>
    <t>9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</si>
  <si>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</si>
  <si>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</si>
  <si>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</si>
  <si>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-1330967596</t>
  </si>
  <si>
    <t>https://podminky.urs.cz/item/CS_URS_2022_01/132212132</t>
  </si>
  <si>
    <t>16,80*0,40*0,30</t>
  </si>
  <si>
    <t>11</t>
  </si>
  <si>
    <t>171112122</t>
  </si>
  <si>
    <t>Uložení sypaniny do násypů pro spodní stavbu železnic ručně s rozprostřením sypaniny ve vrstvách, s hrubým urovnáním a ručním hutněním objemu do 3 m3, z hornin nesoudržných kamenitých</t>
  </si>
  <si>
    <t>-1528908143</t>
  </si>
  <si>
    <t>https://podminky.urs.cz/item/CS_URS_2022_01/171112122</t>
  </si>
  <si>
    <t>10</t>
  </si>
  <si>
    <t>327215111</t>
  </si>
  <si>
    <t>Opěrné zdi z drátokamenných gravitačních konstrukcí (gabionů) z lomového kamene neupraveného výplňového na sucho ze splétané dvouzákrutové ocelové sítě s povrchovou úpravou galfan</t>
  </si>
  <si>
    <t>1224760458</t>
  </si>
  <si>
    <t>https://podminky.urs.cz/item/CS_URS_2022_01/327215111</t>
  </si>
  <si>
    <t>12</t>
  </si>
  <si>
    <t>1025774541</t>
  </si>
  <si>
    <t>2.1.3</t>
  </si>
  <si>
    <t>Úsek 4-5 dl. 23,10 m</t>
  </si>
  <si>
    <t>13</t>
  </si>
  <si>
    <t>3389912R3</t>
  </si>
  <si>
    <t>Odstranění zábradlí dřevěného jednotyčového nebo dvoutyčového podél chodníku včetně odvozu a skládkovného</t>
  </si>
  <si>
    <t>1842135852</t>
  </si>
  <si>
    <t>14</t>
  </si>
  <si>
    <t>3389912R4</t>
  </si>
  <si>
    <t xml:space="preserve">Dřevěné zábradlí jednotyčové včetně sloupků s nátěrem a s ocelovými patkami zadusanými do terénu výšky kůlů nad terénem do 1,1 m </t>
  </si>
  <si>
    <t>-854106191</t>
  </si>
  <si>
    <t>2.1.4</t>
  </si>
  <si>
    <t>Úsek 6-7 dl. 34,40 m</t>
  </si>
  <si>
    <t>1033572560</t>
  </si>
  <si>
    <t>16</t>
  </si>
  <si>
    <t>3389912R5</t>
  </si>
  <si>
    <t xml:space="preserve">Dřevěné zábradlí dvoutyčové včetně sloupků nátěrem a s ocelovými patkami zadusanými do terénu výšky kůlů nad terénem do 1,1 m </t>
  </si>
  <si>
    <t>-335853784</t>
  </si>
  <si>
    <t>17</t>
  </si>
  <si>
    <t>-519671593</t>
  </si>
  <si>
    <t>18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</si>
  <si>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</si>
  <si>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</si>
  <si>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</si>
  <si>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-308189138</t>
  </si>
  <si>
    <t>https://podminky.urs.cz/item/CS_URS_2022_01/113106122</t>
  </si>
  <si>
    <t>19</t>
  </si>
  <si>
    <t>122211101</t>
  </si>
  <si>
    <t>Odkopávky a prokopávky ručně zapažené i nezapažené v hornině třídy těžitelnosti I skupiny 3</t>
  </si>
  <si>
    <t>-580477800</t>
  </si>
  <si>
    <t>https://podminky.urs.cz/item/CS_URS_2022_01/122211101</t>
  </si>
  <si>
    <t>20</t>
  </si>
  <si>
    <t>171112222</t>
  </si>
  <si>
    <t>Uložení sypaniny do násypů pro spodní stavbu železnic ručně s rozprostřením sypaniny ve vrstvách, s hrubým urovnáním a ručním hutněním objemu přes 3 m3, z hornin nesoudržných kamenitých</t>
  </si>
  <si>
    <t>-1354143239</t>
  </si>
  <si>
    <t>https://podminky.urs.cz/item/CS_URS_2022_01/171112222</t>
  </si>
  <si>
    <t>181912112</t>
  </si>
  <si>
    <t>Úprava pláně vyrovnáním výškových rozdílů ručně v hornině třídy těžitelnosti I skupiny 3 se zhutněním</t>
  </si>
  <si>
    <t>-1000774109</t>
  </si>
  <si>
    <t>https://podminky.urs.cz/item/CS_URS_2022_01/181912112</t>
  </si>
  <si>
    <t>22</t>
  </si>
  <si>
    <t>59411111R</t>
  </si>
  <si>
    <t>Dlažba z rozebraného kamene v ploše vodorovné nebo ve sklonu tl. do 250 mm, s vyplněním spár kamenivem drceným, drobným frakce 2/4, a provedením lože tl. 50 mm z kameniva těženého</t>
  </si>
  <si>
    <t>-1142688616</t>
  </si>
  <si>
    <t>23</t>
  </si>
  <si>
    <t>850438537</t>
  </si>
  <si>
    <t>2.1.5</t>
  </si>
  <si>
    <t>Úsek 8-9 dl. 60,00 m</t>
  </si>
  <si>
    <t>24</t>
  </si>
  <si>
    <t>-1331869732</t>
  </si>
  <si>
    <t>25</t>
  </si>
  <si>
    <t>-1368539127</t>
  </si>
  <si>
    <t>56,00/3+1,333</t>
  </si>
  <si>
    <t>26</t>
  </si>
  <si>
    <t>1287239429</t>
  </si>
  <si>
    <t>27</t>
  </si>
  <si>
    <t>-1964573522</t>
  </si>
  <si>
    <t>8,30+23,50</t>
  </si>
  <si>
    <t>28</t>
  </si>
  <si>
    <t>-1934276158</t>
  </si>
  <si>
    <t>29</t>
  </si>
  <si>
    <t>-303626353</t>
  </si>
  <si>
    <t>30</t>
  </si>
  <si>
    <t>2036743301</t>
  </si>
  <si>
    <t>31</t>
  </si>
  <si>
    <t>817376434</t>
  </si>
  <si>
    <t>32</t>
  </si>
  <si>
    <t>1012630136</t>
  </si>
  <si>
    <t>33</t>
  </si>
  <si>
    <t>708777610</t>
  </si>
  <si>
    <t>34</t>
  </si>
  <si>
    <t>536842060</t>
  </si>
  <si>
    <t>35</t>
  </si>
  <si>
    <t>11221121R</t>
  </si>
  <si>
    <t>Odstranění pařezu v chodníku o průměru pařezu na řezné ploše přes 700 do 800 mm včetně odvozu a skládkovného</t>
  </si>
  <si>
    <t>-1740182437</t>
  </si>
  <si>
    <t>36</t>
  </si>
  <si>
    <t>406539967</t>
  </si>
  <si>
    <t>2.1.6</t>
  </si>
  <si>
    <t xml:space="preserve">Pro celou etapu </t>
  </si>
  <si>
    <t>37</t>
  </si>
  <si>
    <t>M</t>
  </si>
  <si>
    <t>58381086</t>
  </si>
  <si>
    <t>doplnění - kámen pískovec pro dlažbu chodníku a schodišťových stupňů</t>
  </si>
  <si>
    <t>-1532295226</t>
  </si>
  <si>
    <t>"odhad výměry, upřesnění v realizaci"3,1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</si>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</sst>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229112" TargetMode="External" /><Relationship Id="rId2" Type="http://schemas.openxmlformats.org/officeDocument/2006/relationships/hyperlink" Target="https://podminky.urs.cz/item/CS_URS_2022_01/132212132" TargetMode="External" /><Relationship Id="rId3" Type="http://schemas.openxmlformats.org/officeDocument/2006/relationships/hyperlink" Target="https://podminky.urs.cz/item/CS_URS_2022_01/171112122" TargetMode="External" /><Relationship Id="rId4" Type="http://schemas.openxmlformats.org/officeDocument/2006/relationships/hyperlink" Target="https://podminky.urs.cz/item/CS_URS_2022_01/327215111" TargetMode="External" /><Relationship Id="rId5" Type="http://schemas.openxmlformats.org/officeDocument/2006/relationships/hyperlink" Target="https://podminky.urs.cz/item/CS_URS_2022_01/998229112" TargetMode="External" /><Relationship Id="rId6" Type="http://schemas.openxmlformats.org/officeDocument/2006/relationships/hyperlink" Target="https://podminky.urs.cz/item/CS_URS_2022_01/113106122" TargetMode="External" /><Relationship Id="rId7" Type="http://schemas.openxmlformats.org/officeDocument/2006/relationships/hyperlink" Target="https://podminky.urs.cz/item/CS_URS_2022_01/122211101" TargetMode="External" /><Relationship Id="rId8" Type="http://schemas.openxmlformats.org/officeDocument/2006/relationships/hyperlink" Target="https://podminky.urs.cz/item/CS_URS_2022_01/171112222" TargetMode="External" /><Relationship Id="rId9" Type="http://schemas.openxmlformats.org/officeDocument/2006/relationships/hyperlink" Target="https://podminky.urs.cz/item/CS_URS_2022_01/181912112" TargetMode="External" /><Relationship Id="rId10" Type="http://schemas.openxmlformats.org/officeDocument/2006/relationships/hyperlink" Target="https://podminky.urs.cz/item/CS_URS_2022_01/998229112" TargetMode="External" /><Relationship Id="rId11" Type="http://schemas.openxmlformats.org/officeDocument/2006/relationships/hyperlink" Target="https://podminky.urs.cz/item/CS_URS_2022_01/113106122" TargetMode="External" /><Relationship Id="rId12" Type="http://schemas.openxmlformats.org/officeDocument/2006/relationships/hyperlink" Target="https://podminky.urs.cz/item/CS_URS_2022_01/122211101" TargetMode="External" /><Relationship Id="rId13" Type="http://schemas.openxmlformats.org/officeDocument/2006/relationships/hyperlink" Target="https://podminky.urs.cz/item/CS_URS_2022_01/171112222" TargetMode="External" /><Relationship Id="rId14" Type="http://schemas.openxmlformats.org/officeDocument/2006/relationships/hyperlink" Target="https://podminky.urs.cz/item/CS_URS_2022_01/181912112" TargetMode="External" /><Relationship Id="rId15" Type="http://schemas.openxmlformats.org/officeDocument/2006/relationships/hyperlink" Target="https://podminky.urs.cz/item/CS_URS_2022_01/998229112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088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Opravy komunikací pro pěší v ZOO Děčín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p.č. 426/2, k.ú. Podmokly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15. 9. 2022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Vladimír Vidai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7" customFormat="1" ht="16.5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'2.1 - 1. ETAPA'!J30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82</v>
      </c>
      <c r="AR55" s="117"/>
      <c r="AS55" s="118">
        <v>0</v>
      </c>
      <c r="AT55" s="119">
        <f>ROUND(SUM(AV55:AW55),2)</f>
        <v>0</v>
      </c>
      <c r="AU55" s="120">
        <f>'2.1 - 1. ETAPA'!P86</f>
        <v>0</v>
      </c>
      <c r="AV55" s="119">
        <f>'2.1 - 1. ETAPA'!J33</f>
        <v>0</v>
      </c>
      <c r="AW55" s="119">
        <f>'2.1 - 1. ETAPA'!J34</f>
        <v>0</v>
      </c>
      <c r="AX55" s="119">
        <f>'2.1 - 1. ETAPA'!J35</f>
        <v>0</v>
      </c>
      <c r="AY55" s="119">
        <f>'2.1 - 1. ETAPA'!J36</f>
        <v>0</v>
      </c>
      <c r="AZ55" s="119">
        <f>'2.1 - 1. ETAPA'!F33</f>
        <v>0</v>
      </c>
      <c r="BA55" s="119">
        <f>'2.1 - 1. ETAPA'!F34</f>
        <v>0</v>
      </c>
      <c r="BB55" s="119">
        <f>'2.1 - 1. ETAPA'!F35</f>
        <v>0</v>
      </c>
      <c r="BC55" s="119">
        <f>'2.1 - 1. ETAPA'!F36</f>
        <v>0</v>
      </c>
      <c r="BD55" s="121">
        <f>'2.1 - 1. ETAPA'!F37</f>
        <v>0</v>
      </c>
      <c r="BE55" s="7"/>
      <c r="BT55" s="122" t="s">
        <v>83</v>
      </c>
      <c r="BV55" s="122" t="s">
        <v>77</v>
      </c>
      <c r="BW55" s="122" t="s">
        <v>84</v>
      </c>
      <c r="BX55" s="122" t="s">
        <v>5</v>
      </c>
      <c r="CL55" s="122" t="s">
        <v>19</v>
      </c>
      <c r="CM55" s="122" t="s">
        <v>85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.1 - 1. ETAP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85</v>
      </c>
    </row>
    <row r="4" spans="2:46" s="1" customFormat="1" ht="24.95" customHeight="1">
      <c r="B4" s="19"/>
      <c r="D4" s="125" t="s">
        <v>86</v>
      </c>
      <c r="L4" s="19"/>
      <c r="M4" s="12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7" t="s">
        <v>16</v>
      </c>
      <c r="L6" s="19"/>
    </row>
    <row r="7" spans="2:12" s="1" customFormat="1" ht="16.5" customHeight="1">
      <c r="B7" s="19"/>
      <c r="E7" s="128" t="str">
        <f>'Rekapitulace stavby'!K6</f>
        <v>Opravy komunikací pro pěší v ZOO Děčín</v>
      </c>
      <c r="F7" s="127"/>
      <c r="G7" s="127"/>
      <c r="H7" s="127"/>
      <c r="L7" s="19"/>
    </row>
    <row r="8" spans="1:31" s="2" customFormat="1" ht="12" customHeight="1">
      <c r="A8" s="37"/>
      <c r="B8" s="43"/>
      <c r="C8" s="37"/>
      <c r="D8" s="127" t="s">
        <v>87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88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19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21</v>
      </c>
      <c r="E12" s="37"/>
      <c r="F12" s="131" t="s">
        <v>22</v>
      </c>
      <c r="G12" s="37"/>
      <c r="H12" s="37"/>
      <c r="I12" s="127" t="s">
        <v>23</v>
      </c>
      <c r="J12" s="132" t="str">
        <f>'Rekapitulace stavby'!AN8</f>
        <v>15. 9. 2022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25</v>
      </c>
      <c r="E14" s="37"/>
      <c r="F14" s="37"/>
      <c r="G14" s="37"/>
      <c r="H14" s="37"/>
      <c r="I14" s="127" t="s">
        <v>26</v>
      </c>
      <c r="J14" s="131" t="s">
        <v>27</v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">
        <v>28</v>
      </c>
      <c r="F15" s="37"/>
      <c r="G15" s="37"/>
      <c r="H15" s="37"/>
      <c r="I15" s="127" t="s">
        <v>29</v>
      </c>
      <c r="J15" s="131" t="s">
        <v>19</v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30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29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32</v>
      </c>
      <c r="E20" s="37"/>
      <c r="F20" s="37"/>
      <c r="G20" s="37"/>
      <c r="H20" s="37"/>
      <c r="I20" s="127" t="s">
        <v>26</v>
      </c>
      <c r="J20" s="131" t="s">
        <v>33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">
        <v>34</v>
      </c>
      <c r="F21" s="37"/>
      <c r="G21" s="37"/>
      <c r="H21" s="37"/>
      <c r="I21" s="127" t="s">
        <v>29</v>
      </c>
      <c r="J21" s="131" t="s">
        <v>35</v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37</v>
      </c>
      <c r="E23" s="37"/>
      <c r="F23" s="37"/>
      <c r="G23" s="37"/>
      <c r="H23" s="37"/>
      <c r="I23" s="127" t="s">
        <v>26</v>
      </c>
      <c r="J23" s="131" t="str">
        <f>IF('Rekapitulace stavby'!AN19="","",'Rekapitulace stavby'!AN19)</f>
        <v/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tr">
        <f>IF('Rekapitulace stavby'!E20="","",'Rekapitulace stavby'!E20)</f>
        <v xml:space="preserve"> </v>
      </c>
      <c r="F24" s="37"/>
      <c r="G24" s="37"/>
      <c r="H24" s="37"/>
      <c r="I24" s="127" t="s">
        <v>29</v>
      </c>
      <c r="J24" s="131" t="str">
        <f>IF('Rekapitulace stavby'!AN20="","",'Rekapitulace stavby'!AN20)</f>
        <v/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39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19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41</v>
      </c>
      <c r="E30" s="37"/>
      <c r="F30" s="37"/>
      <c r="G30" s="37"/>
      <c r="H30" s="37"/>
      <c r="I30" s="37"/>
      <c r="J30" s="139">
        <f>ROUND(J86,2)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43</v>
      </c>
      <c r="G32" s="37"/>
      <c r="H32" s="37"/>
      <c r="I32" s="140" t="s">
        <v>42</v>
      </c>
      <c r="J32" s="140" t="s">
        <v>44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45</v>
      </c>
      <c r="E33" s="127" t="s">
        <v>46</v>
      </c>
      <c r="F33" s="142">
        <f>ROUND((SUM(BE86:BE151)),2)</f>
        <v>0</v>
      </c>
      <c r="G33" s="37"/>
      <c r="H33" s="37"/>
      <c r="I33" s="143">
        <v>0.21</v>
      </c>
      <c r="J33" s="142">
        <f>ROUND(((SUM(BE86:BE151))*I33),2)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47</v>
      </c>
      <c r="F34" s="142">
        <f>ROUND((SUM(BF86:BF151)),2)</f>
        <v>0</v>
      </c>
      <c r="G34" s="37"/>
      <c r="H34" s="37"/>
      <c r="I34" s="143">
        <v>0.15</v>
      </c>
      <c r="J34" s="142">
        <f>ROUND(((SUM(BF86:BF151))*I34),2)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48</v>
      </c>
      <c r="F35" s="142">
        <f>ROUND((SUM(BG86:BG151)),2)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49</v>
      </c>
      <c r="F36" s="142">
        <f>ROUND((SUM(BH86:BH151)),2)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50</v>
      </c>
      <c r="F37" s="142">
        <f>ROUND((SUM(BI86:BI151)),2)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Opravy komunikací pro pěší v ZOO Děčín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2.1 - 1. ETAPA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p.č. 426/2, k.ú. Podmokly</v>
      </c>
      <c r="G52" s="39"/>
      <c r="H52" s="39"/>
      <c r="I52" s="31" t="s">
        <v>23</v>
      </c>
      <c r="J52" s="71" t="str">
        <f>IF(J12="","",J12)</f>
        <v>15. 9. 2022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Statutární město Děčín</v>
      </c>
      <c r="G54" s="39"/>
      <c r="H54" s="39"/>
      <c r="I54" s="31" t="s">
        <v>32</v>
      </c>
      <c r="J54" s="35" t="str">
        <f>E21</f>
        <v>Vladimír Vidai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37</v>
      </c>
      <c r="J55" s="35" t="str">
        <f>E24</f>
        <v xml:space="preserve"> 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90</v>
      </c>
      <c r="D57" s="157"/>
      <c r="E57" s="157"/>
      <c r="F57" s="157"/>
      <c r="G57" s="157"/>
      <c r="H57" s="157"/>
      <c r="I57" s="157"/>
      <c r="J57" s="158" t="s">
        <v>91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73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0"/>
      <c r="C60" s="161"/>
      <c r="D60" s="162" t="s">
        <v>88</v>
      </c>
      <c r="E60" s="163"/>
      <c r="F60" s="163"/>
      <c r="G60" s="163"/>
      <c r="H60" s="163"/>
      <c r="I60" s="163"/>
      <c r="J60" s="164">
        <f>J87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93</v>
      </c>
      <c r="E61" s="169"/>
      <c r="F61" s="169"/>
      <c r="G61" s="169"/>
      <c r="H61" s="169"/>
      <c r="I61" s="169"/>
      <c r="J61" s="170">
        <f>J88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94</v>
      </c>
      <c r="E62" s="169"/>
      <c r="F62" s="169"/>
      <c r="G62" s="169"/>
      <c r="H62" s="169"/>
      <c r="I62" s="169"/>
      <c r="J62" s="170">
        <f>J95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95</v>
      </c>
      <c r="E63" s="169"/>
      <c r="F63" s="169"/>
      <c r="G63" s="169"/>
      <c r="H63" s="169"/>
      <c r="I63" s="169"/>
      <c r="J63" s="170">
        <f>J110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96</v>
      </c>
      <c r="E64" s="169"/>
      <c r="F64" s="169"/>
      <c r="G64" s="169"/>
      <c r="H64" s="169"/>
      <c r="I64" s="169"/>
      <c r="J64" s="170">
        <f>J113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97</v>
      </c>
      <c r="E65" s="169"/>
      <c r="F65" s="169"/>
      <c r="G65" s="169"/>
      <c r="H65" s="169"/>
      <c r="I65" s="169"/>
      <c r="J65" s="170">
        <f>J128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98</v>
      </c>
      <c r="E66" s="169"/>
      <c r="F66" s="169"/>
      <c r="G66" s="169"/>
      <c r="H66" s="169"/>
      <c r="I66" s="169"/>
      <c r="J66" s="170">
        <f>J149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99</v>
      </c>
      <c r="D73" s="39"/>
      <c r="E73" s="39"/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5" t="str">
        <f>E7</f>
        <v>Opravy komunikací pro pěší v ZOO Děčín</v>
      </c>
      <c r="F76" s="31"/>
      <c r="G76" s="31"/>
      <c r="H76" s="31"/>
      <c r="I76" s="39"/>
      <c r="J76" s="39"/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87</v>
      </c>
      <c r="D77" s="39"/>
      <c r="E77" s="39"/>
      <c r="F77" s="39"/>
      <c r="G77" s="39"/>
      <c r="H77" s="39"/>
      <c r="I77" s="39"/>
      <c r="J77" s="39"/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2.1 - 1. ETAPA</v>
      </c>
      <c r="F78" s="39"/>
      <c r="G78" s="39"/>
      <c r="H78" s="39"/>
      <c r="I78" s="39"/>
      <c r="J78" s="39"/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>p.č. 426/2, k.ú. Podmokly</v>
      </c>
      <c r="G80" s="39"/>
      <c r="H80" s="39"/>
      <c r="I80" s="31" t="s">
        <v>23</v>
      </c>
      <c r="J80" s="71" t="str">
        <f>IF(J12="","",J12)</f>
        <v>15. 9. 2022</v>
      </c>
      <c r="K80" s="39"/>
      <c r="L80" s="12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2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>Statutární město Děčín</v>
      </c>
      <c r="G82" s="39"/>
      <c r="H82" s="39"/>
      <c r="I82" s="31" t="s">
        <v>32</v>
      </c>
      <c r="J82" s="35" t="str">
        <f>E21</f>
        <v>Vladimír Vidai</v>
      </c>
      <c r="K82" s="39"/>
      <c r="L82" s="12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30</v>
      </c>
      <c r="D83" s="39"/>
      <c r="E83" s="39"/>
      <c r="F83" s="26" t="str">
        <f>IF(E18="","",E18)</f>
        <v>Vyplň údaj</v>
      </c>
      <c r="G83" s="39"/>
      <c r="H83" s="39"/>
      <c r="I83" s="31" t="s">
        <v>37</v>
      </c>
      <c r="J83" s="35" t="str">
        <f>E24</f>
        <v xml:space="preserve"> </v>
      </c>
      <c r="K83" s="39"/>
      <c r="L83" s="12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2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72"/>
      <c r="B85" s="173"/>
      <c r="C85" s="174" t="s">
        <v>100</v>
      </c>
      <c r="D85" s="175" t="s">
        <v>60</v>
      </c>
      <c r="E85" s="175" t="s">
        <v>56</v>
      </c>
      <c r="F85" s="175" t="s">
        <v>57</v>
      </c>
      <c r="G85" s="175" t="s">
        <v>101</v>
      </c>
      <c r="H85" s="175" t="s">
        <v>102</v>
      </c>
      <c r="I85" s="175" t="s">
        <v>103</v>
      </c>
      <c r="J85" s="175" t="s">
        <v>91</v>
      </c>
      <c r="K85" s="176" t="s">
        <v>104</v>
      </c>
      <c r="L85" s="177"/>
      <c r="M85" s="91" t="s">
        <v>19</v>
      </c>
      <c r="N85" s="92" t="s">
        <v>45</v>
      </c>
      <c r="O85" s="92" t="s">
        <v>105</v>
      </c>
      <c r="P85" s="92" t="s">
        <v>106</v>
      </c>
      <c r="Q85" s="92" t="s">
        <v>107</v>
      </c>
      <c r="R85" s="92" t="s">
        <v>108</v>
      </c>
      <c r="S85" s="92" t="s">
        <v>109</v>
      </c>
      <c r="T85" s="93" t="s">
        <v>110</v>
      </c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63" s="2" customFormat="1" ht="22.8" customHeight="1">
      <c r="A86" s="37"/>
      <c r="B86" s="38"/>
      <c r="C86" s="98" t="s">
        <v>111</v>
      </c>
      <c r="D86" s="39"/>
      <c r="E86" s="39"/>
      <c r="F86" s="39"/>
      <c r="G86" s="39"/>
      <c r="H86" s="39"/>
      <c r="I86" s="39"/>
      <c r="J86" s="178">
        <f>BK86</f>
        <v>0</v>
      </c>
      <c r="K86" s="39"/>
      <c r="L86" s="43"/>
      <c r="M86" s="94"/>
      <c r="N86" s="179"/>
      <c r="O86" s="95"/>
      <c r="P86" s="180">
        <f>P87</f>
        <v>0</v>
      </c>
      <c r="Q86" s="95"/>
      <c r="R86" s="180">
        <f>R87</f>
        <v>93.963053</v>
      </c>
      <c r="S86" s="95"/>
      <c r="T86" s="181">
        <f>T87</f>
        <v>30.268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74</v>
      </c>
      <c r="AU86" s="16" t="s">
        <v>92</v>
      </c>
      <c r="BK86" s="182">
        <f>BK87</f>
        <v>0</v>
      </c>
    </row>
    <row r="87" spans="1:63" s="12" customFormat="1" ht="25.9" customHeight="1">
      <c r="A87" s="12"/>
      <c r="B87" s="183"/>
      <c r="C87" s="184"/>
      <c r="D87" s="185" t="s">
        <v>74</v>
      </c>
      <c r="E87" s="186" t="s">
        <v>80</v>
      </c>
      <c r="F87" s="186" t="s">
        <v>81</v>
      </c>
      <c r="G87" s="184"/>
      <c r="H87" s="184"/>
      <c r="I87" s="187"/>
      <c r="J87" s="188">
        <f>BK87</f>
        <v>0</v>
      </c>
      <c r="K87" s="184"/>
      <c r="L87" s="189"/>
      <c r="M87" s="190"/>
      <c r="N87" s="191"/>
      <c r="O87" s="191"/>
      <c r="P87" s="192">
        <f>P88+P95+P110+P113+P128+P149</f>
        <v>0</v>
      </c>
      <c r="Q87" s="191"/>
      <c r="R87" s="192">
        <f>R88+R95+R110+R113+R128+R149</f>
        <v>93.963053</v>
      </c>
      <c r="S87" s="191"/>
      <c r="T87" s="193">
        <f>T88+T95+T110+T113+T128+T149</f>
        <v>30.268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4" t="s">
        <v>83</v>
      </c>
      <c r="AT87" s="195" t="s">
        <v>74</v>
      </c>
      <c r="AU87" s="195" t="s">
        <v>75</v>
      </c>
      <c r="AY87" s="194" t="s">
        <v>112</v>
      </c>
      <c r="BK87" s="196">
        <f>BK88+BK95+BK110+BK113+BK128+BK149</f>
        <v>0</v>
      </c>
    </row>
    <row r="88" spans="1:63" s="12" customFormat="1" ht="22.8" customHeight="1">
      <c r="A88" s="12"/>
      <c r="B88" s="183"/>
      <c r="C88" s="184"/>
      <c r="D88" s="185" t="s">
        <v>74</v>
      </c>
      <c r="E88" s="197" t="s">
        <v>113</v>
      </c>
      <c r="F88" s="197" t="s">
        <v>114</v>
      </c>
      <c r="G88" s="184"/>
      <c r="H88" s="184"/>
      <c r="I88" s="187"/>
      <c r="J88" s="198">
        <f>BK88</f>
        <v>0</v>
      </c>
      <c r="K88" s="184"/>
      <c r="L88" s="189"/>
      <c r="M88" s="190"/>
      <c r="N88" s="191"/>
      <c r="O88" s="191"/>
      <c r="P88" s="192">
        <f>SUM(P89:P94)</f>
        <v>0</v>
      </c>
      <c r="Q88" s="191"/>
      <c r="R88" s="192">
        <f>SUM(R89:R94)</f>
        <v>0.241128</v>
      </c>
      <c r="S88" s="191"/>
      <c r="T88" s="193">
        <f>SUM(T89:T94)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4" t="s">
        <v>83</v>
      </c>
      <c r="AT88" s="195" t="s">
        <v>74</v>
      </c>
      <c r="AU88" s="195" t="s">
        <v>83</v>
      </c>
      <c r="AY88" s="194" t="s">
        <v>112</v>
      </c>
      <c r="BK88" s="196">
        <f>SUM(BK89:BK94)</f>
        <v>0</v>
      </c>
    </row>
    <row r="89" spans="1:65" s="2" customFormat="1" ht="16.5" customHeight="1">
      <c r="A89" s="37"/>
      <c r="B89" s="38"/>
      <c r="C89" s="199" t="s">
        <v>83</v>
      </c>
      <c r="D89" s="199" t="s">
        <v>115</v>
      </c>
      <c r="E89" s="200" t="s">
        <v>116</v>
      </c>
      <c r="F89" s="201" t="s">
        <v>117</v>
      </c>
      <c r="G89" s="202" t="s">
        <v>118</v>
      </c>
      <c r="H89" s="203">
        <v>40.2</v>
      </c>
      <c r="I89" s="204"/>
      <c r="J89" s="205">
        <f>ROUND(I89*H89,2)</f>
        <v>0</v>
      </c>
      <c r="K89" s="201" t="s">
        <v>119</v>
      </c>
      <c r="L89" s="43"/>
      <c r="M89" s="206" t="s">
        <v>19</v>
      </c>
      <c r="N89" s="207" t="s">
        <v>46</v>
      </c>
      <c r="O89" s="83"/>
      <c r="P89" s="208">
        <f>O89*H89</f>
        <v>0</v>
      </c>
      <c r="Q89" s="208">
        <v>0.00431</v>
      </c>
      <c r="R89" s="208">
        <f>Q89*H89</f>
        <v>0.173262</v>
      </c>
      <c r="S89" s="208">
        <v>0</v>
      </c>
      <c r="T89" s="209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0" t="s">
        <v>120</v>
      </c>
      <c r="AT89" s="210" t="s">
        <v>115</v>
      </c>
      <c r="AU89" s="210" t="s">
        <v>85</v>
      </c>
      <c r="AY89" s="16" t="s">
        <v>112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6" t="s">
        <v>83</v>
      </c>
      <c r="BK89" s="211">
        <f>ROUND(I89*H89,2)</f>
        <v>0</v>
      </c>
      <c r="BL89" s="16" t="s">
        <v>120</v>
      </c>
      <c r="BM89" s="210" t="s">
        <v>121</v>
      </c>
    </row>
    <row r="90" spans="1:65" s="2" customFormat="1" ht="24.15" customHeight="1">
      <c r="A90" s="37"/>
      <c r="B90" s="38"/>
      <c r="C90" s="199" t="s">
        <v>85</v>
      </c>
      <c r="D90" s="199" t="s">
        <v>115</v>
      </c>
      <c r="E90" s="200" t="s">
        <v>122</v>
      </c>
      <c r="F90" s="201" t="s">
        <v>123</v>
      </c>
      <c r="G90" s="202" t="s">
        <v>124</v>
      </c>
      <c r="H90" s="203">
        <v>15</v>
      </c>
      <c r="I90" s="204"/>
      <c r="J90" s="205">
        <f>ROUND(I90*H90,2)</f>
        <v>0</v>
      </c>
      <c r="K90" s="201" t="s">
        <v>119</v>
      </c>
      <c r="L90" s="43"/>
      <c r="M90" s="206" t="s">
        <v>19</v>
      </c>
      <c r="N90" s="207" t="s">
        <v>46</v>
      </c>
      <c r="O90" s="83"/>
      <c r="P90" s="208">
        <f>O90*H90</f>
        <v>0</v>
      </c>
      <c r="Q90" s="208">
        <v>0.00431</v>
      </c>
      <c r="R90" s="208">
        <f>Q90*H90</f>
        <v>0.06465</v>
      </c>
      <c r="S90" s="208">
        <v>0</v>
      </c>
      <c r="T90" s="20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0" t="s">
        <v>120</v>
      </c>
      <c r="AT90" s="210" t="s">
        <v>115</v>
      </c>
      <c r="AU90" s="210" t="s">
        <v>85</v>
      </c>
      <c r="AY90" s="16" t="s">
        <v>112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6" t="s">
        <v>83</v>
      </c>
      <c r="BK90" s="211">
        <f>ROUND(I90*H90,2)</f>
        <v>0</v>
      </c>
      <c r="BL90" s="16" t="s">
        <v>120</v>
      </c>
      <c r="BM90" s="210" t="s">
        <v>125</v>
      </c>
    </row>
    <row r="91" spans="1:51" s="13" customFormat="1" ht="12">
      <c r="A91" s="13"/>
      <c r="B91" s="212"/>
      <c r="C91" s="213"/>
      <c r="D91" s="214" t="s">
        <v>126</v>
      </c>
      <c r="E91" s="215" t="s">
        <v>19</v>
      </c>
      <c r="F91" s="216" t="s">
        <v>127</v>
      </c>
      <c r="G91" s="213"/>
      <c r="H91" s="217">
        <v>15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3" t="s">
        <v>126</v>
      </c>
      <c r="AU91" s="223" t="s">
        <v>85</v>
      </c>
      <c r="AV91" s="13" t="s">
        <v>85</v>
      </c>
      <c r="AW91" s="13" t="s">
        <v>36</v>
      </c>
      <c r="AX91" s="13" t="s">
        <v>83</v>
      </c>
      <c r="AY91" s="223" t="s">
        <v>112</v>
      </c>
    </row>
    <row r="92" spans="1:65" s="2" customFormat="1" ht="16.5" customHeight="1">
      <c r="A92" s="37"/>
      <c r="B92" s="38"/>
      <c r="C92" s="199" t="s">
        <v>128</v>
      </c>
      <c r="D92" s="199" t="s">
        <v>115</v>
      </c>
      <c r="E92" s="200" t="s">
        <v>129</v>
      </c>
      <c r="F92" s="201" t="s">
        <v>130</v>
      </c>
      <c r="G92" s="202" t="s">
        <v>118</v>
      </c>
      <c r="H92" s="203">
        <v>40.2</v>
      </c>
      <c r="I92" s="204"/>
      <c r="J92" s="205">
        <f>ROUND(I92*H92,2)</f>
        <v>0</v>
      </c>
      <c r="K92" s="201" t="s">
        <v>119</v>
      </c>
      <c r="L92" s="43"/>
      <c r="M92" s="206" t="s">
        <v>19</v>
      </c>
      <c r="N92" s="207" t="s">
        <v>46</v>
      </c>
      <c r="O92" s="83"/>
      <c r="P92" s="208">
        <f>O92*H92</f>
        <v>0</v>
      </c>
      <c r="Q92" s="208">
        <v>8E-05</v>
      </c>
      <c r="R92" s="208">
        <f>Q92*H92</f>
        <v>0.0032160000000000005</v>
      </c>
      <c r="S92" s="208">
        <v>0</v>
      </c>
      <c r="T92" s="209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0" t="s">
        <v>120</v>
      </c>
      <c r="AT92" s="210" t="s">
        <v>115</v>
      </c>
      <c r="AU92" s="210" t="s">
        <v>85</v>
      </c>
      <c r="AY92" s="16" t="s">
        <v>112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6" t="s">
        <v>83</v>
      </c>
      <c r="BK92" s="211">
        <f>ROUND(I92*H92,2)</f>
        <v>0</v>
      </c>
      <c r="BL92" s="16" t="s">
        <v>120</v>
      </c>
      <c r="BM92" s="210" t="s">
        <v>131</v>
      </c>
    </row>
    <row r="93" spans="1:65" s="2" customFormat="1" ht="24.15" customHeight="1">
      <c r="A93" s="37"/>
      <c r="B93" s="38"/>
      <c r="C93" s="199" t="s">
        <v>120</v>
      </c>
      <c r="D93" s="199" t="s">
        <v>115</v>
      </c>
      <c r="E93" s="200" t="s">
        <v>132</v>
      </c>
      <c r="F93" s="201" t="s">
        <v>133</v>
      </c>
      <c r="G93" s="202" t="s">
        <v>134</v>
      </c>
      <c r="H93" s="203">
        <v>0.241</v>
      </c>
      <c r="I93" s="204"/>
      <c r="J93" s="205">
        <f>ROUND(I93*H93,2)</f>
        <v>0</v>
      </c>
      <c r="K93" s="201" t="s">
        <v>135</v>
      </c>
      <c r="L93" s="43"/>
      <c r="M93" s="206" t="s">
        <v>19</v>
      </c>
      <c r="N93" s="207" t="s">
        <v>46</v>
      </c>
      <c r="O93" s="83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0" t="s">
        <v>120</v>
      </c>
      <c r="AT93" s="210" t="s">
        <v>115</v>
      </c>
      <c r="AU93" s="210" t="s">
        <v>85</v>
      </c>
      <c r="AY93" s="16" t="s">
        <v>112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6" t="s">
        <v>83</v>
      </c>
      <c r="BK93" s="211">
        <f>ROUND(I93*H93,2)</f>
        <v>0</v>
      </c>
      <c r="BL93" s="16" t="s">
        <v>120</v>
      </c>
      <c r="BM93" s="210" t="s">
        <v>136</v>
      </c>
    </row>
    <row r="94" spans="1:47" s="2" customFormat="1" ht="12">
      <c r="A94" s="37"/>
      <c r="B94" s="38"/>
      <c r="C94" s="39"/>
      <c r="D94" s="224" t="s">
        <v>137</v>
      </c>
      <c r="E94" s="39"/>
      <c r="F94" s="225" t="s">
        <v>138</v>
      </c>
      <c r="G94" s="39"/>
      <c r="H94" s="39"/>
      <c r="I94" s="226"/>
      <c r="J94" s="39"/>
      <c r="K94" s="39"/>
      <c r="L94" s="43"/>
      <c r="M94" s="227"/>
      <c r="N94" s="228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137</v>
      </c>
      <c r="AU94" s="16" t="s">
        <v>85</v>
      </c>
    </row>
    <row r="95" spans="1:63" s="12" customFormat="1" ht="22.8" customHeight="1">
      <c r="A95" s="12"/>
      <c r="B95" s="183"/>
      <c r="C95" s="184"/>
      <c r="D95" s="185" t="s">
        <v>74</v>
      </c>
      <c r="E95" s="197" t="s">
        <v>139</v>
      </c>
      <c r="F95" s="197" t="s">
        <v>140</v>
      </c>
      <c r="G95" s="184"/>
      <c r="H95" s="184"/>
      <c r="I95" s="187"/>
      <c r="J95" s="198">
        <f>BK95</f>
        <v>0</v>
      </c>
      <c r="K95" s="184"/>
      <c r="L95" s="189"/>
      <c r="M95" s="190"/>
      <c r="N95" s="191"/>
      <c r="O95" s="191"/>
      <c r="P95" s="192">
        <f>SUM(P96:P109)</f>
        <v>0</v>
      </c>
      <c r="Q95" s="191"/>
      <c r="R95" s="192">
        <f>SUM(R96:R109)</f>
        <v>14.324017000000001</v>
      </c>
      <c r="S95" s="191"/>
      <c r="T95" s="193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4" t="s">
        <v>83</v>
      </c>
      <c r="AT95" s="195" t="s">
        <v>74</v>
      </c>
      <c r="AU95" s="195" t="s">
        <v>83</v>
      </c>
      <c r="AY95" s="194" t="s">
        <v>112</v>
      </c>
      <c r="BK95" s="196">
        <f>SUM(BK96:BK109)</f>
        <v>0</v>
      </c>
    </row>
    <row r="96" spans="1:65" s="2" customFormat="1" ht="16.5" customHeight="1">
      <c r="A96" s="37"/>
      <c r="B96" s="38"/>
      <c r="C96" s="199" t="s">
        <v>141</v>
      </c>
      <c r="D96" s="199" t="s">
        <v>115</v>
      </c>
      <c r="E96" s="200" t="s">
        <v>116</v>
      </c>
      <c r="F96" s="201" t="s">
        <v>117</v>
      </c>
      <c r="G96" s="202" t="s">
        <v>118</v>
      </c>
      <c r="H96" s="203">
        <v>19.1</v>
      </c>
      <c r="I96" s="204"/>
      <c r="J96" s="205">
        <f>ROUND(I96*H96,2)</f>
        <v>0</v>
      </c>
      <c r="K96" s="201" t="s">
        <v>119</v>
      </c>
      <c r="L96" s="43"/>
      <c r="M96" s="206" t="s">
        <v>19</v>
      </c>
      <c r="N96" s="207" t="s">
        <v>46</v>
      </c>
      <c r="O96" s="83"/>
      <c r="P96" s="208">
        <f>O96*H96</f>
        <v>0</v>
      </c>
      <c r="Q96" s="208">
        <v>0.00431</v>
      </c>
      <c r="R96" s="208">
        <f>Q96*H96</f>
        <v>0.082321</v>
      </c>
      <c r="S96" s="208">
        <v>0</v>
      </c>
      <c r="T96" s="209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0" t="s">
        <v>120</v>
      </c>
      <c r="AT96" s="210" t="s">
        <v>115</v>
      </c>
      <c r="AU96" s="210" t="s">
        <v>85</v>
      </c>
      <c r="AY96" s="16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6" t="s">
        <v>83</v>
      </c>
      <c r="BK96" s="211">
        <f>ROUND(I96*H96,2)</f>
        <v>0</v>
      </c>
      <c r="BL96" s="16" t="s">
        <v>120</v>
      </c>
      <c r="BM96" s="210" t="s">
        <v>142</v>
      </c>
    </row>
    <row r="97" spans="1:65" s="2" customFormat="1" ht="24.15" customHeight="1">
      <c r="A97" s="37"/>
      <c r="B97" s="38"/>
      <c r="C97" s="199" t="s">
        <v>143</v>
      </c>
      <c r="D97" s="199" t="s">
        <v>115</v>
      </c>
      <c r="E97" s="200" t="s">
        <v>122</v>
      </c>
      <c r="F97" s="201" t="s">
        <v>123</v>
      </c>
      <c r="G97" s="202" t="s">
        <v>124</v>
      </c>
      <c r="H97" s="203">
        <v>8</v>
      </c>
      <c r="I97" s="204"/>
      <c r="J97" s="205">
        <f>ROUND(I97*H97,2)</f>
        <v>0</v>
      </c>
      <c r="K97" s="201" t="s">
        <v>119</v>
      </c>
      <c r="L97" s="43"/>
      <c r="M97" s="206" t="s">
        <v>19</v>
      </c>
      <c r="N97" s="207" t="s">
        <v>46</v>
      </c>
      <c r="O97" s="83"/>
      <c r="P97" s="208">
        <f>O97*H97</f>
        <v>0</v>
      </c>
      <c r="Q97" s="208">
        <v>0.00431</v>
      </c>
      <c r="R97" s="208">
        <f>Q97*H97</f>
        <v>0.03448</v>
      </c>
      <c r="S97" s="208">
        <v>0</v>
      </c>
      <c r="T97" s="209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0" t="s">
        <v>120</v>
      </c>
      <c r="AT97" s="210" t="s">
        <v>115</v>
      </c>
      <c r="AU97" s="210" t="s">
        <v>85</v>
      </c>
      <c r="AY97" s="16" t="s">
        <v>112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6" t="s">
        <v>83</v>
      </c>
      <c r="BK97" s="211">
        <f>ROUND(I97*H97,2)</f>
        <v>0</v>
      </c>
      <c r="BL97" s="16" t="s">
        <v>120</v>
      </c>
      <c r="BM97" s="210" t="s">
        <v>144</v>
      </c>
    </row>
    <row r="98" spans="1:51" s="13" customFormat="1" ht="12">
      <c r="A98" s="13"/>
      <c r="B98" s="212"/>
      <c r="C98" s="213"/>
      <c r="D98" s="214" t="s">
        <v>126</v>
      </c>
      <c r="E98" s="215" t="s">
        <v>19</v>
      </c>
      <c r="F98" s="216" t="s">
        <v>145</v>
      </c>
      <c r="G98" s="213"/>
      <c r="H98" s="217">
        <v>8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3" t="s">
        <v>126</v>
      </c>
      <c r="AU98" s="223" t="s">
        <v>85</v>
      </c>
      <c r="AV98" s="13" t="s">
        <v>85</v>
      </c>
      <c r="AW98" s="13" t="s">
        <v>36</v>
      </c>
      <c r="AX98" s="13" t="s">
        <v>83</v>
      </c>
      <c r="AY98" s="223" t="s">
        <v>112</v>
      </c>
    </row>
    <row r="99" spans="1:65" s="2" customFormat="1" ht="16.5" customHeight="1">
      <c r="A99" s="37"/>
      <c r="B99" s="38"/>
      <c r="C99" s="199" t="s">
        <v>146</v>
      </c>
      <c r="D99" s="199" t="s">
        <v>115</v>
      </c>
      <c r="E99" s="200" t="s">
        <v>129</v>
      </c>
      <c r="F99" s="201" t="s">
        <v>130</v>
      </c>
      <c r="G99" s="202" t="s">
        <v>118</v>
      </c>
      <c r="H99" s="203">
        <v>19.1</v>
      </c>
      <c r="I99" s="204"/>
      <c r="J99" s="205">
        <f>ROUND(I99*H99,2)</f>
        <v>0</v>
      </c>
      <c r="K99" s="201" t="s">
        <v>119</v>
      </c>
      <c r="L99" s="43"/>
      <c r="M99" s="206" t="s">
        <v>19</v>
      </c>
      <c r="N99" s="207" t="s">
        <v>46</v>
      </c>
      <c r="O99" s="83"/>
      <c r="P99" s="208">
        <f>O99*H99</f>
        <v>0</v>
      </c>
      <c r="Q99" s="208">
        <v>8E-05</v>
      </c>
      <c r="R99" s="208">
        <f>Q99*H99</f>
        <v>0.0015280000000000003</v>
      </c>
      <c r="S99" s="208">
        <v>0</v>
      </c>
      <c r="T99" s="20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0" t="s">
        <v>120</v>
      </c>
      <c r="AT99" s="210" t="s">
        <v>115</v>
      </c>
      <c r="AU99" s="210" t="s">
        <v>85</v>
      </c>
      <c r="AY99" s="16" t="s">
        <v>112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6" t="s">
        <v>83</v>
      </c>
      <c r="BK99" s="211">
        <f>ROUND(I99*H99,2)</f>
        <v>0</v>
      </c>
      <c r="BL99" s="16" t="s">
        <v>120</v>
      </c>
      <c r="BM99" s="210" t="s">
        <v>147</v>
      </c>
    </row>
    <row r="100" spans="1:65" s="2" customFormat="1" ht="16.5" customHeight="1">
      <c r="A100" s="37"/>
      <c r="B100" s="38"/>
      <c r="C100" s="199" t="s">
        <v>148</v>
      </c>
      <c r="D100" s="199" t="s">
        <v>115</v>
      </c>
      <c r="E100" s="200" t="s">
        <v>149</v>
      </c>
      <c r="F100" s="201" t="s">
        <v>150</v>
      </c>
      <c r="G100" s="202" t="s">
        <v>118</v>
      </c>
      <c r="H100" s="203">
        <v>16.8</v>
      </c>
      <c r="I100" s="204"/>
      <c r="J100" s="205">
        <f>ROUND(I100*H100,2)</f>
        <v>0</v>
      </c>
      <c r="K100" s="201" t="s">
        <v>119</v>
      </c>
      <c r="L100" s="43"/>
      <c r="M100" s="206" t="s">
        <v>19</v>
      </c>
      <c r="N100" s="207" t="s">
        <v>46</v>
      </c>
      <c r="O100" s="83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0" t="s">
        <v>120</v>
      </c>
      <c r="AT100" s="210" t="s">
        <v>115</v>
      </c>
      <c r="AU100" s="210" t="s">
        <v>85</v>
      </c>
      <c r="AY100" s="16" t="s">
        <v>112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6" t="s">
        <v>83</v>
      </c>
      <c r="BK100" s="211">
        <f>ROUND(I100*H100,2)</f>
        <v>0</v>
      </c>
      <c r="BL100" s="16" t="s">
        <v>120</v>
      </c>
      <c r="BM100" s="210" t="s">
        <v>151</v>
      </c>
    </row>
    <row r="101" spans="1:65" s="2" customFormat="1" ht="24.15" customHeight="1">
      <c r="A101" s="37"/>
      <c r="B101" s="38"/>
      <c r="C101" s="199" t="s">
        <v>152</v>
      </c>
      <c r="D101" s="199" t="s">
        <v>115</v>
      </c>
      <c r="E101" s="200" t="s">
        <v>153</v>
      </c>
      <c r="F101" s="201" t="s">
        <v>154</v>
      </c>
      <c r="G101" s="202" t="s">
        <v>155</v>
      </c>
      <c r="H101" s="203">
        <v>2.016</v>
      </c>
      <c r="I101" s="204"/>
      <c r="J101" s="205">
        <f>ROUND(I101*H101,2)</f>
        <v>0</v>
      </c>
      <c r="K101" s="201" t="s">
        <v>135</v>
      </c>
      <c r="L101" s="43"/>
      <c r="M101" s="206" t="s">
        <v>19</v>
      </c>
      <c r="N101" s="207" t="s">
        <v>46</v>
      </c>
      <c r="O101" s="83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0" t="s">
        <v>120</v>
      </c>
      <c r="AT101" s="210" t="s">
        <v>115</v>
      </c>
      <c r="AU101" s="210" t="s">
        <v>85</v>
      </c>
      <c r="AY101" s="16" t="s">
        <v>112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6" t="s">
        <v>83</v>
      </c>
      <c r="BK101" s="211">
        <f>ROUND(I101*H101,2)</f>
        <v>0</v>
      </c>
      <c r="BL101" s="16" t="s">
        <v>120</v>
      </c>
      <c r="BM101" s="210" t="s">
        <v>156</v>
      </c>
    </row>
    <row r="102" spans="1:47" s="2" customFormat="1" ht="12">
      <c r="A102" s="37"/>
      <c r="B102" s="38"/>
      <c r="C102" s="39"/>
      <c r="D102" s="224" t="s">
        <v>137</v>
      </c>
      <c r="E102" s="39"/>
      <c r="F102" s="225" t="s">
        <v>157</v>
      </c>
      <c r="G102" s="39"/>
      <c r="H102" s="39"/>
      <c r="I102" s="226"/>
      <c r="J102" s="39"/>
      <c r="K102" s="39"/>
      <c r="L102" s="43"/>
      <c r="M102" s="227"/>
      <c r="N102" s="22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137</v>
      </c>
      <c r="AU102" s="16" t="s">
        <v>85</v>
      </c>
    </row>
    <row r="103" spans="1:51" s="13" customFormat="1" ht="12">
      <c r="A103" s="13"/>
      <c r="B103" s="212"/>
      <c r="C103" s="213"/>
      <c r="D103" s="214" t="s">
        <v>126</v>
      </c>
      <c r="E103" s="215" t="s">
        <v>19</v>
      </c>
      <c r="F103" s="216" t="s">
        <v>158</v>
      </c>
      <c r="G103" s="213"/>
      <c r="H103" s="217">
        <v>2.016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3" t="s">
        <v>126</v>
      </c>
      <c r="AU103" s="223" t="s">
        <v>85</v>
      </c>
      <c r="AV103" s="13" t="s">
        <v>85</v>
      </c>
      <c r="AW103" s="13" t="s">
        <v>36</v>
      </c>
      <c r="AX103" s="13" t="s">
        <v>83</v>
      </c>
      <c r="AY103" s="223" t="s">
        <v>112</v>
      </c>
    </row>
    <row r="104" spans="1:65" s="2" customFormat="1" ht="33" customHeight="1">
      <c r="A104" s="37"/>
      <c r="B104" s="38"/>
      <c r="C104" s="199" t="s">
        <v>159</v>
      </c>
      <c r="D104" s="199" t="s">
        <v>115</v>
      </c>
      <c r="E104" s="200" t="s">
        <v>160</v>
      </c>
      <c r="F104" s="201" t="s">
        <v>161</v>
      </c>
      <c r="G104" s="202" t="s">
        <v>155</v>
      </c>
      <c r="H104" s="203">
        <v>2.016</v>
      </c>
      <c r="I104" s="204"/>
      <c r="J104" s="205">
        <f>ROUND(I104*H104,2)</f>
        <v>0</v>
      </c>
      <c r="K104" s="201" t="s">
        <v>135</v>
      </c>
      <c r="L104" s="43"/>
      <c r="M104" s="206" t="s">
        <v>19</v>
      </c>
      <c r="N104" s="207" t="s">
        <v>46</v>
      </c>
      <c r="O104" s="83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0" t="s">
        <v>120</v>
      </c>
      <c r="AT104" s="210" t="s">
        <v>115</v>
      </c>
      <c r="AU104" s="210" t="s">
        <v>85</v>
      </c>
      <c r="AY104" s="16" t="s">
        <v>112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6" t="s">
        <v>83</v>
      </c>
      <c r="BK104" s="211">
        <f>ROUND(I104*H104,2)</f>
        <v>0</v>
      </c>
      <c r="BL104" s="16" t="s">
        <v>120</v>
      </c>
      <c r="BM104" s="210" t="s">
        <v>162</v>
      </c>
    </row>
    <row r="105" spans="1:47" s="2" customFormat="1" ht="12">
      <c r="A105" s="37"/>
      <c r="B105" s="38"/>
      <c r="C105" s="39"/>
      <c r="D105" s="224" t="s">
        <v>137</v>
      </c>
      <c r="E105" s="39"/>
      <c r="F105" s="225" t="s">
        <v>163</v>
      </c>
      <c r="G105" s="39"/>
      <c r="H105" s="39"/>
      <c r="I105" s="226"/>
      <c r="J105" s="39"/>
      <c r="K105" s="39"/>
      <c r="L105" s="43"/>
      <c r="M105" s="227"/>
      <c r="N105" s="228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137</v>
      </c>
      <c r="AU105" s="16" t="s">
        <v>85</v>
      </c>
    </row>
    <row r="106" spans="1:65" s="2" customFormat="1" ht="24.15" customHeight="1">
      <c r="A106" s="37"/>
      <c r="B106" s="38"/>
      <c r="C106" s="199" t="s">
        <v>164</v>
      </c>
      <c r="D106" s="199" t="s">
        <v>115</v>
      </c>
      <c r="E106" s="200" t="s">
        <v>165</v>
      </c>
      <c r="F106" s="201" t="s">
        <v>166</v>
      </c>
      <c r="G106" s="202" t="s">
        <v>155</v>
      </c>
      <c r="H106" s="203">
        <v>6.2</v>
      </c>
      <c r="I106" s="204"/>
      <c r="J106" s="205">
        <f>ROUND(I106*H106,2)</f>
        <v>0</v>
      </c>
      <c r="K106" s="201" t="s">
        <v>135</v>
      </c>
      <c r="L106" s="43"/>
      <c r="M106" s="206" t="s">
        <v>19</v>
      </c>
      <c r="N106" s="207" t="s">
        <v>46</v>
      </c>
      <c r="O106" s="83"/>
      <c r="P106" s="208">
        <f>O106*H106</f>
        <v>0</v>
      </c>
      <c r="Q106" s="208">
        <v>2.29124</v>
      </c>
      <c r="R106" s="208">
        <f>Q106*H106</f>
        <v>14.205688000000002</v>
      </c>
      <c r="S106" s="208">
        <v>0</v>
      </c>
      <c r="T106" s="209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0" t="s">
        <v>120</v>
      </c>
      <c r="AT106" s="210" t="s">
        <v>115</v>
      </c>
      <c r="AU106" s="210" t="s">
        <v>85</v>
      </c>
      <c r="AY106" s="16" t="s">
        <v>112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6" t="s">
        <v>83</v>
      </c>
      <c r="BK106" s="211">
        <f>ROUND(I106*H106,2)</f>
        <v>0</v>
      </c>
      <c r="BL106" s="16" t="s">
        <v>120</v>
      </c>
      <c r="BM106" s="210" t="s">
        <v>167</v>
      </c>
    </row>
    <row r="107" spans="1:47" s="2" customFormat="1" ht="12">
      <c r="A107" s="37"/>
      <c r="B107" s="38"/>
      <c r="C107" s="39"/>
      <c r="D107" s="224" t="s">
        <v>137</v>
      </c>
      <c r="E107" s="39"/>
      <c r="F107" s="225" t="s">
        <v>168</v>
      </c>
      <c r="G107" s="39"/>
      <c r="H107" s="39"/>
      <c r="I107" s="226"/>
      <c r="J107" s="39"/>
      <c r="K107" s="39"/>
      <c r="L107" s="43"/>
      <c r="M107" s="227"/>
      <c r="N107" s="228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137</v>
      </c>
      <c r="AU107" s="16" t="s">
        <v>85</v>
      </c>
    </row>
    <row r="108" spans="1:65" s="2" customFormat="1" ht="24.15" customHeight="1">
      <c r="A108" s="37"/>
      <c r="B108" s="38"/>
      <c r="C108" s="199" t="s">
        <v>169</v>
      </c>
      <c r="D108" s="199" t="s">
        <v>115</v>
      </c>
      <c r="E108" s="200" t="s">
        <v>132</v>
      </c>
      <c r="F108" s="201" t="s">
        <v>133</v>
      </c>
      <c r="G108" s="202" t="s">
        <v>134</v>
      </c>
      <c r="H108" s="203">
        <v>14.324</v>
      </c>
      <c r="I108" s="204"/>
      <c r="J108" s="205">
        <f>ROUND(I108*H108,2)</f>
        <v>0</v>
      </c>
      <c r="K108" s="201" t="s">
        <v>135</v>
      </c>
      <c r="L108" s="43"/>
      <c r="M108" s="206" t="s">
        <v>19</v>
      </c>
      <c r="N108" s="207" t="s">
        <v>46</v>
      </c>
      <c r="O108" s="83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0" t="s">
        <v>120</v>
      </c>
      <c r="AT108" s="210" t="s">
        <v>115</v>
      </c>
      <c r="AU108" s="210" t="s">
        <v>85</v>
      </c>
      <c r="AY108" s="16" t="s">
        <v>112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6" t="s">
        <v>83</v>
      </c>
      <c r="BK108" s="211">
        <f>ROUND(I108*H108,2)</f>
        <v>0</v>
      </c>
      <c r="BL108" s="16" t="s">
        <v>120</v>
      </c>
      <c r="BM108" s="210" t="s">
        <v>170</v>
      </c>
    </row>
    <row r="109" spans="1:47" s="2" customFormat="1" ht="12">
      <c r="A109" s="37"/>
      <c r="B109" s="38"/>
      <c r="C109" s="39"/>
      <c r="D109" s="224" t="s">
        <v>137</v>
      </c>
      <c r="E109" s="39"/>
      <c r="F109" s="225" t="s">
        <v>138</v>
      </c>
      <c r="G109" s="39"/>
      <c r="H109" s="39"/>
      <c r="I109" s="226"/>
      <c r="J109" s="39"/>
      <c r="K109" s="39"/>
      <c r="L109" s="43"/>
      <c r="M109" s="227"/>
      <c r="N109" s="228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137</v>
      </c>
      <c r="AU109" s="16" t="s">
        <v>85</v>
      </c>
    </row>
    <row r="110" spans="1:63" s="12" customFormat="1" ht="22.8" customHeight="1">
      <c r="A110" s="12"/>
      <c r="B110" s="183"/>
      <c r="C110" s="184"/>
      <c r="D110" s="185" t="s">
        <v>74</v>
      </c>
      <c r="E110" s="197" t="s">
        <v>171</v>
      </c>
      <c r="F110" s="197" t="s">
        <v>172</v>
      </c>
      <c r="G110" s="184"/>
      <c r="H110" s="184"/>
      <c r="I110" s="187"/>
      <c r="J110" s="198">
        <f>BK110</f>
        <v>0</v>
      </c>
      <c r="K110" s="184"/>
      <c r="L110" s="189"/>
      <c r="M110" s="190"/>
      <c r="N110" s="191"/>
      <c r="O110" s="191"/>
      <c r="P110" s="192">
        <f>SUM(P111:P112)</f>
        <v>0</v>
      </c>
      <c r="Q110" s="191"/>
      <c r="R110" s="192">
        <f>SUM(R111:R112)</f>
        <v>0.36893599999999993</v>
      </c>
      <c r="S110" s="191"/>
      <c r="T110" s="193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4" t="s">
        <v>83</v>
      </c>
      <c r="AT110" s="195" t="s">
        <v>74</v>
      </c>
      <c r="AU110" s="195" t="s">
        <v>83</v>
      </c>
      <c r="AY110" s="194" t="s">
        <v>112</v>
      </c>
      <c r="BK110" s="196">
        <f>SUM(BK111:BK112)</f>
        <v>0</v>
      </c>
    </row>
    <row r="111" spans="1:65" s="2" customFormat="1" ht="24.15" customHeight="1">
      <c r="A111" s="37"/>
      <c r="B111" s="38"/>
      <c r="C111" s="199" t="s">
        <v>173</v>
      </c>
      <c r="D111" s="199" t="s">
        <v>115</v>
      </c>
      <c r="E111" s="200" t="s">
        <v>174</v>
      </c>
      <c r="F111" s="201" t="s">
        <v>175</v>
      </c>
      <c r="G111" s="202" t="s">
        <v>118</v>
      </c>
      <c r="H111" s="203">
        <v>42.8</v>
      </c>
      <c r="I111" s="204"/>
      <c r="J111" s="205">
        <f>ROUND(I111*H111,2)</f>
        <v>0</v>
      </c>
      <c r="K111" s="201" t="s">
        <v>119</v>
      </c>
      <c r="L111" s="43"/>
      <c r="M111" s="206" t="s">
        <v>19</v>
      </c>
      <c r="N111" s="207" t="s">
        <v>46</v>
      </c>
      <c r="O111" s="83"/>
      <c r="P111" s="208">
        <f>O111*H111</f>
        <v>0</v>
      </c>
      <c r="Q111" s="208">
        <v>0.00431</v>
      </c>
      <c r="R111" s="208">
        <f>Q111*H111</f>
        <v>0.18446799999999997</v>
      </c>
      <c r="S111" s="208">
        <v>0</v>
      </c>
      <c r="T111" s="209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0" t="s">
        <v>120</v>
      </c>
      <c r="AT111" s="210" t="s">
        <v>115</v>
      </c>
      <c r="AU111" s="210" t="s">
        <v>85</v>
      </c>
      <c r="AY111" s="16" t="s">
        <v>112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6" t="s">
        <v>83</v>
      </c>
      <c r="BK111" s="211">
        <f>ROUND(I111*H111,2)</f>
        <v>0</v>
      </c>
      <c r="BL111" s="16" t="s">
        <v>120</v>
      </c>
      <c r="BM111" s="210" t="s">
        <v>176</v>
      </c>
    </row>
    <row r="112" spans="1:65" s="2" customFormat="1" ht="24.15" customHeight="1">
      <c r="A112" s="37"/>
      <c r="B112" s="38"/>
      <c r="C112" s="199" t="s">
        <v>177</v>
      </c>
      <c r="D112" s="199" t="s">
        <v>115</v>
      </c>
      <c r="E112" s="200" t="s">
        <v>178</v>
      </c>
      <c r="F112" s="201" t="s">
        <v>179</v>
      </c>
      <c r="G112" s="202" t="s">
        <v>118</v>
      </c>
      <c r="H112" s="203">
        <v>42.8</v>
      </c>
      <c r="I112" s="204"/>
      <c r="J112" s="205">
        <f>ROUND(I112*H112,2)</f>
        <v>0</v>
      </c>
      <c r="K112" s="201" t="s">
        <v>119</v>
      </c>
      <c r="L112" s="43"/>
      <c r="M112" s="206" t="s">
        <v>19</v>
      </c>
      <c r="N112" s="207" t="s">
        <v>46</v>
      </c>
      <c r="O112" s="83"/>
      <c r="P112" s="208">
        <f>O112*H112</f>
        <v>0</v>
      </c>
      <c r="Q112" s="208">
        <v>0.00431</v>
      </c>
      <c r="R112" s="208">
        <f>Q112*H112</f>
        <v>0.18446799999999997</v>
      </c>
      <c r="S112" s="208">
        <v>0</v>
      </c>
      <c r="T112" s="209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0" t="s">
        <v>120</v>
      </c>
      <c r="AT112" s="210" t="s">
        <v>115</v>
      </c>
      <c r="AU112" s="210" t="s">
        <v>85</v>
      </c>
      <c r="AY112" s="16" t="s">
        <v>112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6" t="s">
        <v>83</v>
      </c>
      <c r="BK112" s="211">
        <f>ROUND(I112*H112,2)</f>
        <v>0</v>
      </c>
      <c r="BL112" s="16" t="s">
        <v>120</v>
      </c>
      <c r="BM112" s="210" t="s">
        <v>180</v>
      </c>
    </row>
    <row r="113" spans="1:63" s="12" customFormat="1" ht="22.8" customHeight="1">
      <c r="A113" s="12"/>
      <c r="B113" s="183"/>
      <c r="C113" s="184"/>
      <c r="D113" s="185" t="s">
        <v>74</v>
      </c>
      <c r="E113" s="197" t="s">
        <v>181</v>
      </c>
      <c r="F113" s="197" t="s">
        <v>182</v>
      </c>
      <c r="G113" s="184"/>
      <c r="H113" s="184"/>
      <c r="I113" s="187"/>
      <c r="J113" s="198">
        <f>BK113</f>
        <v>0</v>
      </c>
      <c r="K113" s="184"/>
      <c r="L113" s="189"/>
      <c r="M113" s="190"/>
      <c r="N113" s="191"/>
      <c r="O113" s="191"/>
      <c r="P113" s="192">
        <f>SUM(P114:P127)</f>
        <v>0</v>
      </c>
      <c r="Q113" s="191"/>
      <c r="R113" s="192">
        <f>SUM(R114:R127)</f>
        <v>40.510816</v>
      </c>
      <c r="S113" s="191"/>
      <c r="T113" s="193">
        <f>SUM(T114:T127)</f>
        <v>16.168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4" t="s">
        <v>83</v>
      </c>
      <c r="AT113" s="195" t="s">
        <v>74</v>
      </c>
      <c r="AU113" s="195" t="s">
        <v>83</v>
      </c>
      <c r="AY113" s="194" t="s">
        <v>112</v>
      </c>
      <c r="BK113" s="196">
        <f>SUM(BK114:BK127)</f>
        <v>0</v>
      </c>
    </row>
    <row r="114" spans="1:65" s="2" customFormat="1" ht="24.15" customHeight="1">
      <c r="A114" s="37"/>
      <c r="B114" s="38"/>
      <c r="C114" s="199" t="s">
        <v>8</v>
      </c>
      <c r="D114" s="199" t="s">
        <v>115</v>
      </c>
      <c r="E114" s="200" t="s">
        <v>174</v>
      </c>
      <c r="F114" s="201" t="s">
        <v>175</v>
      </c>
      <c r="G114" s="202" t="s">
        <v>118</v>
      </c>
      <c r="H114" s="203">
        <v>68.8</v>
      </c>
      <c r="I114" s="204"/>
      <c r="J114" s="205">
        <f>ROUND(I114*H114,2)</f>
        <v>0</v>
      </c>
      <c r="K114" s="201" t="s">
        <v>119</v>
      </c>
      <c r="L114" s="43"/>
      <c r="M114" s="206" t="s">
        <v>19</v>
      </c>
      <c r="N114" s="207" t="s">
        <v>46</v>
      </c>
      <c r="O114" s="83"/>
      <c r="P114" s="208">
        <f>O114*H114</f>
        <v>0</v>
      </c>
      <c r="Q114" s="208">
        <v>0.00431</v>
      </c>
      <c r="R114" s="208">
        <f>Q114*H114</f>
        <v>0.29652799999999996</v>
      </c>
      <c r="S114" s="208">
        <v>0</v>
      </c>
      <c r="T114" s="209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0" t="s">
        <v>120</v>
      </c>
      <c r="AT114" s="210" t="s">
        <v>115</v>
      </c>
      <c r="AU114" s="210" t="s">
        <v>85</v>
      </c>
      <c r="AY114" s="16" t="s">
        <v>112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6" t="s">
        <v>83</v>
      </c>
      <c r="BK114" s="211">
        <f>ROUND(I114*H114,2)</f>
        <v>0</v>
      </c>
      <c r="BL114" s="16" t="s">
        <v>120</v>
      </c>
      <c r="BM114" s="210" t="s">
        <v>183</v>
      </c>
    </row>
    <row r="115" spans="1:65" s="2" customFormat="1" ht="24.15" customHeight="1">
      <c r="A115" s="37"/>
      <c r="B115" s="38"/>
      <c r="C115" s="199" t="s">
        <v>184</v>
      </c>
      <c r="D115" s="199" t="s">
        <v>115</v>
      </c>
      <c r="E115" s="200" t="s">
        <v>185</v>
      </c>
      <c r="F115" s="201" t="s">
        <v>186</v>
      </c>
      <c r="G115" s="202" t="s">
        <v>118</v>
      </c>
      <c r="H115" s="203">
        <v>10</v>
      </c>
      <c r="I115" s="204"/>
      <c r="J115" s="205">
        <f>ROUND(I115*H115,2)</f>
        <v>0</v>
      </c>
      <c r="K115" s="201" t="s">
        <v>119</v>
      </c>
      <c r="L115" s="43"/>
      <c r="M115" s="206" t="s">
        <v>19</v>
      </c>
      <c r="N115" s="207" t="s">
        <v>46</v>
      </c>
      <c r="O115" s="83"/>
      <c r="P115" s="208">
        <f>O115*H115</f>
        <v>0</v>
      </c>
      <c r="Q115" s="208">
        <v>0.00431</v>
      </c>
      <c r="R115" s="208">
        <f>Q115*H115</f>
        <v>0.0431</v>
      </c>
      <c r="S115" s="208">
        <v>0</v>
      </c>
      <c r="T115" s="209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0" t="s">
        <v>120</v>
      </c>
      <c r="AT115" s="210" t="s">
        <v>115</v>
      </c>
      <c r="AU115" s="210" t="s">
        <v>85</v>
      </c>
      <c r="AY115" s="16" t="s">
        <v>112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6" t="s">
        <v>83</v>
      </c>
      <c r="BK115" s="211">
        <f>ROUND(I115*H115,2)</f>
        <v>0</v>
      </c>
      <c r="BL115" s="16" t="s">
        <v>120</v>
      </c>
      <c r="BM115" s="210" t="s">
        <v>187</v>
      </c>
    </row>
    <row r="116" spans="1:65" s="2" customFormat="1" ht="24.15" customHeight="1">
      <c r="A116" s="37"/>
      <c r="B116" s="38"/>
      <c r="C116" s="199" t="s">
        <v>188</v>
      </c>
      <c r="D116" s="199" t="s">
        <v>115</v>
      </c>
      <c r="E116" s="200" t="s">
        <v>178</v>
      </c>
      <c r="F116" s="201" t="s">
        <v>179</v>
      </c>
      <c r="G116" s="202" t="s">
        <v>118</v>
      </c>
      <c r="H116" s="203">
        <v>58.8</v>
      </c>
      <c r="I116" s="204"/>
      <c r="J116" s="205">
        <f>ROUND(I116*H116,2)</f>
        <v>0</v>
      </c>
      <c r="K116" s="201" t="s">
        <v>119</v>
      </c>
      <c r="L116" s="43"/>
      <c r="M116" s="206" t="s">
        <v>19</v>
      </c>
      <c r="N116" s="207" t="s">
        <v>46</v>
      </c>
      <c r="O116" s="83"/>
      <c r="P116" s="208">
        <f>O116*H116</f>
        <v>0</v>
      </c>
      <c r="Q116" s="208">
        <v>0.00431</v>
      </c>
      <c r="R116" s="208">
        <f>Q116*H116</f>
        <v>0.253428</v>
      </c>
      <c r="S116" s="208">
        <v>0</v>
      </c>
      <c r="T116" s="209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0" t="s">
        <v>120</v>
      </c>
      <c r="AT116" s="210" t="s">
        <v>115</v>
      </c>
      <c r="AU116" s="210" t="s">
        <v>85</v>
      </c>
      <c r="AY116" s="16" t="s">
        <v>112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6" t="s">
        <v>83</v>
      </c>
      <c r="BK116" s="211">
        <f>ROUND(I116*H116,2)</f>
        <v>0</v>
      </c>
      <c r="BL116" s="16" t="s">
        <v>120</v>
      </c>
      <c r="BM116" s="210" t="s">
        <v>189</v>
      </c>
    </row>
    <row r="117" spans="1:65" s="2" customFormat="1" ht="37.8" customHeight="1">
      <c r="A117" s="37"/>
      <c r="B117" s="38"/>
      <c r="C117" s="199" t="s">
        <v>190</v>
      </c>
      <c r="D117" s="199" t="s">
        <v>115</v>
      </c>
      <c r="E117" s="200" t="s">
        <v>191</v>
      </c>
      <c r="F117" s="201" t="s">
        <v>192</v>
      </c>
      <c r="G117" s="202" t="s">
        <v>193</v>
      </c>
      <c r="H117" s="203">
        <v>68.8</v>
      </c>
      <c r="I117" s="204"/>
      <c r="J117" s="205">
        <f>ROUND(I117*H117,2)</f>
        <v>0</v>
      </c>
      <c r="K117" s="201" t="s">
        <v>135</v>
      </c>
      <c r="L117" s="43"/>
      <c r="M117" s="206" t="s">
        <v>19</v>
      </c>
      <c r="N117" s="207" t="s">
        <v>46</v>
      </c>
      <c r="O117" s="83"/>
      <c r="P117" s="208">
        <f>O117*H117</f>
        <v>0</v>
      </c>
      <c r="Q117" s="208">
        <v>0</v>
      </c>
      <c r="R117" s="208">
        <f>Q117*H117</f>
        <v>0</v>
      </c>
      <c r="S117" s="208">
        <v>0.235</v>
      </c>
      <c r="T117" s="209">
        <f>S117*H117</f>
        <v>16.168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0" t="s">
        <v>120</v>
      </c>
      <c r="AT117" s="210" t="s">
        <v>115</v>
      </c>
      <c r="AU117" s="210" t="s">
        <v>85</v>
      </c>
      <c r="AY117" s="16" t="s">
        <v>112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6" t="s">
        <v>83</v>
      </c>
      <c r="BK117" s="211">
        <f>ROUND(I117*H117,2)</f>
        <v>0</v>
      </c>
      <c r="BL117" s="16" t="s">
        <v>120</v>
      </c>
      <c r="BM117" s="210" t="s">
        <v>194</v>
      </c>
    </row>
    <row r="118" spans="1:47" s="2" customFormat="1" ht="12">
      <c r="A118" s="37"/>
      <c r="B118" s="38"/>
      <c r="C118" s="39"/>
      <c r="D118" s="224" t="s">
        <v>137</v>
      </c>
      <c r="E118" s="39"/>
      <c r="F118" s="225" t="s">
        <v>195</v>
      </c>
      <c r="G118" s="39"/>
      <c r="H118" s="39"/>
      <c r="I118" s="226"/>
      <c r="J118" s="39"/>
      <c r="K118" s="39"/>
      <c r="L118" s="43"/>
      <c r="M118" s="227"/>
      <c r="N118" s="228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137</v>
      </c>
      <c r="AU118" s="16" t="s">
        <v>85</v>
      </c>
    </row>
    <row r="119" spans="1:65" s="2" customFormat="1" ht="16.5" customHeight="1">
      <c r="A119" s="37"/>
      <c r="B119" s="38"/>
      <c r="C119" s="199" t="s">
        <v>196</v>
      </c>
      <c r="D119" s="199" t="s">
        <v>115</v>
      </c>
      <c r="E119" s="200" t="s">
        <v>197</v>
      </c>
      <c r="F119" s="201" t="s">
        <v>198</v>
      </c>
      <c r="G119" s="202" t="s">
        <v>155</v>
      </c>
      <c r="H119" s="203">
        <v>4.128</v>
      </c>
      <c r="I119" s="204"/>
      <c r="J119" s="205">
        <f>ROUND(I119*H119,2)</f>
        <v>0</v>
      </c>
      <c r="K119" s="201" t="s">
        <v>135</v>
      </c>
      <c r="L119" s="43"/>
      <c r="M119" s="206" t="s">
        <v>19</v>
      </c>
      <c r="N119" s="207" t="s">
        <v>46</v>
      </c>
      <c r="O119" s="83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0" t="s">
        <v>120</v>
      </c>
      <c r="AT119" s="210" t="s">
        <v>115</v>
      </c>
      <c r="AU119" s="210" t="s">
        <v>85</v>
      </c>
      <c r="AY119" s="16" t="s">
        <v>112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6" t="s">
        <v>83</v>
      </c>
      <c r="BK119" s="211">
        <f>ROUND(I119*H119,2)</f>
        <v>0</v>
      </c>
      <c r="BL119" s="16" t="s">
        <v>120</v>
      </c>
      <c r="BM119" s="210" t="s">
        <v>199</v>
      </c>
    </row>
    <row r="120" spans="1:47" s="2" customFormat="1" ht="12">
      <c r="A120" s="37"/>
      <c r="B120" s="38"/>
      <c r="C120" s="39"/>
      <c r="D120" s="224" t="s">
        <v>137</v>
      </c>
      <c r="E120" s="39"/>
      <c r="F120" s="225" t="s">
        <v>200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137</v>
      </c>
      <c r="AU120" s="16" t="s">
        <v>85</v>
      </c>
    </row>
    <row r="121" spans="1:65" s="2" customFormat="1" ht="33" customHeight="1">
      <c r="A121" s="37"/>
      <c r="B121" s="38"/>
      <c r="C121" s="199" t="s">
        <v>201</v>
      </c>
      <c r="D121" s="199" t="s">
        <v>115</v>
      </c>
      <c r="E121" s="200" t="s">
        <v>202</v>
      </c>
      <c r="F121" s="201" t="s">
        <v>203</v>
      </c>
      <c r="G121" s="202" t="s">
        <v>155</v>
      </c>
      <c r="H121" s="203">
        <v>4.128</v>
      </c>
      <c r="I121" s="204"/>
      <c r="J121" s="205">
        <f>ROUND(I121*H121,2)</f>
        <v>0</v>
      </c>
      <c r="K121" s="201" t="s">
        <v>135</v>
      </c>
      <c r="L121" s="43"/>
      <c r="M121" s="206" t="s">
        <v>19</v>
      </c>
      <c r="N121" s="207" t="s">
        <v>46</v>
      </c>
      <c r="O121" s="83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0" t="s">
        <v>120</v>
      </c>
      <c r="AT121" s="210" t="s">
        <v>115</v>
      </c>
      <c r="AU121" s="210" t="s">
        <v>85</v>
      </c>
      <c r="AY121" s="16" t="s">
        <v>112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6" t="s">
        <v>83</v>
      </c>
      <c r="BK121" s="211">
        <f>ROUND(I121*H121,2)</f>
        <v>0</v>
      </c>
      <c r="BL121" s="16" t="s">
        <v>120</v>
      </c>
      <c r="BM121" s="210" t="s">
        <v>204</v>
      </c>
    </row>
    <row r="122" spans="1:47" s="2" customFormat="1" ht="12">
      <c r="A122" s="37"/>
      <c r="B122" s="38"/>
      <c r="C122" s="39"/>
      <c r="D122" s="224" t="s">
        <v>137</v>
      </c>
      <c r="E122" s="39"/>
      <c r="F122" s="225" t="s">
        <v>205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137</v>
      </c>
      <c r="AU122" s="16" t="s">
        <v>85</v>
      </c>
    </row>
    <row r="123" spans="1:65" s="2" customFormat="1" ht="21.75" customHeight="1">
      <c r="A123" s="37"/>
      <c r="B123" s="38"/>
      <c r="C123" s="199" t="s">
        <v>7</v>
      </c>
      <c r="D123" s="199" t="s">
        <v>115</v>
      </c>
      <c r="E123" s="200" t="s">
        <v>206</v>
      </c>
      <c r="F123" s="201" t="s">
        <v>207</v>
      </c>
      <c r="G123" s="202" t="s">
        <v>193</v>
      </c>
      <c r="H123" s="203">
        <v>68.8</v>
      </c>
      <c r="I123" s="204"/>
      <c r="J123" s="205">
        <f>ROUND(I123*H123,2)</f>
        <v>0</v>
      </c>
      <c r="K123" s="201" t="s">
        <v>135</v>
      </c>
      <c r="L123" s="43"/>
      <c r="M123" s="206" t="s">
        <v>19</v>
      </c>
      <c r="N123" s="207" t="s">
        <v>46</v>
      </c>
      <c r="O123" s="83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0" t="s">
        <v>120</v>
      </c>
      <c r="AT123" s="210" t="s">
        <v>115</v>
      </c>
      <c r="AU123" s="210" t="s">
        <v>85</v>
      </c>
      <c r="AY123" s="16" t="s">
        <v>112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6" t="s">
        <v>83</v>
      </c>
      <c r="BK123" s="211">
        <f>ROUND(I123*H123,2)</f>
        <v>0</v>
      </c>
      <c r="BL123" s="16" t="s">
        <v>120</v>
      </c>
      <c r="BM123" s="210" t="s">
        <v>208</v>
      </c>
    </row>
    <row r="124" spans="1:47" s="2" customFormat="1" ht="12">
      <c r="A124" s="37"/>
      <c r="B124" s="38"/>
      <c r="C124" s="39"/>
      <c r="D124" s="224" t="s">
        <v>137</v>
      </c>
      <c r="E124" s="39"/>
      <c r="F124" s="225" t="s">
        <v>209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137</v>
      </c>
      <c r="AU124" s="16" t="s">
        <v>85</v>
      </c>
    </row>
    <row r="125" spans="1:65" s="2" customFormat="1" ht="33" customHeight="1">
      <c r="A125" s="37"/>
      <c r="B125" s="38"/>
      <c r="C125" s="199" t="s">
        <v>210</v>
      </c>
      <c r="D125" s="199" t="s">
        <v>115</v>
      </c>
      <c r="E125" s="200" t="s">
        <v>211</v>
      </c>
      <c r="F125" s="201" t="s">
        <v>212</v>
      </c>
      <c r="G125" s="202" t="s">
        <v>193</v>
      </c>
      <c r="H125" s="203">
        <v>68.8</v>
      </c>
      <c r="I125" s="204"/>
      <c r="J125" s="205">
        <f>ROUND(I125*H125,2)</f>
        <v>0</v>
      </c>
      <c r="K125" s="201" t="s">
        <v>119</v>
      </c>
      <c r="L125" s="43"/>
      <c r="M125" s="206" t="s">
        <v>19</v>
      </c>
      <c r="N125" s="207" t="s">
        <v>46</v>
      </c>
      <c r="O125" s="83"/>
      <c r="P125" s="208">
        <f>O125*H125</f>
        <v>0</v>
      </c>
      <c r="Q125" s="208">
        <v>0.5802</v>
      </c>
      <c r="R125" s="208">
        <f>Q125*H125</f>
        <v>39.91776</v>
      </c>
      <c r="S125" s="208">
        <v>0</v>
      </c>
      <c r="T125" s="20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0" t="s">
        <v>120</v>
      </c>
      <c r="AT125" s="210" t="s">
        <v>115</v>
      </c>
      <c r="AU125" s="210" t="s">
        <v>85</v>
      </c>
      <c r="AY125" s="16" t="s">
        <v>112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6" t="s">
        <v>83</v>
      </c>
      <c r="BK125" s="211">
        <f>ROUND(I125*H125,2)</f>
        <v>0</v>
      </c>
      <c r="BL125" s="16" t="s">
        <v>120</v>
      </c>
      <c r="BM125" s="210" t="s">
        <v>213</v>
      </c>
    </row>
    <row r="126" spans="1:65" s="2" customFormat="1" ht="24.15" customHeight="1">
      <c r="A126" s="37"/>
      <c r="B126" s="38"/>
      <c r="C126" s="199" t="s">
        <v>214</v>
      </c>
      <c r="D126" s="199" t="s">
        <v>115</v>
      </c>
      <c r="E126" s="200" t="s">
        <v>132</v>
      </c>
      <c r="F126" s="201" t="s">
        <v>133</v>
      </c>
      <c r="G126" s="202" t="s">
        <v>134</v>
      </c>
      <c r="H126" s="203">
        <v>40.511</v>
      </c>
      <c r="I126" s="204"/>
      <c r="J126" s="205">
        <f>ROUND(I126*H126,2)</f>
        <v>0</v>
      </c>
      <c r="K126" s="201" t="s">
        <v>135</v>
      </c>
      <c r="L126" s="43"/>
      <c r="M126" s="206" t="s">
        <v>19</v>
      </c>
      <c r="N126" s="207" t="s">
        <v>46</v>
      </c>
      <c r="O126" s="83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0" t="s">
        <v>120</v>
      </c>
      <c r="AT126" s="210" t="s">
        <v>115</v>
      </c>
      <c r="AU126" s="210" t="s">
        <v>85</v>
      </c>
      <c r="AY126" s="16" t="s">
        <v>112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6" t="s">
        <v>83</v>
      </c>
      <c r="BK126" s="211">
        <f>ROUND(I126*H126,2)</f>
        <v>0</v>
      </c>
      <c r="BL126" s="16" t="s">
        <v>120</v>
      </c>
      <c r="BM126" s="210" t="s">
        <v>215</v>
      </c>
    </row>
    <row r="127" spans="1:47" s="2" customFormat="1" ht="12">
      <c r="A127" s="37"/>
      <c r="B127" s="38"/>
      <c r="C127" s="39"/>
      <c r="D127" s="224" t="s">
        <v>137</v>
      </c>
      <c r="E127" s="39"/>
      <c r="F127" s="225" t="s">
        <v>138</v>
      </c>
      <c r="G127" s="39"/>
      <c r="H127" s="39"/>
      <c r="I127" s="226"/>
      <c r="J127" s="39"/>
      <c r="K127" s="39"/>
      <c r="L127" s="43"/>
      <c r="M127" s="227"/>
      <c r="N127" s="228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137</v>
      </c>
      <c r="AU127" s="16" t="s">
        <v>85</v>
      </c>
    </row>
    <row r="128" spans="1:63" s="12" customFormat="1" ht="22.8" customHeight="1">
      <c r="A128" s="12"/>
      <c r="B128" s="183"/>
      <c r="C128" s="184"/>
      <c r="D128" s="185" t="s">
        <v>74</v>
      </c>
      <c r="E128" s="197" t="s">
        <v>216</v>
      </c>
      <c r="F128" s="197" t="s">
        <v>217</v>
      </c>
      <c r="G128" s="184"/>
      <c r="H128" s="184"/>
      <c r="I128" s="187"/>
      <c r="J128" s="198">
        <f>BK128</f>
        <v>0</v>
      </c>
      <c r="K128" s="184"/>
      <c r="L128" s="189"/>
      <c r="M128" s="190"/>
      <c r="N128" s="191"/>
      <c r="O128" s="191"/>
      <c r="P128" s="192">
        <f>SUM(P129:P148)</f>
        <v>0</v>
      </c>
      <c r="Q128" s="191"/>
      <c r="R128" s="192">
        <f>SUM(R129:R148)</f>
        <v>35.418156</v>
      </c>
      <c r="S128" s="191"/>
      <c r="T128" s="193">
        <f>SUM(T129:T148)</f>
        <v>14.1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4" t="s">
        <v>83</v>
      </c>
      <c r="AT128" s="195" t="s">
        <v>74</v>
      </c>
      <c r="AU128" s="195" t="s">
        <v>83</v>
      </c>
      <c r="AY128" s="194" t="s">
        <v>112</v>
      </c>
      <c r="BK128" s="196">
        <f>SUM(BK129:BK148)</f>
        <v>0</v>
      </c>
    </row>
    <row r="129" spans="1:65" s="2" customFormat="1" ht="16.5" customHeight="1">
      <c r="A129" s="37"/>
      <c r="B129" s="38"/>
      <c r="C129" s="199" t="s">
        <v>218</v>
      </c>
      <c r="D129" s="199" t="s">
        <v>115</v>
      </c>
      <c r="E129" s="200" t="s">
        <v>116</v>
      </c>
      <c r="F129" s="201" t="s">
        <v>117</v>
      </c>
      <c r="G129" s="202" t="s">
        <v>118</v>
      </c>
      <c r="H129" s="203">
        <v>56</v>
      </c>
      <c r="I129" s="204"/>
      <c r="J129" s="205">
        <f>ROUND(I129*H129,2)</f>
        <v>0</v>
      </c>
      <c r="K129" s="201" t="s">
        <v>119</v>
      </c>
      <c r="L129" s="43"/>
      <c r="M129" s="206" t="s">
        <v>19</v>
      </c>
      <c r="N129" s="207" t="s">
        <v>46</v>
      </c>
      <c r="O129" s="83"/>
      <c r="P129" s="208">
        <f>O129*H129</f>
        <v>0</v>
      </c>
      <c r="Q129" s="208">
        <v>0.00431</v>
      </c>
      <c r="R129" s="208">
        <f>Q129*H129</f>
        <v>0.24135999999999996</v>
      </c>
      <c r="S129" s="208">
        <v>0</v>
      </c>
      <c r="T129" s="20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0" t="s">
        <v>120</v>
      </c>
      <c r="AT129" s="210" t="s">
        <v>115</v>
      </c>
      <c r="AU129" s="210" t="s">
        <v>85</v>
      </c>
      <c r="AY129" s="16" t="s">
        <v>112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6" t="s">
        <v>83</v>
      </c>
      <c r="BK129" s="211">
        <f>ROUND(I129*H129,2)</f>
        <v>0</v>
      </c>
      <c r="BL129" s="16" t="s">
        <v>120</v>
      </c>
      <c r="BM129" s="210" t="s">
        <v>219</v>
      </c>
    </row>
    <row r="130" spans="1:65" s="2" customFormat="1" ht="24.15" customHeight="1">
      <c r="A130" s="37"/>
      <c r="B130" s="38"/>
      <c r="C130" s="199" t="s">
        <v>220</v>
      </c>
      <c r="D130" s="199" t="s">
        <v>115</v>
      </c>
      <c r="E130" s="200" t="s">
        <v>122</v>
      </c>
      <c r="F130" s="201" t="s">
        <v>123</v>
      </c>
      <c r="G130" s="202" t="s">
        <v>124</v>
      </c>
      <c r="H130" s="203">
        <v>20</v>
      </c>
      <c r="I130" s="204"/>
      <c r="J130" s="205">
        <f>ROUND(I130*H130,2)</f>
        <v>0</v>
      </c>
      <c r="K130" s="201" t="s">
        <v>119</v>
      </c>
      <c r="L130" s="43"/>
      <c r="M130" s="206" t="s">
        <v>19</v>
      </c>
      <c r="N130" s="207" t="s">
        <v>46</v>
      </c>
      <c r="O130" s="83"/>
      <c r="P130" s="208">
        <f>O130*H130</f>
        <v>0</v>
      </c>
      <c r="Q130" s="208">
        <v>0.00431</v>
      </c>
      <c r="R130" s="208">
        <f>Q130*H130</f>
        <v>0.0862</v>
      </c>
      <c r="S130" s="208">
        <v>0</v>
      </c>
      <c r="T130" s="20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0" t="s">
        <v>120</v>
      </c>
      <c r="AT130" s="210" t="s">
        <v>115</v>
      </c>
      <c r="AU130" s="210" t="s">
        <v>85</v>
      </c>
      <c r="AY130" s="16" t="s">
        <v>112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83</v>
      </c>
      <c r="BK130" s="211">
        <f>ROUND(I130*H130,2)</f>
        <v>0</v>
      </c>
      <c r="BL130" s="16" t="s">
        <v>120</v>
      </c>
      <c r="BM130" s="210" t="s">
        <v>221</v>
      </c>
    </row>
    <row r="131" spans="1:51" s="13" customFormat="1" ht="12">
      <c r="A131" s="13"/>
      <c r="B131" s="212"/>
      <c r="C131" s="213"/>
      <c r="D131" s="214" t="s">
        <v>126</v>
      </c>
      <c r="E131" s="215" t="s">
        <v>19</v>
      </c>
      <c r="F131" s="216" t="s">
        <v>222</v>
      </c>
      <c r="G131" s="213"/>
      <c r="H131" s="217">
        <v>20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3" t="s">
        <v>126</v>
      </c>
      <c r="AU131" s="223" t="s">
        <v>85</v>
      </c>
      <c r="AV131" s="13" t="s">
        <v>85</v>
      </c>
      <c r="AW131" s="13" t="s">
        <v>36</v>
      </c>
      <c r="AX131" s="13" t="s">
        <v>83</v>
      </c>
      <c r="AY131" s="223" t="s">
        <v>112</v>
      </c>
    </row>
    <row r="132" spans="1:65" s="2" customFormat="1" ht="16.5" customHeight="1">
      <c r="A132" s="37"/>
      <c r="B132" s="38"/>
      <c r="C132" s="199" t="s">
        <v>223</v>
      </c>
      <c r="D132" s="199" t="s">
        <v>115</v>
      </c>
      <c r="E132" s="200" t="s">
        <v>129</v>
      </c>
      <c r="F132" s="201" t="s">
        <v>130</v>
      </c>
      <c r="G132" s="202" t="s">
        <v>118</v>
      </c>
      <c r="H132" s="203">
        <v>56</v>
      </c>
      <c r="I132" s="204"/>
      <c r="J132" s="205">
        <f>ROUND(I132*H132,2)</f>
        <v>0</v>
      </c>
      <c r="K132" s="201" t="s">
        <v>119</v>
      </c>
      <c r="L132" s="43"/>
      <c r="M132" s="206" t="s">
        <v>19</v>
      </c>
      <c r="N132" s="207" t="s">
        <v>46</v>
      </c>
      <c r="O132" s="83"/>
      <c r="P132" s="208">
        <f>O132*H132</f>
        <v>0</v>
      </c>
      <c r="Q132" s="208">
        <v>8E-05</v>
      </c>
      <c r="R132" s="208">
        <f>Q132*H132</f>
        <v>0.0044800000000000005</v>
      </c>
      <c r="S132" s="208">
        <v>0</v>
      </c>
      <c r="T132" s="20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0" t="s">
        <v>120</v>
      </c>
      <c r="AT132" s="210" t="s">
        <v>115</v>
      </c>
      <c r="AU132" s="210" t="s">
        <v>85</v>
      </c>
      <c r="AY132" s="16" t="s">
        <v>112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6" t="s">
        <v>83</v>
      </c>
      <c r="BK132" s="211">
        <f>ROUND(I132*H132,2)</f>
        <v>0</v>
      </c>
      <c r="BL132" s="16" t="s">
        <v>120</v>
      </c>
      <c r="BM132" s="210" t="s">
        <v>224</v>
      </c>
    </row>
    <row r="133" spans="1:65" s="2" customFormat="1" ht="24.15" customHeight="1">
      <c r="A133" s="37"/>
      <c r="B133" s="38"/>
      <c r="C133" s="199" t="s">
        <v>225</v>
      </c>
      <c r="D133" s="199" t="s">
        <v>115</v>
      </c>
      <c r="E133" s="200" t="s">
        <v>174</v>
      </c>
      <c r="F133" s="201" t="s">
        <v>175</v>
      </c>
      <c r="G133" s="202" t="s">
        <v>118</v>
      </c>
      <c r="H133" s="203">
        <v>31.8</v>
      </c>
      <c r="I133" s="204"/>
      <c r="J133" s="205">
        <f>ROUND(I133*H133,2)</f>
        <v>0</v>
      </c>
      <c r="K133" s="201" t="s">
        <v>119</v>
      </c>
      <c r="L133" s="43"/>
      <c r="M133" s="206" t="s">
        <v>19</v>
      </c>
      <c r="N133" s="207" t="s">
        <v>46</v>
      </c>
      <c r="O133" s="83"/>
      <c r="P133" s="208">
        <f>O133*H133</f>
        <v>0</v>
      </c>
      <c r="Q133" s="208">
        <v>0.00431</v>
      </c>
      <c r="R133" s="208">
        <f>Q133*H133</f>
        <v>0.13705799999999999</v>
      </c>
      <c r="S133" s="208">
        <v>0</v>
      </c>
      <c r="T133" s="20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0" t="s">
        <v>120</v>
      </c>
      <c r="AT133" s="210" t="s">
        <v>115</v>
      </c>
      <c r="AU133" s="210" t="s">
        <v>85</v>
      </c>
      <c r="AY133" s="16" t="s">
        <v>112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83</v>
      </c>
      <c r="BK133" s="211">
        <f>ROUND(I133*H133,2)</f>
        <v>0</v>
      </c>
      <c r="BL133" s="16" t="s">
        <v>120</v>
      </c>
      <c r="BM133" s="210" t="s">
        <v>226</v>
      </c>
    </row>
    <row r="134" spans="1:51" s="13" customFormat="1" ht="12">
      <c r="A134" s="13"/>
      <c r="B134" s="212"/>
      <c r="C134" s="213"/>
      <c r="D134" s="214" t="s">
        <v>126</v>
      </c>
      <c r="E134" s="215" t="s">
        <v>19</v>
      </c>
      <c r="F134" s="216" t="s">
        <v>227</v>
      </c>
      <c r="G134" s="213"/>
      <c r="H134" s="217">
        <v>31.8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3" t="s">
        <v>126</v>
      </c>
      <c r="AU134" s="223" t="s">
        <v>85</v>
      </c>
      <c r="AV134" s="13" t="s">
        <v>85</v>
      </c>
      <c r="AW134" s="13" t="s">
        <v>36</v>
      </c>
      <c r="AX134" s="13" t="s">
        <v>83</v>
      </c>
      <c r="AY134" s="223" t="s">
        <v>112</v>
      </c>
    </row>
    <row r="135" spans="1:65" s="2" customFormat="1" ht="24.15" customHeight="1">
      <c r="A135" s="37"/>
      <c r="B135" s="38"/>
      <c r="C135" s="199" t="s">
        <v>228</v>
      </c>
      <c r="D135" s="199" t="s">
        <v>115</v>
      </c>
      <c r="E135" s="200" t="s">
        <v>178</v>
      </c>
      <c r="F135" s="201" t="s">
        <v>179</v>
      </c>
      <c r="G135" s="202" t="s">
        <v>118</v>
      </c>
      <c r="H135" s="203">
        <v>8.3</v>
      </c>
      <c r="I135" s="204"/>
      <c r="J135" s="205">
        <f>ROUND(I135*H135,2)</f>
        <v>0</v>
      </c>
      <c r="K135" s="201" t="s">
        <v>119</v>
      </c>
      <c r="L135" s="43"/>
      <c r="M135" s="206" t="s">
        <v>19</v>
      </c>
      <c r="N135" s="207" t="s">
        <v>46</v>
      </c>
      <c r="O135" s="83"/>
      <c r="P135" s="208">
        <f>O135*H135</f>
        <v>0</v>
      </c>
      <c r="Q135" s="208">
        <v>0.00431</v>
      </c>
      <c r="R135" s="208">
        <f>Q135*H135</f>
        <v>0.035773</v>
      </c>
      <c r="S135" s="208">
        <v>0</v>
      </c>
      <c r="T135" s="20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0" t="s">
        <v>120</v>
      </c>
      <c r="AT135" s="210" t="s">
        <v>115</v>
      </c>
      <c r="AU135" s="210" t="s">
        <v>85</v>
      </c>
      <c r="AY135" s="16" t="s">
        <v>112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83</v>
      </c>
      <c r="BK135" s="211">
        <f>ROUND(I135*H135,2)</f>
        <v>0</v>
      </c>
      <c r="BL135" s="16" t="s">
        <v>120</v>
      </c>
      <c r="BM135" s="210" t="s">
        <v>229</v>
      </c>
    </row>
    <row r="136" spans="1:65" s="2" customFormat="1" ht="24.15" customHeight="1">
      <c r="A136" s="37"/>
      <c r="B136" s="38"/>
      <c r="C136" s="199" t="s">
        <v>230</v>
      </c>
      <c r="D136" s="199" t="s">
        <v>115</v>
      </c>
      <c r="E136" s="200" t="s">
        <v>185</v>
      </c>
      <c r="F136" s="201" t="s">
        <v>186</v>
      </c>
      <c r="G136" s="202" t="s">
        <v>118</v>
      </c>
      <c r="H136" s="203">
        <v>23.5</v>
      </c>
      <c r="I136" s="204"/>
      <c r="J136" s="205">
        <f>ROUND(I136*H136,2)</f>
        <v>0</v>
      </c>
      <c r="K136" s="201" t="s">
        <v>119</v>
      </c>
      <c r="L136" s="43"/>
      <c r="M136" s="206" t="s">
        <v>19</v>
      </c>
      <c r="N136" s="207" t="s">
        <v>46</v>
      </c>
      <c r="O136" s="83"/>
      <c r="P136" s="208">
        <f>O136*H136</f>
        <v>0</v>
      </c>
      <c r="Q136" s="208">
        <v>0.00431</v>
      </c>
      <c r="R136" s="208">
        <f>Q136*H136</f>
        <v>0.10128499999999999</v>
      </c>
      <c r="S136" s="208">
        <v>0</v>
      </c>
      <c r="T136" s="20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0" t="s">
        <v>120</v>
      </c>
      <c r="AT136" s="210" t="s">
        <v>115</v>
      </c>
      <c r="AU136" s="210" t="s">
        <v>85</v>
      </c>
      <c r="AY136" s="16" t="s">
        <v>112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6" t="s">
        <v>83</v>
      </c>
      <c r="BK136" s="211">
        <f>ROUND(I136*H136,2)</f>
        <v>0</v>
      </c>
      <c r="BL136" s="16" t="s">
        <v>120</v>
      </c>
      <c r="BM136" s="210" t="s">
        <v>231</v>
      </c>
    </row>
    <row r="137" spans="1:65" s="2" customFormat="1" ht="37.8" customHeight="1">
      <c r="A137" s="37"/>
      <c r="B137" s="38"/>
      <c r="C137" s="199" t="s">
        <v>232</v>
      </c>
      <c r="D137" s="199" t="s">
        <v>115</v>
      </c>
      <c r="E137" s="200" t="s">
        <v>191</v>
      </c>
      <c r="F137" s="201" t="s">
        <v>192</v>
      </c>
      <c r="G137" s="202" t="s">
        <v>193</v>
      </c>
      <c r="H137" s="203">
        <v>60</v>
      </c>
      <c r="I137" s="204"/>
      <c r="J137" s="205">
        <f>ROUND(I137*H137,2)</f>
        <v>0</v>
      </c>
      <c r="K137" s="201" t="s">
        <v>135</v>
      </c>
      <c r="L137" s="43"/>
      <c r="M137" s="206" t="s">
        <v>19</v>
      </c>
      <c r="N137" s="207" t="s">
        <v>46</v>
      </c>
      <c r="O137" s="83"/>
      <c r="P137" s="208">
        <f>O137*H137</f>
        <v>0</v>
      </c>
      <c r="Q137" s="208">
        <v>0</v>
      </c>
      <c r="R137" s="208">
        <f>Q137*H137</f>
        <v>0</v>
      </c>
      <c r="S137" s="208">
        <v>0.235</v>
      </c>
      <c r="T137" s="209">
        <f>S137*H137</f>
        <v>14.1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0" t="s">
        <v>120</v>
      </c>
      <c r="AT137" s="210" t="s">
        <v>115</v>
      </c>
      <c r="AU137" s="210" t="s">
        <v>85</v>
      </c>
      <c r="AY137" s="16" t="s">
        <v>112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6" t="s">
        <v>83</v>
      </c>
      <c r="BK137" s="211">
        <f>ROUND(I137*H137,2)</f>
        <v>0</v>
      </c>
      <c r="BL137" s="16" t="s">
        <v>120</v>
      </c>
      <c r="BM137" s="210" t="s">
        <v>233</v>
      </c>
    </row>
    <row r="138" spans="1:47" s="2" customFormat="1" ht="12">
      <c r="A138" s="37"/>
      <c r="B138" s="38"/>
      <c r="C138" s="39"/>
      <c r="D138" s="224" t="s">
        <v>137</v>
      </c>
      <c r="E138" s="39"/>
      <c r="F138" s="225" t="s">
        <v>195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137</v>
      </c>
      <c r="AU138" s="16" t="s">
        <v>85</v>
      </c>
    </row>
    <row r="139" spans="1:65" s="2" customFormat="1" ht="16.5" customHeight="1">
      <c r="A139" s="37"/>
      <c r="B139" s="38"/>
      <c r="C139" s="199" t="s">
        <v>234</v>
      </c>
      <c r="D139" s="199" t="s">
        <v>115</v>
      </c>
      <c r="E139" s="200" t="s">
        <v>197</v>
      </c>
      <c r="F139" s="201" t="s">
        <v>198</v>
      </c>
      <c r="G139" s="202" t="s">
        <v>155</v>
      </c>
      <c r="H139" s="203">
        <v>3.9</v>
      </c>
      <c r="I139" s="204"/>
      <c r="J139" s="205">
        <f>ROUND(I139*H139,2)</f>
        <v>0</v>
      </c>
      <c r="K139" s="201" t="s">
        <v>135</v>
      </c>
      <c r="L139" s="43"/>
      <c r="M139" s="206" t="s">
        <v>19</v>
      </c>
      <c r="N139" s="207" t="s">
        <v>46</v>
      </c>
      <c r="O139" s="83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0" t="s">
        <v>120</v>
      </c>
      <c r="AT139" s="210" t="s">
        <v>115</v>
      </c>
      <c r="AU139" s="210" t="s">
        <v>85</v>
      </c>
      <c r="AY139" s="16" t="s">
        <v>112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6" t="s">
        <v>83</v>
      </c>
      <c r="BK139" s="211">
        <f>ROUND(I139*H139,2)</f>
        <v>0</v>
      </c>
      <c r="BL139" s="16" t="s">
        <v>120</v>
      </c>
      <c r="BM139" s="210" t="s">
        <v>235</v>
      </c>
    </row>
    <row r="140" spans="1:47" s="2" customFormat="1" ht="12">
      <c r="A140" s="37"/>
      <c r="B140" s="38"/>
      <c r="C140" s="39"/>
      <c r="D140" s="224" t="s">
        <v>137</v>
      </c>
      <c r="E140" s="39"/>
      <c r="F140" s="225" t="s">
        <v>200</v>
      </c>
      <c r="G140" s="39"/>
      <c r="H140" s="39"/>
      <c r="I140" s="226"/>
      <c r="J140" s="39"/>
      <c r="K140" s="39"/>
      <c r="L140" s="43"/>
      <c r="M140" s="227"/>
      <c r="N140" s="22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137</v>
      </c>
      <c r="AU140" s="16" t="s">
        <v>85</v>
      </c>
    </row>
    <row r="141" spans="1:65" s="2" customFormat="1" ht="33" customHeight="1">
      <c r="A141" s="37"/>
      <c r="B141" s="38"/>
      <c r="C141" s="199" t="s">
        <v>236</v>
      </c>
      <c r="D141" s="199" t="s">
        <v>115</v>
      </c>
      <c r="E141" s="200" t="s">
        <v>202</v>
      </c>
      <c r="F141" s="201" t="s">
        <v>203</v>
      </c>
      <c r="G141" s="202" t="s">
        <v>155</v>
      </c>
      <c r="H141" s="203">
        <v>3.9</v>
      </c>
      <c r="I141" s="204"/>
      <c r="J141" s="205">
        <f>ROUND(I141*H141,2)</f>
        <v>0</v>
      </c>
      <c r="K141" s="201" t="s">
        <v>135</v>
      </c>
      <c r="L141" s="43"/>
      <c r="M141" s="206" t="s">
        <v>19</v>
      </c>
      <c r="N141" s="207" t="s">
        <v>46</v>
      </c>
      <c r="O141" s="83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0" t="s">
        <v>120</v>
      </c>
      <c r="AT141" s="210" t="s">
        <v>115</v>
      </c>
      <c r="AU141" s="210" t="s">
        <v>85</v>
      </c>
      <c r="AY141" s="16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6" t="s">
        <v>83</v>
      </c>
      <c r="BK141" s="211">
        <f>ROUND(I141*H141,2)</f>
        <v>0</v>
      </c>
      <c r="BL141" s="16" t="s">
        <v>120</v>
      </c>
      <c r="BM141" s="210" t="s">
        <v>237</v>
      </c>
    </row>
    <row r="142" spans="1:47" s="2" customFormat="1" ht="12">
      <c r="A142" s="37"/>
      <c r="B142" s="38"/>
      <c r="C142" s="39"/>
      <c r="D142" s="224" t="s">
        <v>137</v>
      </c>
      <c r="E142" s="39"/>
      <c r="F142" s="225" t="s">
        <v>205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137</v>
      </c>
      <c r="AU142" s="16" t="s">
        <v>85</v>
      </c>
    </row>
    <row r="143" spans="1:65" s="2" customFormat="1" ht="21.75" customHeight="1">
      <c r="A143" s="37"/>
      <c r="B143" s="38"/>
      <c r="C143" s="199" t="s">
        <v>238</v>
      </c>
      <c r="D143" s="199" t="s">
        <v>115</v>
      </c>
      <c r="E143" s="200" t="s">
        <v>206</v>
      </c>
      <c r="F143" s="201" t="s">
        <v>207</v>
      </c>
      <c r="G143" s="202" t="s">
        <v>193</v>
      </c>
      <c r="H143" s="203">
        <v>60</v>
      </c>
      <c r="I143" s="204"/>
      <c r="J143" s="205">
        <f>ROUND(I143*H143,2)</f>
        <v>0</v>
      </c>
      <c r="K143" s="201" t="s">
        <v>135</v>
      </c>
      <c r="L143" s="43"/>
      <c r="M143" s="206" t="s">
        <v>19</v>
      </c>
      <c r="N143" s="207" t="s">
        <v>46</v>
      </c>
      <c r="O143" s="83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0" t="s">
        <v>120</v>
      </c>
      <c r="AT143" s="210" t="s">
        <v>115</v>
      </c>
      <c r="AU143" s="210" t="s">
        <v>85</v>
      </c>
      <c r="AY143" s="16" t="s">
        <v>112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6" t="s">
        <v>83</v>
      </c>
      <c r="BK143" s="211">
        <f>ROUND(I143*H143,2)</f>
        <v>0</v>
      </c>
      <c r="BL143" s="16" t="s">
        <v>120</v>
      </c>
      <c r="BM143" s="210" t="s">
        <v>239</v>
      </c>
    </row>
    <row r="144" spans="1:47" s="2" customFormat="1" ht="12">
      <c r="A144" s="37"/>
      <c r="B144" s="38"/>
      <c r="C144" s="39"/>
      <c r="D144" s="224" t="s">
        <v>137</v>
      </c>
      <c r="E144" s="39"/>
      <c r="F144" s="225" t="s">
        <v>209</v>
      </c>
      <c r="G144" s="39"/>
      <c r="H144" s="39"/>
      <c r="I144" s="226"/>
      <c r="J144" s="39"/>
      <c r="K144" s="39"/>
      <c r="L144" s="43"/>
      <c r="M144" s="227"/>
      <c r="N144" s="228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137</v>
      </c>
      <c r="AU144" s="16" t="s">
        <v>85</v>
      </c>
    </row>
    <row r="145" spans="1:65" s="2" customFormat="1" ht="33" customHeight="1">
      <c r="A145" s="37"/>
      <c r="B145" s="38"/>
      <c r="C145" s="199" t="s">
        <v>240</v>
      </c>
      <c r="D145" s="199" t="s">
        <v>115</v>
      </c>
      <c r="E145" s="200" t="s">
        <v>211</v>
      </c>
      <c r="F145" s="201" t="s">
        <v>212</v>
      </c>
      <c r="G145" s="202" t="s">
        <v>193</v>
      </c>
      <c r="H145" s="203">
        <v>60</v>
      </c>
      <c r="I145" s="204"/>
      <c r="J145" s="205">
        <f>ROUND(I145*H145,2)</f>
        <v>0</v>
      </c>
      <c r="K145" s="201" t="s">
        <v>119</v>
      </c>
      <c r="L145" s="43"/>
      <c r="M145" s="206" t="s">
        <v>19</v>
      </c>
      <c r="N145" s="207" t="s">
        <v>46</v>
      </c>
      <c r="O145" s="83"/>
      <c r="P145" s="208">
        <f>O145*H145</f>
        <v>0</v>
      </c>
      <c r="Q145" s="208">
        <v>0.5802</v>
      </c>
      <c r="R145" s="208">
        <f>Q145*H145</f>
        <v>34.812000000000005</v>
      </c>
      <c r="S145" s="208">
        <v>0</v>
      </c>
      <c r="T145" s="20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0" t="s">
        <v>120</v>
      </c>
      <c r="AT145" s="210" t="s">
        <v>115</v>
      </c>
      <c r="AU145" s="210" t="s">
        <v>85</v>
      </c>
      <c r="AY145" s="16" t="s">
        <v>112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83</v>
      </c>
      <c r="BK145" s="211">
        <f>ROUND(I145*H145,2)</f>
        <v>0</v>
      </c>
      <c r="BL145" s="16" t="s">
        <v>120</v>
      </c>
      <c r="BM145" s="210" t="s">
        <v>241</v>
      </c>
    </row>
    <row r="146" spans="1:65" s="2" customFormat="1" ht="24.15" customHeight="1">
      <c r="A146" s="37"/>
      <c r="B146" s="38"/>
      <c r="C146" s="199" t="s">
        <v>242</v>
      </c>
      <c r="D146" s="199" t="s">
        <v>115</v>
      </c>
      <c r="E146" s="200" t="s">
        <v>243</v>
      </c>
      <c r="F146" s="201" t="s">
        <v>244</v>
      </c>
      <c r="G146" s="202" t="s">
        <v>124</v>
      </c>
      <c r="H146" s="203">
        <v>1</v>
      </c>
      <c r="I146" s="204"/>
      <c r="J146" s="205">
        <f>ROUND(I146*H146,2)</f>
        <v>0</v>
      </c>
      <c r="K146" s="201" t="s">
        <v>119</v>
      </c>
      <c r="L146" s="43"/>
      <c r="M146" s="206" t="s">
        <v>19</v>
      </c>
      <c r="N146" s="207" t="s">
        <v>46</v>
      </c>
      <c r="O146" s="83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0" t="s">
        <v>120</v>
      </c>
      <c r="AT146" s="210" t="s">
        <v>115</v>
      </c>
      <c r="AU146" s="210" t="s">
        <v>85</v>
      </c>
      <c r="AY146" s="16" t="s">
        <v>112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6" t="s">
        <v>83</v>
      </c>
      <c r="BK146" s="211">
        <f>ROUND(I146*H146,2)</f>
        <v>0</v>
      </c>
      <c r="BL146" s="16" t="s">
        <v>120</v>
      </c>
      <c r="BM146" s="210" t="s">
        <v>245</v>
      </c>
    </row>
    <row r="147" spans="1:65" s="2" customFormat="1" ht="24.15" customHeight="1">
      <c r="A147" s="37"/>
      <c r="B147" s="38"/>
      <c r="C147" s="199" t="s">
        <v>246</v>
      </c>
      <c r="D147" s="199" t="s">
        <v>115</v>
      </c>
      <c r="E147" s="200" t="s">
        <v>132</v>
      </c>
      <c r="F147" s="201" t="s">
        <v>133</v>
      </c>
      <c r="G147" s="202" t="s">
        <v>134</v>
      </c>
      <c r="H147" s="203">
        <v>35.418</v>
      </c>
      <c r="I147" s="204"/>
      <c r="J147" s="205">
        <f>ROUND(I147*H147,2)</f>
        <v>0</v>
      </c>
      <c r="K147" s="201" t="s">
        <v>135</v>
      </c>
      <c r="L147" s="43"/>
      <c r="M147" s="206" t="s">
        <v>19</v>
      </c>
      <c r="N147" s="207" t="s">
        <v>46</v>
      </c>
      <c r="O147" s="83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0" t="s">
        <v>120</v>
      </c>
      <c r="AT147" s="210" t="s">
        <v>115</v>
      </c>
      <c r="AU147" s="210" t="s">
        <v>85</v>
      </c>
      <c r="AY147" s="16" t="s">
        <v>112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6" t="s">
        <v>83</v>
      </c>
      <c r="BK147" s="211">
        <f>ROUND(I147*H147,2)</f>
        <v>0</v>
      </c>
      <c r="BL147" s="16" t="s">
        <v>120</v>
      </c>
      <c r="BM147" s="210" t="s">
        <v>247</v>
      </c>
    </row>
    <row r="148" spans="1:47" s="2" customFormat="1" ht="12">
      <c r="A148" s="37"/>
      <c r="B148" s="38"/>
      <c r="C148" s="39"/>
      <c r="D148" s="224" t="s">
        <v>137</v>
      </c>
      <c r="E148" s="39"/>
      <c r="F148" s="225" t="s">
        <v>138</v>
      </c>
      <c r="G148" s="39"/>
      <c r="H148" s="39"/>
      <c r="I148" s="226"/>
      <c r="J148" s="39"/>
      <c r="K148" s="39"/>
      <c r="L148" s="43"/>
      <c r="M148" s="227"/>
      <c r="N148" s="228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137</v>
      </c>
      <c r="AU148" s="16" t="s">
        <v>85</v>
      </c>
    </row>
    <row r="149" spans="1:63" s="12" customFormat="1" ht="22.8" customHeight="1">
      <c r="A149" s="12"/>
      <c r="B149" s="183"/>
      <c r="C149" s="184"/>
      <c r="D149" s="185" t="s">
        <v>74</v>
      </c>
      <c r="E149" s="197" t="s">
        <v>248</v>
      </c>
      <c r="F149" s="197" t="s">
        <v>249</v>
      </c>
      <c r="G149" s="184"/>
      <c r="H149" s="184"/>
      <c r="I149" s="187"/>
      <c r="J149" s="198">
        <f>BK149</f>
        <v>0</v>
      </c>
      <c r="K149" s="184"/>
      <c r="L149" s="189"/>
      <c r="M149" s="190"/>
      <c r="N149" s="191"/>
      <c r="O149" s="191"/>
      <c r="P149" s="192">
        <f>SUM(P150:P151)</f>
        <v>0</v>
      </c>
      <c r="Q149" s="191"/>
      <c r="R149" s="192">
        <f>SUM(R150:R151)</f>
        <v>3.1</v>
      </c>
      <c r="S149" s="191"/>
      <c r="T149" s="193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4" t="s">
        <v>83</v>
      </c>
      <c r="AT149" s="195" t="s">
        <v>74</v>
      </c>
      <c r="AU149" s="195" t="s">
        <v>83</v>
      </c>
      <c r="AY149" s="194" t="s">
        <v>112</v>
      </c>
      <c r="BK149" s="196">
        <f>SUM(BK150:BK151)</f>
        <v>0</v>
      </c>
    </row>
    <row r="150" spans="1:65" s="2" customFormat="1" ht="16.5" customHeight="1">
      <c r="A150" s="37"/>
      <c r="B150" s="38"/>
      <c r="C150" s="229" t="s">
        <v>250</v>
      </c>
      <c r="D150" s="229" t="s">
        <v>251</v>
      </c>
      <c r="E150" s="230" t="s">
        <v>252</v>
      </c>
      <c r="F150" s="231" t="s">
        <v>253</v>
      </c>
      <c r="G150" s="232" t="s">
        <v>134</v>
      </c>
      <c r="H150" s="233">
        <v>3.1</v>
      </c>
      <c r="I150" s="234"/>
      <c r="J150" s="235">
        <f>ROUND(I150*H150,2)</f>
        <v>0</v>
      </c>
      <c r="K150" s="231" t="s">
        <v>135</v>
      </c>
      <c r="L150" s="236"/>
      <c r="M150" s="237" t="s">
        <v>19</v>
      </c>
      <c r="N150" s="238" t="s">
        <v>46</v>
      </c>
      <c r="O150" s="83"/>
      <c r="P150" s="208">
        <f>O150*H150</f>
        <v>0</v>
      </c>
      <c r="Q150" s="208">
        <v>1</v>
      </c>
      <c r="R150" s="208">
        <f>Q150*H150</f>
        <v>3.1</v>
      </c>
      <c r="S150" s="208">
        <v>0</v>
      </c>
      <c r="T150" s="20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0" t="s">
        <v>148</v>
      </c>
      <c r="AT150" s="210" t="s">
        <v>251</v>
      </c>
      <c r="AU150" s="210" t="s">
        <v>85</v>
      </c>
      <c r="AY150" s="16" t="s">
        <v>112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6" t="s">
        <v>83</v>
      </c>
      <c r="BK150" s="211">
        <f>ROUND(I150*H150,2)</f>
        <v>0</v>
      </c>
      <c r="BL150" s="16" t="s">
        <v>120</v>
      </c>
      <c r="BM150" s="210" t="s">
        <v>254</v>
      </c>
    </row>
    <row r="151" spans="1:51" s="13" customFormat="1" ht="12">
      <c r="A151" s="13"/>
      <c r="B151" s="212"/>
      <c r="C151" s="213"/>
      <c r="D151" s="214" t="s">
        <v>126</v>
      </c>
      <c r="E151" s="215" t="s">
        <v>19</v>
      </c>
      <c r="F151" s="216" t="s">
        <v>255</v>
      </c>
      <c r="G151" s="213"/>
      <c r="H151" s="217">
        <v>3.1</v>
      </c>
      <c r="I151" s="218"/>
      <c r="J151" s="213"/>
      <c r="K151" s="213"/>
      <c r="L151" s="219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3" t="s">
        <v>126</v>
      </c>
      <c r="AU151" s="223" t="s">
        <v>85</v>
      </c>
      <c r="AV151" s="13" t="s">
        <v>85</v>
      </c>
      <c r="AW151" s="13" t="s">
        <v>36</v>
      </c>
      <c r="AX151" s="13" t="s">
        <v>83</v>
      </c>
      <c r="AY151" s="223" t="s">
        <v>112</v>
      </c>
    </row>
    <row r="152" spans="1:31" s="2" customFormat="1" ht="6.95" customHeight="1">
      <c r="A152" s="37"/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43"/>
      <c r="M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</sheetData>
  <sheetProtection password="CC35" sheet="1" objects="1" scenarios="1" formatColumns="0" formatRows="0" autoFilter="0"/>
  <autoFilter ref="C85:K15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4" r:id="rId1" display="https://podminky.urs.cz/item/CS_URS_2022_01/998229112"/>
    <hyperlink ref="F102" r:id="rId2" display="https://podminky.urs.cz/item/CS_URS_2022_01/132212132"/>
    <hyperlink ref="F105" r:id="rId3" display="https://podminky.urs.cz/item/CS_URS_2022_01/171112122"/>
    <hyperlink ref="F107" r:id="rId4" display="https://podminky.urs.cz/item/CS_URS_2022_01/327215111"/>
    <hyperlink ref="F109" r:id="rId5" display="https://podminky.urs.cz/item/CS_URS_2022_01/998229112"/>
    <hyperlink ref="F118" r:id="rId6" display="https://podminky.urs.cz/item/CS_URS_2022_01/113106122"/>
    <hyperlink ref="F120" r:id="rId7" display="https://podminky.urs.cz/item/CS_URS_2022_01/122211101"/>
    <hyperlink ref="F122" r:id="rId8" display="https://podminky.urs.cz/item/CS_URS_2022_01/171112222"/>
    <hyperlink ref="F124" r:id="rId9" display="https://podminky.urs.cz/item/CS_URS_2022_01/181912112"/>
    <hyperlink ref="F127" r:id="rId10" display="https://podminky.urs.cz/item/CS_URS_2022_01/998229112"/>
    <hyperlink ref="F138" r:id="rId11" display="https://podminky.urs.cz/item/CS_URS_2022_01/113106122"/>
    <hyperlink ref="F140" r:id="rId12" display="https://podminky.urs.cz/item/CS_URS_2022_01/122211101"/>
    <hyperlink ref="F142" r:id="rId13" display="https://podminky.urs.cz/item/CS_URS_2022_01/171112222"/>
    <hyperlink ref="F144" r:id="rId14" display="https://podminky.urs.cz/item/CS_URS_2022_01/181912112"/>
    <hyperlink ref="F148" r:id="rId15" display="https://podminky.urs.cz/item/CS_URS_2022_01/998229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256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257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258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259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260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261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262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263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264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265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266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82</v>
      </c>
      <c r="F18" s="253" t="s">
        <v>267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268</v>
      </c>
      <c r="F19" s="253" t="s">
        <v>269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270</v>
      </c>
      <c r="F20" s="253" t="s">
        <v>271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272</v>
      </c>
      <c r="F21" s="253" t="s">
        <v>273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274</v>
      </c>
      <c r="F22" s="253" t="s">
        <v>275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276</v>
      </c>
      <c r="F23" s="253" t="s">
        <v>277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278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279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280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281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282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283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284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285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286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100</v>
      </c>
      <c r="F36" s="253"/>
      <c r="G36" s="253" t="s">
        <v>287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288</v>
      </c>
      <c r="F37" s="253"/>
      <c r="G37" s="253" t="s">
        <v>289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56</v>
      </c>
      <c r="F38" s="253"/>
      <c r="G38" s="253" t="s">
        <v>290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57</v>
      </c>
      <c r="F39" s="253"/>
      <c r="G39" s="253" t="s">
        <v>291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101</v>
      </c>
      <c r="F40" s="253"/>
      <c r="G40" s="253" t="s">
        <v>292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102</v>
      </c>
      <c r="F41" s="253"/>
      <c r="G41" s="253" t="s">
        <v>293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294</v>
      </c>
      <c r="F42" s="253"/>
      <c r="G42" s="253" t="s">
        <v>295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296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297</v>
      </c>
      <c r="F44" s="253"/>
      <c r="G44" s="253" t="s">
        <v>298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104</v>
      </c>
      <c r="F45" s="253"/>
      <c r="G45" s="253" t="s">
        <v>299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300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301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302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303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304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305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306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307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308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309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310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311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312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313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314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315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316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317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318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319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320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321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322</v>
      </c>
      <c r="D76" s="271"/>
      <c r="E76" s="271"/>
      <c r="F76" s="271" t="s">
        <v>323</v>
      </c>
      <c r="G76" s="272"/>
      <c r="H76" s="271" t="s">
        <v>57</v>
      </c>
      <c r="I76" s="271" t="s">
        <v>60</v>
      </c>
      <c r="J76" s="271" t="s">
        <v>324</v>
      </c>
      <c r="K76" s="270"/>
    </row>
    <row r="77" spans="2:11" s="1" customFormat="1" ht="17.25" customHeight="1">
      <c r="B77" s="268"/>
      <c r="C77" s="273" t="s">
        <v>325</v>
      </c>
      <c r="D77" s="273"/>
      <c r="E77" s="273"/>
      <c r="F77" s="274" t="s">
        <v>326</v>
      </c>
      <c r="G77" s="275"/>
      <c r="H77" s="273"/>
      <c r="I77" s="273"/>
      <c r="J77" s="273" t="s">
        <v>327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56</v>
      </c>
      <c r="D79" s="278"/>
      <c r="E79" s="278"/>
      <c r="F79" s="279" t="s">
        <v>328</v>
      </c>
      <c r="G79" s="280"/>
      <c r="H79" s="256" t="s">
        <v>329</v>
      </c>
      <c r="I79" s="256" t="s">
        <v>330</v>
      </c>
      <c r="J79" s="256">
        <v>20</v>
      </c>
      <c r="K79" s="270"/>
    </row>
    <row r="80" spans="2:11" s="1" customFormat="1" ht="15" customHeight="1">
      <c r="B80" s="268"/>
      <c r="C80" s="256" t="s">
        <v>331</v>
      </c>
      <c r="D80" s="256"/>
      <c r="E80" s="256"/>
      <c r="F80" s="279" t="s">
        <v>328</v>
      </c>
      <c r="G80" s="280"/>
      <c r="H80" s="256" t="s">
        <v>332</v>
      </c>
      <c r="I80" s="256" t="s">
        <v>330</v>
      </c>
      <c r="J80" s="256">
        <v>120</v>
      </c>
      <c r="K80" s="270"/>
    </row>
    <row r="81" spans="2:11" s="1" customFormat="1" ht="15" customHeight="1">
      <c r="B81" s="281"/>
      <c r="C81" s="256" t="s">
        <v>333</v>
      </c>
      <c r="D81" s="256"/>
      <c r="E81" s="256"/>
      <c r="F81" s="279" t="s">
        <v>334</v>
      </c>
      <c r="G81" s="280"/>
      <c r="H81" s="256" t="s">
        <v>335</v>
      </c>
      <c r="I81" s="256" t="s">
        <v>330</v>
      </c>
      <c r="J81" s="256">
        <v>50</v>
      </c>
      <c r="K81" s="270"/>
    </row>
    <row r="82" spans="2:11" s="1" customFormat="1" ht="15" customHeight="1">
      <c r="B82" s="281"/>
      <c r="C82" s="256" t="s">
        <v>336</v>
      </c>
      <c r="D82" s="256"/>
      <c r="E82" s="256"/>
      <c r="F82" s="279" t="s">
        <v>328</v>
      </c>
      <c r="G82" s="280"/>
      <c r="H82" s="256" t="s">
        <v>337</v>
      </c>
      <c r="I82" s="256" t="s">
        <v>338</v>
      </c>
      <c r="J82" s="256"/>
      <c r="K82" s="270"/>
    </row>
    <row r="83" spans="2:11" s="1" customFormat="1" ht="15" customHeight="1">
      <c r="B83" s="281"/>
      <c r="C83" s="282" t="s">
        <v>339</v>
      </c>
      <c r="D83" s="282"/>
      <c r="E83" s="282"/>
      <c r="F83" s="283" t="s">
        <v>334</v>
      </c>
      <c r="G83" s="282"/>
      <c r="H83" s="282" t="s">
        <v>340</v>
      </c>
      <c r="I83" s="282" t="s">
        <v>330</v>
      </c>
      <c r="J83" s="282">
        <v>15</v>
      </c>
      <c r="K83" s="270"/>
    </row>
    <row r="84" spans="2:11" s="1" customFormat="1" ht="15" customHeight="1">
      <c r="B84" s="281"/>
      <c r="C84" s="282" t="s">
        <v>341</v>
      </c>
      <c r="D84" s="282"/>
      <c r="E84" s="282"/>
      <c r="F84" s="283" t="s">
        <v>334</v>
      </c>
      <c r="G84" s="282"/>
      <c r="H84" s="282" t="s">
        <v>342</v>
      </c>
      <c r="I84" s="282" t="s">
        <v>330</v>
      </c>
      <c r="J84" s="282">
        <v>15</v>
      </c>
      <c r="K84" s="270"/>
    </row>
    <row r="85" spans="2:11" s="1" customFormat="1" ht="15" customHeight="1">
      <c r="B85" s="281"/>
      <c r="C85" s="282" t="s">
        <v>343</v>
      </c>
      <c r="D85" s="282"/>
      <c r="E85" s="282"/>
      <c r="F85" s="283" t="s">
        <v>334</v>
      </c>
      <c r="G85" s="282"/>
      <c r="H85" s="282" t="s">
        <v>344</v>
      </c>
      <c r="I85" s="282" t="s">
        <v>330</v>
      </c>
      <c r="J85" s="282">
        <v>20</v>
      </c>
      <c r="K85" s="270"/>
    </row>
    <row r="86" spans="2:11" s="1" customFormat="1" ht="15" customHeight="1">
      <c r="B86" s="281"/>
      <c r="C86" s="282" t="s">
        <v>345</v>
      </c>
      <c r="D86" s="282"/>
      <c r="E86" s="282"/>
      <c r="F86" s="283" t="s">
        <v>334</v>
      </c>
      <c r="G86" s="282"/>
      <c r="H86" s="282" t="s">
        <v>346</v>
      </c>
      <c r="I86" s="282" t="s">
        <v>330</v>
      </c>
      <c r="J86" s="282">
        <v>20</v>
      </c>
      <c r="K86" s="270"/>
    </row>
    <row r="87" spans="2:11" s="1" customFormat="1" ht="15" customHeight="1">
      <c r="B87" s="281"/>
      <c r="C87" s="256" t="s">
        <v>347</v>
      </c>
      <c r="D87" s="256"/>
      <c r="E87" s="256"/>
      <c r="F87" s="279" t="s">
        <v>334</v>
      </c>
      <c r="G87" s="280"/>
      <c r="H87" s="256" t="s">
        <v>348</v>
      </c>
      <c r="I87" s="256" t="s">
        <v>330</v>
      </c>
      <c r="J87" s="256">
        <v>50</v>
      </c>
      <c r="K87" s="270"/>
    </row>
    <row r="88" spans="2:11" s="1" customFormat="1" ht="15" customHeight="1">
      <c r="B88" s="281"/>
      <c r="C88" s="256" t="s">
        <v>349</v>
      </c>
      <c r="D88" s="256"/>
      <c r="E88" s="256"/>
      <c r="F88" s="279" t="s">
        <v>334</v>
      </c>
      <c r="G88" s="280"/>
      <c r="H88" s="256" t="s">
        <v>350</v>
      </c>
      <c r="I88" s="256" t="s">
        <v>330</v>
      </c>
      <c r="J88" s="256">
        <v>20</v>
      </c>
      <c r="K88" s="270"/>
    </row>
    <row r="89" spans="2:11" s="1" customFormat="1" ht="15" customHeight="1">
      <c r="B89" s="281"/>
      <c r="C89" s="256" t="s">
        <v>351</v>
      </c>
      <c r="D89" s="256"/>
      <c r="E89" s="256"/>
      <c r="F89" s="279" t="s">
        <v>334</v>
      </c>
      <c r="G89" s="280"/>
      <c r="H89" s="256" t="s">
        <v>352</v>
      </c>
      <c r="I89" s="256" t="s">
        <v>330</v>
      </c>
      <c r="J89" s="256">
        <v>20</v>
      </c>
      <c r="K89" s="270"/>
    </row>
    <row r="90" spans="2:11" s="1" customFormat="1" ht="15" customHeight="1">
      <c r="B90" s="281"/>
      <c r="C90" s="256" t="s">
        <v>353</v>
      </c>
      <c r="D90" s="256"/>
      <c r="E90" s="256"/>
      <c r="F90" s="279" t="s">
        <v>334</v>
      </c>
      <c r="G90" s="280"/>
      <c r="H90" s="256" t="s">
        <v>354</v>
      </c>
      <c r="I90" s="256" t="s">
        <v>330</v>
      </c>
      <c r="J90" s="256">
        <v>50</v>
      </c>
      <c r="K90" s="270"/>
    </row>
    <row r="91" spans="2:11" s="1" customFormat="1" ht="15" customHeight="1">
      <c r="B91" s="281"/>
      <c r="C91" s="256" t="s">
        <v>355</v>
      </c>
      <c r="D91" s="256"/>
      <c r="E91" s="256"/>
      <c r="F91" s="279" t="s">
        <v>334</v>
      </c>
      <c r="G91" s="280"/>
      <c r="H91" s="256" t="s">
        <v>355</v>
      </c>
      <c r="I91" s="256" t="s">
        <v>330</v>
      </c>
      <c r="J91" s="256">
        <v>50</v>
      </c>
      <c r="K91" s="270"/>
    </row>
    <row r="92" spans="2:11" s="1" customFormat="1" ht="15" customHeight="1">
      <c r="B92" s="281"/>
      <c r="C92" s="256" t="s">
        <v>356</v>
      </c>
      <c r="D92" s="256"/>
      <c r="E92" s="256"/>
      <c r="F92" s="279" t="s">
        <v>334</v>
      </c>
      <c r="G92" s="280"/>
      <c r="H92" s="256" t="s">
        <v>357</v>
      </c>
      <c r="I92" s="256" t="s">
        <v>330</v>
      </c>
      <c r="J92" s="256">
        <v>255</v>
      </c>
      <c r="K92" s="270"/>
    </row>
    <row r="93" spans="2:11" s="1" customFormat="1" ht="15" customHeight="1">
      <c r="B93" s="281"/>
      <c r="C93" s="256" t="s">
        <v>358</v>
      </c>
      <c r="D93" s="256"/>
      <c r="E93" s="256"/>
      <c r="F93" s="279" t="s">
        <v>328</v>
      </c>
      <c r="G93" s="280"/>
      <c r="H93" s="256" t="s">
        <v>359</v>
      </c>
      <c r="I93" s="256" t="s">
        <v>360</v>
      </c>
      <c r="J93" s="256"/>
      <c r="K93" s="270"/>
    </row>
    <row r="94" spans="2:11" s="1" customFormat="1" ht="15" customHeight="1">
      <c r="B94" s="281"/>
      <c r="C94" s="256" t="s">
        <v>361</v>
      </c>
      <c r="D94" s="256"/>
      <c r="E94" s="256"/>
      <c r="F94" s="279" t="s">
        <v>328</v>
      </c>
      <c r="G94" s="280"/>
      <c r="H94" s="256" t="s">
        <v>362</v>
      </c>
      <c r="I94" s="256" t="s">
        <v>363</v>
      </c>
      <c r="J94" s="256"/>
      <c r="K94" s="270"/>
    </row>
    <row r="95" spans="2:11" s="1" customFormat="1" ht="15" customHeight="1">
      <c r="B95" s="281"/>
      <c r="C95" s="256" t="s">
        <v>364</v>
      </c>
      <c r="D95" s="256"/>
      <c r="E95" s="256"/>
      <c r="F95" s="279" t="s">
        <v>328</v>
      </c>
      <c r="G95" s="280"/>
      <c r="H95" s="256" t="s">
        <v>364</v>
      </c>
      <c r="I95" s="256" t="s">
        <v>363</v>
      </c>
      <c r="J95" s="256"/>
      <c r="K95" s="270"/>
    </row>
    <row r="96" spans="2:11" s="1" customFormat="1" ht="15" customHeight="1">
      <c r="B96" s="281"/>
      <c r="C96" s="256" t="s">
        <v>41</v>
      </c>
      <c r="D96" s="256"/>
      <c r="E96" s="256"/>
      <c r="F96" s="279" t="s">
        <v>328</v>
      </c>
      <c r="G96" s="280"/>
      <c r="H96" s="256" t="s">
        <v>365</v>
      </c>
      <c r="I96" s="256" t="s">
        <v>363</v>
      </c>
      <c r="J96" s="256"/>
      <c r="K96" s="270"/>
    </row>
    <row r="97" spans="2:11" s="1" customFormat="1" ht="15" customHeight="1">
      <c r="B97" s="281"/>
      <c r="C97" s="256" t="s">
        <v>51</v>
      </c>
      <c r="D97" s="256"/>
      <c r="E97" s="256"/>
      <c r="F97" s="279" t="s">
        <v>328</v>
      </c>
      <c r="G97" s="280"/>
      <c r="H97" s="256" t="s">
        <v>366</v>
      </c>
      <c r="I97" s="256" t="s">
        <v>363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367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322</v>
      </c>
      <c r="D103" s="271"/>
      <c r="E103" s="271"/>
      <c r="F103" s="271" t="s">
        <v>323</v>
      </c>
      <c r="G103" s="272"/>
      <c r="H103" s="271" t="s">
        <v>57</v>
      </c>
      <c r="I103" s="271" t="s">
        <v>60</v>
      </c>
      <c r="J103" s="271" t="s">
        <v>324</v>
      </c>
      <c r="K103" s="270"/>
    </row>
    <row r="104" spans="2:11" s="1" customFormat="1" ht="17.25" customHeight="1">
      <c r="B104" s="268"/>
      <c r="C104" s="273" t="s">
        <v>325</v>
      </c>
      <c r="D104" s="273"/>
      <c r="E104" s="273"/>
      <c r="F104" s="274" t="s">
        <v>326</v>
      </c>
      <c r="G104" s="275"/>
      <c r="H104" s="273"/>
      <c r="I104" s="273"/>
      <c r="J104" s="273" t="s">
        <v>327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56</v>
      </c>
      <c r="D106" s="278"/>
      <c r="E106" s="278"/>
      <c r="F106" s="279" t="s">
        <v>328</v>
      </c>
      <c r="G106" s="256"/>
      <c r="H106" s="256" t="s">
        <v>368</v>
      </c>
      <c r="I106" s="256" t="s">
        <v>330</v>
      </c>
      <c r="J106" s="256">
        <v>20</v>
      </c>
      <c r="K106" s="270"/>
    </row>
    <row r="107" spans="2:11" s="1" customFormat="1" ht="15" customHeight="1">
      <c r="B107" s="268"/>
      <c r="C107" s="256" t="s">
        <v>331</v>
      </c>
      <c r="D107" s="256"/>
      <c r="E107" s="256"/>
      <c r="F107" s="279" t="s">
        <v>328</v>
      </c>
      <c r="G107" s="256"/>
      <c r="H107" s="256" t="s">
        <v>368</v>
      </c>
      <c r="I107" s="256" t="s">
        <v>330</v>
      </c>
      <c r="J107" s="256">
        <v>120</v>
      </c>
      <c r="K107" s="270"/>
    </row>
    <row r="108" spans="2:11" s="1" customFormat="1" ht="15" customHeight="1">
      <c r="B108" s="281"/>
      <c r="C108" s="256" t="s">
        <v>333</v>
      </c>
      <c r="D108" s="256"/>
      <c r="E108" s="256"/>
      <c r="F108" s="279" t="s">
        <v>334</v>
      </c>
      <c r="G108" s="256"/>
      <c r="H108" s="256" t="s">
        <v>368</v>
      </c>
      <c r="I108" s="256" t="s">
        <v>330</v>
      </c>
      <c r="J108" s="256">
        <v>50</v>
      </c>
      <c r="K108" s="270"/>
    </row>
    <row r="109" spans="2:11" s="1" customFormat="1" ht="15" customHeight="1">
      <c r="B109" s="281"/>
      <c r="C109" s="256" t="s">
        <v>336</v>
      </c>
      <c r="D109" s="256"/>
      <c r="E109" s="256"/>
      <c r="F109" s="279" t="s">
        <v>328</v>
      </c>
      <c r="G109" s="256"/>
      <c r="H109" s="256" t="s">
        <v>368</v>
      </c>
      <c r="I109" s="256" t="s">
        <v>338</v>
      </c>
      <c r="J109" s="256"/>
      <c r="K109" s="270"/>
    </row>
    <row r="110" spans="2:11" s="1" customFormat="1" ht="15" customHeight="1">
      <c r="B110" s="281"/>
      <c r="C110" s="256" t="s">
        <v>347</v>
      </c>
      <c r="D110" s="256"/>
      <c r="E110" s="256"/>
      <c r="F110" s="279" t="s">
        <v>334</v>
      </c>
      <c r="G110" s="256"/>
      <c r="H110" s="256" t="s">
        <v>368</v>
      </c>
      <c r="I110" s="256" t="s">
        <v>330</v>
      </c>
      <c r="J110" s="256">
        <v>50</v>
      </c>
      <c r="K110" s="270"/>
    </row>
    <row r="111" spans="2:11" s="1" customFormat="1" ht="15" customHeight="1">
      <c r="B111" s="281"/>
      <c r="C111" s="256" t="s">
        <v>355</v>
      </c>
      <c r="D111" s="256"/>
      <c r="E111" s="256"/>
      <c r="F111" s="279" t="s">
        <v>334</v>
      </c>
      <c r="G111" s="256"/>
      <c r="H111" s="256" t="s">
        <v>368</v>
      </c>
      <c r="I111" s="256" t="s">
        <v>330</v>
      </c>
      <c r="J111" s="256">
        <v>50</v>
      </c>
      <c r="K111" s="270"/>
    </row>
    <row r="112" spans="2:11" s="1" customFormat="1" ht="15" customHeight="1">
      <c r="B112" s="281"/>
      <c r="C112" s="256" t="s">
        <v>353</v>
      </c>
      <c r="D112" s="256"/>
      <c r="E112" s="256"/>
      <c r="F112" s="279" t="s">
        <v>334</v>
      </c>
      <c r="G112" s="256"/>
      <c r="H112" s="256" t="s">
        <v>368</v>
      </c>
      <c r="I112" s="256" t="s">
        <v>330</v>
      </c>
      <c r="J112" s="256">
        <v>50</v>
      </c>
      <c r="K112" s="270"/>
    </row>
    <row r="113" spans="2:11" s="1" customFormat="1" ht="15" customHeight="1">
      <c r="B113" s="281"/>
      <c r="C113" s="256" t="s">
        <v>56</v>
      </c>
      <c r="D113" s="256"/>
      <c r="E113" s="256"/>
      <c r="F113" s="279" t="s">
        <v>328</v>
      </c>
      <c r="G113" s="256"/>
      <c r="H113" s="256" t="s">
        <v>369</v>
      </c>
      <c r="I113" s="256" t="s">
        <v>330</v>
      </c>
      <c r="J113" s="256">
        <v>20</v>
      </c>
      <c r="K113" s="270"/>
    </row>
    <row r="114" spans="2:11" s="1" customFormat="1" ht="15" customHeight="1">
      <c r="B114" s="281"/>
      <c r="C114" s="256" t="s">
        <v>370</v>
      </c>
      <c r="D114" s="256"/>
      <c r="E114" s="256"/>
      <c r="F114" s="279" t="s">
        <v>328</v>
      </c>
      <c r="G114" s="256"/>
      <c r="H114" s="256" t="s">
        <v>371</v>
      </c>
      <c r="I114" s="256" t="s">
        <v>330</v>
      </c>
      <c r="J114" s="256">
        <v>120</v>
      </c>
      <c r="K114" s="270"/>
    </row>
    <row r="115" spans="2:11" s="1" customFormat="1" ht="15" customHeight="1">
      <c r="B115" s="281"/>
      <c r="C115" s="256" t="s">
        <v>41</v>
      </c>
      <c r="D115" s="256"/>
      <c r="E115" s="256"/>
      <c r="F115" s="279" t="s">
        <v>328</v>
      </c>
      <c r="G115" s="256"/>
      <c r="H115" s="256" t="s">
        <v>372</v>
      </c>
      <c r="I115" s="256" t="s">
        <v>363</v>
      </c>
      <c r="J115" s="256"/>
      <c r="K115" s="270"/>
    </row>
    <row r="116" spans="2:11" s="1" customFormat="1" ht="15" customHeight="1">
      <c r="B116" s="281"/>
      <c r="C116" s="256" t="s">
        <v>51</v>
      </c>
      <c r="D116" s="256"/>
      <c r="E116" s="256"/>
      <c r="F116" s="279" t="s">
        <v>328</v>
      </c>
      <c r="G116" s="256"/>
      <c r="H116" s="256" t="s">
        <v>373</v>
      </c>
      <c r="I116" s="256" t="s">
        <v>363</v>
      </c>
      <c r="J116" s="256"/>
      <c r="K116" s="270"/>
    </row>
    <row r="117" spans="2:11" s="1" customFormat="1" ht="15" customHeight="1">
      <c r="B117" s="281"/>
      <c r="C117" s="256" t="s">
        <v>60</v>
      </c>
      <c r="D117" s="256"/>
      <c r="E117" s="256"/>
      <c r="F117" s="279" t="s">
        <v>328</v>
      </c>
      <c r="G117" s="256"/>
      <c r="H117" s="256" t="s">
        <v>374</v>
      </c>
      <c r="I117" s="256" t="s">
        <v>375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376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322</v>
      </c>
      <c r="D123" s="271"/>
      <c r="E123" s="271"/>
      <c r="F123" s="271" t="s">
        <v>323</v>
      </c>
      <c r="G123" s="272"/>
      <c r="H123" s="271" t="s">
        <v>57</v>
      </c>
      <c r="I123" s="271" t="s">
        <v>60</v>
      </c>
      <c r="J123" s="271" t="s">
        <v>324</v>
      </c>
      <c r="K123" s="300"/>
    </row>
    <row r="124" spans="2:11" s="1" customFormat="1" ht="17.25" customHeight="1">
      <c r="B124" s="299"/>
      <c r="C124" s="273" t="s">
        <v>325</v>
      </c>
      <c r="D124" s="273"/>
      <c r="E124" s="273"/>
      <c r="F124" s="274" t="s">
        <v>326</v>
      </c>
      <c r="G124" s="275"/>
      <c r="H124" s="273"/>
      <c r="I124" s="273"/>
      <c r="J124" s="273" t="s">
        <v>327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331</v>
      </c>
      <c r="D126" s="278"/>
      <c r="E126" s="278"/>
      <c r="F126" s="279" t="s">
        <v>328</v>
      </c>
      <c r="G126" s="256"/>
      <c r="H126" s="256" t="s">
        <v>368</v>
      </c>
      <c r="I126" s="256" t="s">
        <v>330</v>
      </c>
      <c r="J126" s="256">
        <v>120</v>
      </c>
      <c r="K126" s="304"/>
    </row>
    <row r="127" spans="2:11" s="1" customFormat="1" ht="15" customHeight="1">
      <c r="B127" s="301"/>
      <c r="C127" s="256" t="s">
        <v>377</v>
      </c>
      <c r="D127" s="256"/>
      <c r="E127" s="256"/>
      <c r="F127" s="279" t="s">
        <v>328</v>
      </c>
      <c r="G127" s="256"/>
      <c r="H127" s="256" t="s">
        <v>378</v>
      </c>
      <c r="I127" s="256" t="s">
        <v>330</v>
      </c>
      <c r="J127" s="256" t="s">
        <v>379</v>
      </c>
      <c r="K127" s="304"/>
    </row>
    <row r="128" spans="2:11" s="1" customFormat="1" ht="15" customHeight="1">
      <c r="B128" s="301"/>
      <c r="C128" s="256" t="s">
        <v>276</v>
      </c>
      <c r="D128" s="256"/>
      <c r="E128" s="256"/>
      <c r="F128" s="279" t="s">
        <v>328</v>
      </c>
      <c r="G128" s="256"/>
      <c r="H128" s="256" t="s">
        <v>380</v>
      </c>
      <c r="I128" s="256" t="s">
        <v>330</v>
      </c>
      <c r="J128" s="256" t="s">
        <v>379</v>
      </c>
      <c r="K128" s="304"/>
    </row>
    <row r="129" spans="2:11" s="1" customFormat="1" ht="15" customHeight="1">
      <c r="B129" s="301"/>
      <c r="C129" s="256" t="s">
        <v>339</v>
      </c>
      <c r="D129" s="256"/>
      <c r="E129" s="256"/>
      <c r="F129" s="279" t="s">
        <v>334</v>
      </c>
      <c r="G129" s="256"/>
      <c r="H129" s="256" t="s">
        <v>340</v>
      </c>
      <c r="I129" s="256" t="s">
        <v>330</v>
      </c>
      <c r="J129" s="256">
        <v>15</v>
      </c>
      <c r="K129" s="304"/>
    </row>
    <row r="130" spans="2:11" s="1" customFormat="1" ht="15" customHeight="1">
      <c r="B130" s="301"/>
      <c r="C130" s="282" t="s">
        <v>341</v>
      </c>
      <c r="D130" s="282"/>
      <c r="E130" s="282"/>
      <c r="F130" s="283" t="s">
        <v>334</v>
      </c>
      <c r="G130" s="282"/>
      <c r="H130" s="282" t="s">
        <v>342</v>
      </c>
      <c r="I130" s="282" t="s">
        <v>330</v>
      </c>
      <c r="J130" s="282">
        <v>15</v>
      </c>
      <c r="K130" s="304"/>
    </row>
    <row r="131" spans="2:11" s="1" customFormat="1" ht="15" customHeight="1">
      <c r="B131" s="301"/>
      <c r="C131" s="282" t="s">
        <v>343</v>
      </c>
      <c r="D131" s="282"/>
      <c r="E131" s="282"/>
      <c r="F131" s="283" t="s">
        <v>334</v>
      </c>
      <c r="G131" s="282"/>
      <c r="H131" s="282" t="s">
        <v>344</v>
      </c>
      <c r="I131" s="282" t="s">
        <v>330</v>
      </c>
      <c r="J131" s="282">
        <v>20</v>
      </c>
      <c r="K131" s="304"/>
    </row>
    <row r="132" spans="2:11" s="1" customFormat="1" ht="15" customHeight="1">
      <c r="B132" s="301"/>
      <c r="C132" s="282" t="s">
        <v>345</v>
      </c>
      <c r="D132" s="282"/>
      <c r="E132" s="282"/>
      <c r="F132" s="283" t="s">
        <v>334</v>
      </c>
      <c r="G132" s="282"/>
      <c r="H132" s="282" t="s">
        <v>346</v>
      </c>
      <c r="I132" s="282" t="s">
        <v>330</v>
      </c>
      <c r="J132" s="282">
        <v>20</v>
      </c>
      <c r="K132" s="304"/>
    </row>
    <row r="133" spans="2:11" s="1" customFormat="1" ht="15" customHeight="1">
      <c r="B133" s="301"/>
      <c r="C133" s="256" t="s">
        <v>333</v>
      </c>
      <c r="D133" s="256"/>
      <c r="E133" s="256"/>
      <c r="F133" s="279" t="s">
        <v>334</v>
      </c>
      <c r="G133" s="256"/>
      <c r="H133" s="256" t="s">
        <v>368</v>
      </c>
      <c r="I133" s="256" t="s">
        <v>330</v>
      </c>
      <c r="J133" s="256">
        <v>50</v>
      </c>
      <c r="K133" s="304"/>
    </row>
    <row r="134" spans="2:11" s="1" customFormat="1" ht="15" customHeight="1">
      <c r="B134" s="301"/>
      <c r="C134" s="256" t="s">
        <v>347</v>
      </c>
      <c r="D134" s="256"/>
      <c r="E134" s="256"/>
      <c r="F134" s="279" t="s">
        <v>334</v>
      </c>
      <c r="G134" s="256"/>
      <c r="H134" s="256" t="s">
        <v>368</v>
      </c>
      <c r="I134" s="256" t="s">
        <v>330</v>
      </c>
      <c r="J134" s="256">
        <v>50</v>
      </c>
      <c r="K134" s="304"/>
    </row>
    <row r="135" spans="2:11" s="1" customFormat="1" ht="15" customHeight="1">
      <c r="B135" s="301"/>
      <c r="C135" s="256" t="s">
        <v>353</v>
      </c>
      <c r="D135" s="256"/>
      <c r="E135" s="256"/>
      <c r="F135" s="279" t="s">
        <v>334</v>
      </c>
      <c r="G135" s="256"/>
      <c r="H135" s="256" t="s">
        <v>368</v>
      </c>
      <c r="I135" s="256" t="s">
        <v>330</v>
      </c>
      <c r="J135" s="256">
        <v>50</v>
      </c>
      <c r="K135" s="304"/>
    </row>
    <row r="136" spans="2:11" s="1" customFormat="1" ht="15" customHeight="1">
      <c r="B136" s="301"/>
      <c r="C136" s="256" t="s">
        <v>355</v>
      </c>
      <c r="D136" s="256"/>
      <c r="E136" s="256"/>
      <c r="F136" s="279" t="s">
        <v>334</v>
      </c>
      <c r="G136" s="256"/>
      <c r="H136" s="256" t="s">
        <v>368</v>
      </c>
      <c r="I136" s="256" t="s">
        <v>330</v>
      </c>
      <c r="J136" s="256">
        <v>50</v>
      </c>
      <c r="K136" s="304"/>
    </row>
    <row r="137" spans="2:11" s="1" customFormat="1" ht="15" customHeight="1">
      <c r="B137" s="301"/>
      <c r="C137" s="256" t="s">
        <v>356</v>
      </c>
      <c r="D137" s="256"/>
      <c r="E137" s="256"/>
      <c r="F137" s="279" t="s">
        <v>334</v>
      </c>
      <c r="G137" s="256"/>
      <c r="H137" s="256" t="s">
        <v>381</v>
      </c>
      <c r="I137" s="256" t="s">
        <v>330</v>
      </c>
      <c r="J137" s="256">
        <v>255</v>
      </c>
      <c r="K137" s="304"/>
    </row>
    <row r="138" spans="2:11" s="1" customFormat="1" ht="15" customHeight="1">
      <c r="B138" s="301"/>
      <c r="C138" s="256" t="s">
        <v>358</v>
      </c>
      <c r="D138" s="256"/>
      <c r="E138" s="256"/>
      <c r="F138" s="279" t="s">
        <v>328</v>
      </c>
      <c r="G138" s="256"/>
      <c r="H138" s="256" t="s">
        <v>382</v>
      </c>
      <c r="I138" s="256" t="s">
        <v>360</v>
      </c>
      <c r="J138" s="256"/>
      <c r="K138" s="304"/>
    </row>
    <row r="139" spans="2:11" s="1" customFormat="1" ht="15" customHeight="1">
      <c r="B139" s="301"/>
      <c r="C139" s="256" t="s">
        <v>361</v>
      </c>
      <c r="D139" s="256"/>
      <c r="E139" s="256"/>
      <c r="F139" s="279" t="s">
        <v>328</v>
      </c>
      <c r="G139" s="256"/>
      <c r="H139" s="256" t="s">
        <v>383</v>
      </c>
      <c r="I139" s="256" t="s">
        <v>363</v>
      </c>
      <c r="J139" s="256"/>
      <c r="K139" s="304"/>
    </row>
    <row r="140" spans="2:11" s="1" customFormat="1" ht="15" customHeight="1">
      <c r="B140" s="301"/>
      <c r="C140" s="256" t="s">
        <v>364</v>
      </c>
      <c r="D140" s="256"/>
      <c r="E140" s="256"/>
      <c r="F140" s="279" t="s">
        <v>328</v>
      </c>
      <c r="G140" s="256"/>
      <c r="H140" s="256" t="s">
        <v>364</v>
      </c>
      <c r="I140" s="256" t="s">
        <v>363</v>
      </c>
      <c r="J140" s="256"/>
      <c r="K140" s="304"/>
    </row>
    <row r="141" spans="2:11" s="1" customFormat="1" ht="15" customHeight="1">
      <c r="B141" s="301"/>
      <c r="C141" s="256" t="s">
        <v>41</v>
      </c>
      <c r="D141" s="256"/>
      <c r="E141" s="256"/>
      <c r="F141" s="279" t="s">
        <v>328</v>
      </c>
      <c r="G141" s="256"/>
      <c r="H141" s="256" t="s">
        <v>384</v>
      </c>
      <c r="I141" s="256" t="s">
        <v>363</v>
      </c>
      <c r="J141" s="256"/>
      <c r="K141" s="304"/>
    </row>
    <row r="142" spans="2:11" s="1" customFormat="1" ht="15" customHeight="1">
      <c r="B142" s="301"/>
      <c r="C142" s="256" t="s">
        <v>385</v>
      </c>
      <c r="D142" s="256"/>
      <c r="E142" s="256"/>
      <c r="F142" s="279" t="s">
        <v>328</v>
      </c>
      <c r="G142" s="256"/>
      <c r="H142" s="256" t="s">
        <v>386</v>
      </c>
      <c r="I142" s="256" t="s">
        <v>363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387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322</v>
      </c>
      <c r="D148" s="271"/>
      <c r="E148" s="271"/>
      <c r="F148" s="271" t="s">
        <v>323</v>
      </c>
      <c r="G148" s="272"/>
      <c r="H148" s="271" t="s">
        <v>57</v>
      </c>
      <c r="I148" s="271" t="s">
        <v>60</v>
      </c>
      <c r="J148" s="271" t="s">
        <v>324</v>
      </c>
      <c r="K148" s="270"/>
    </row>
    <row r="149" spans="2:11" s="1" customFormat="1" ht="17.25" customHeight="1">
      <c r="B149" s="268"/>
      <c r="C149" s="273" t="s">
        <v>325</v>
      </c>
      <c r="D149" s="273"/>
      <c r="E149" s="273"/>
      <c r="F149" s="274" t="s">
        <v>326</v>
      </c>
      <c r="G149" s="275"/>
      <c r="H149" s="273"/>
      <c r="I149" s="273"/>
      <c r="J149" s="273" t="s">
        <v>327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331</v>
      </c>
      <c r="D151" s="256"/>
      <c r="E151" s="256"/>
      <c r="F151" s="309" t="s">
        <v>328</v>
      </c>
      <c r="G151" s="256"/>
      <c r="H151" s="308" t="s">
        <v>368</v>
      </c>
      <c r="I151" s="308" t="s">
        <v>330</v>
      </c>
      <c r="J151" s="308">
        <v>120</v>
      </c>
      <c r="K151" s="304"/>
    </row>
    <row r="152" spans="2:11" s="1" customFormat="1" ht="15" customHeight="1">
      <c r="B152" s="281"/>
      <c r="C152" s="308" t="s">
        <v>377</v>
      </c>
      <c r="D152" s="256"/>
      <c r="E152" s="256"/>
      <c r="F152" s="309" t="s">
        <v>328</v>
      </c>
      <c r="G152" s="256"/>
      <c r="H152" s="308" t="s">
        <v>388</v>
      </c>
      <c r="I152" s="308" t="s">
        <v>330</v>
      </c>
      <c r="J152" s="308" t="s">
        <v>379</v>
      </c>
      <c r="K152" s="304"/>
    </row>
    <row r="153" spans="2:11" s="1" customFormat="1" ht="15" customHeight="1">
      <c r="B153" s="281"/>
      <c r="C153" s="308" t="s">
        <v>276</v>
      </c>
      <c r="D153" s="256"/>
      <c r="E153" s="256"/>
      <c r="F153" s="309" t="s">
        <v>328</v>
      </c>
      <c r="G153" s="256"/>
      <c r="H153" s="308" t="s">
        <v>389</v>
      </c>
      <c r="I153" s="308" t="s">
        <v>330</v>
      </c>
      <c r="J153" s="308" t="s">
        <v>379</v>
      </c>
      <c r="K153" s="304"/>
    </row>
    <row r="154" spans="2:11" s="1" customFormat="1" ht="15" customHeight="1">
      <c r="B154" s="281"/>
      <c r="C154" s="308" t="s">
        <v>333</v>
      </c>
      <c r="D154" s="256"/>
      <c r="E154" s="256"/>
      <c r="F154" s="309" t="s">
        <v>334</v>
      </c>
      <c r="G154" s="256"/>
      <c r="H154" s="308" t="s">
        <v>368</v>
      </c>
      <c r="I154" s="308" t="s">
        <v>330</v>
      </c>
      <c r="J154" s="308">
        <v>50</v>
      </c>
      <c r="K154" s="304"/>
    </row>
    <row r="155" spans="2:11" s="1" customFormat="1" ht="15" customHeight="1">
      <c r="B155" s="281"/>
      <c r="C155" s="308" t="s">
        <v>336</v>
      </c>
      <c r="D155" s="256"/>
      <c r="E155" s="256"/>
      <c r="F155" s="309" t="s">
        <v>328</v>
      </c>
      <c r="G155" s="256"/>
      <c r="H155" s="308" t="s">
        <v>368</v>
      </c>
      <c r="I155" s="308" t="s">
        <v>338</v>
      </c>
      <c r="J155" s="308"/>
      <c r="K155" s="304"/>
    </row>
    <row r="156" spans="2:11" s="1" customFormat="1" ht="15" customHeight="1">
      <c r="B156" s="281"/>
      <c r="C156" s="308" t="s">
        <v>347</v>
      </c>
      <c r="D156" s="256"/>
      <c r="E156" s="256"/>
      <c r="F156" s="309" t="s">
        <v>334</v>
      </c>
      <c r="G156" s="256"/>
      <c r="H156" s="308" t="s">
        <v>368</v>
      </c>
      <c r="I156" s="308" t="s">
        <v>330</v>
      </c>
      <c r="J156" s="308">
        <v>50</v>
      </c>
      <c r="K156" s="304"/>
    </row>
    <row r="157" spans="2:11" s="1" customFormat="1" ht="15" customHeight="1">
      <c r="B157" s="281"/>
      <c r="C157" s="308" t="s">
        <v>355</v>
      </c>
      <c r="D157" s="256"/>
      <c r="E157" s="256"/>
      <c r="F157" s="309" t="s">
        <v>334</v>
      </c>
      <c r="G157" s="256"/>
      <c r="H157" s="308" t="s">
        <v>368</v>
      </c>
      <c r="I157" s="308" t="s">
        <v>330</v>
      </c>
      <c r="J157" s="308">
        <v>50</v>
      </c>
      <c r="K157" s="304"/>
    </row>
    <row r="158" spans="2:11" s="1" customFormat="1" ht="15" customHeight="1">
      <c r="B158" s="281"/>
      <c r="C158" s="308" t="s">
        <v>353</v>
      </c>
      <c r="D158" s="256"/>
      <c r="E158" s="256"/>
      <c r="F158" s="309" t="s">
        <v>334</v>
      </c>
      <c r="G158" s="256"/>
      <c r="H158" s="308" t="s">
        <v>368</v>
      </c>
      <c r="I158" s="308" t="s">
        <v>330</v>
      </c>
      <c r="J158" s="308">
        <v>50</v>
      </c>
      <c r="K158" s="304"/>
    </row>
    <row r="159" spans="2:11" s="1" customFormat="1" ht="15" customHeight="1">
      <c r="B159" s="281"/>
      <c r="C159" s="308" t="s">
        <v>90</v>
      </c>
      <c r="D159" s="256"/>
      <c r="E159" s="256"/>
      <c r="F159" s="309" t="s">
        <v>328</v>
      </c>
      <c r="G159" s="256"/>
      <c r="H159" s="308" t="s">
        <v>390</v>
      </c>
      <c r="I159" s="308" t="s">
        <v>330</v>
      </c>
      <c r="J159" s="308" t="s">
        <v>391</v>
      </c>
      <c r="K159" s="304"/>
    </row>
    <row r="160" spans="2:11" s="1" customFormat="1" ht="15" customHeight="1">
      <c r="B160" s="281"/>
      <c r="C160" s="308" t="s">
        <v>392</v>
      </c>
      <c r="D160" s="256"/>
      <c r="E160" s="256"/>
      <c r="F160" s="309" t="s">
        <v>328</v>
      </c>
      <c r="G160" s="256"/>
      <c r="H160" s="308" t="s">
        <v>393</v>
      </c>
      <c r="I160" s="308" t="s">
        <v>363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394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322</v>
      </c>
      <c r="D166" s="271"/>
      <c r="E166" s="271"/>
      <c r="F166" s="271" t="s">
        <v>323</v>
      </c>
      <c r="G166" s="313"/>
      <c r="H166" s="314" t="s">
        <v>57</v>
      </c>
      <c r="I166" s="314" t="s">
        <v>60</v>
      </c>
      <c r="J166" s="271" t="s">
        <v>324</v>
      </c>
      <c r="K166" s="248"/>
    </row>
    <row r="167" spans="2:11" s="1" customFormat="1" ht="17.25" customHeight="1">
      <c r="B167" s="249"/>
      <c r="C167" s="273" t="s">
        <v>325</v>
      </c>
      <c r="D167" s="273"/>
      <c r="E167" s="273"/>
      <c r="F167" s="274" t="s">
        <v>326</v>
      </c>
      <c r="G167" s="315"/>
      <c r="H167" s="316"/>
      <c r="I167" s="316"/>
      <c r="J167" s="273" t="s">
        <v>327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331</v>
      </c>
      <c r="D169" s="256"/>
      <c r="E169" s="256"/>
      <c r="F169" s="279" t="s">
        <v>328</v>
      </c>
      <c r="G169" s="256"/>
      <c r="H169" s="256" t="s">
        <v>368</v>
      </c>
      <c r="I169" s="256" t="s">
        <v>330</v>
      </c>
      <c r="J169" s="256">
        <v>120</v>
      </c>
      <c r="K169" s="304"/>
    </row>
    <row r="170" spans="2:11" s="1" customFormat="1" ht="15" customHeight="1">
      <c r="B170" s="281"/>
      <c r="C170" s="256" t="s">
        <v>377</v>
      </c>
      <c r="D170" s="256"/>
      <c r="E170" s="256"/>
      <c r="F170" s="279" t="s">
        <v>328</v>
      </c>
      <c r="G170" s="256"/>
      <c r="H170" s="256" t="s">
        <v>378</v>
      </c>
      <c r="I170" s="256" t="s">
        <v>330</v>
      </c>
      <c r="J170" s="256" t="s">
        <v>379</v>
      </c>
      <c r="K170" s="304"/>
    </row>
    <row r="171" spans="2:11" s="1" customFormat="1" ht="15" customHeight="1">
      <c r="B171" s="281"/>
      <c r="C171" s="256" t="s">
        <v>276</v>
      </c>
      <c r="D171" s="256"/>
      <c r="E171" s="256"/>
      <c r="F171" s="279" t="s">
        <v>328</v>
      </c>
      <c r="G171" s="256"/>
      <c r="H171" s="256" t="s">
        <v>395</v>
      </c>
      <c r="I171" s="256" t="s">
        <v>330</v>
      </c>
      <c r="J171" s="256" t="s">
        <v>379</v>
      </c>
      <c r="K171" s="304"/>
    </row>
    <row r="172" spans="2:11" s="1" customFormat="1" ht="15" customHeight="1">
      <c r="B172" s="281"/>
      <c r="C172" s="256" t="s">
        <v>333</v>
      </c>
      <c r="D172" s="256"/>
      <c r="E172" s="256"/>
      <c r="F172" s="279" t="s">
        <v>334</v>
      </c>
      <c r="G172" s="256"/>
      <c r="H172" s="256" t="s">
        <v>395</v>
      </c>
      <c r="I172" s="256" t="s">
        <v>330</v>
      </c>
      <c r="J172" s="256">
        <v>50</v>
      </c>
      <c r="K172" s="304"/>
    </row>
    <row r="173" spans="2:11" s="1" customFormat="1" ht="15" customHeight="1">
      <c r="B173" s="281"/>
      <c r="C173" s="256" t="s">
        <v>336</v>
      </c>
      <c r="D173" s="256"/>
      <c r="E173" s="256"/>
      <c r="F173" s="279" t="s">
        <v>328</v>
      </c>
      <c r="G173" s="256"/>
      <c r="H173" s="256" t="s">
        <v>395</v>
      </c>
      <c r="I173" s="256" t="s">
        <v>338</v>
      </c>
      <c r="J173" s="256"/>
      <c r="K173" s="304"/>
    </row>
    <row r="174" spans="2:11" s="1" customFormat="1" ht="15" customHeight="1">
      <c r="B174" s="281"/>
      <c r="C174" s="256" t="s">
        <v>347</v>
      </c>
      <c r="D174" s="256"/>
      <c r="E174" s="256"/>
      <c r="F174" s="279" t="s">
        <v>334</v>
      </c>
      <c r="G174" s="256"/>
      <c r="H174" s="256" t="s">
        <v>395</v>
      </c>
      <c r="I174" s="256" t="s">
        <v>330</v>
      </c>
      <c r="J174" s="256">
        <v>50</v>
      </c>
      <c r="K174" s="304"/>
    </row>
    <row r="175" spans="2:11" s="1" customFormat="1" ht="15" customHeight="1">
      <c r="B175" s="281"/>
      <c r="C175" s="256" t="s">
        <v>355</v>
      </c>
      <c r="D175" s="256"/>
      <c r="E175" s="256"/>
      <c r="F175" s="279" t="s">
        <v>334</v>
      </c>
      <c r="G175" s="256"/>
      <c r="H175" s="256" t="s">
        <v>395</v>
      </c>
      <c r="I175" s="256" t="s">
        <v>330</v>
      </c>
      <c r="J175" s="256">
        <v>50</v>
      </c>
      <c r="K175" s="304"/>
    </row>
    <row r="176" spans="2:11" s="1" customFormat="1" ht="15" customHeight="1">
      <c r="B176" s="281"/>
      <c r="C176" s="256" t="s">
        <v>353</v>
      </c>
      <c r="D176" s="256"/>
      <c r="E176" s="256"/>
      <c r="F176" s="279" t="s">
        <v>334</v>
      </c>
      <c r="G176" s="256"/>
      <c r="H176" s="256" t="s">
        <v>395</v>
      </c>
      <c r="I176" s="256" t="s">
        <v>330</v>
      </c>
      <c r="J176" s="256">
        <v>50</v>
      </c>
      <c r="K176" s="304"/>
    </row>
    <row r="177" spans="2:11" s="1" customFormat="1" ht="15" customHeight="1">
      <c r="B177" s="281"/>
      <c r="C177" s="256" t="s">
        <v>100</v>
      </c>
      <c r="D177" s="256"/>
      <c r="E177" s="256"/>
      <c r="F177" s="279" t="s">
        <v>328</v>
      </c>
      <c r="G177" s="256"/>
      <c r="H177" s="256" t="s">
        <v>396</v>
      </c>
      <c r="I177" s="256" t="s">
        <v>397</v>
      </c>
      <c r="J177" s="256"/>
      <c r="K177" s="304"/>
    </row>
    <row r="178" spans="2:11" s="1" customFormat="1" ht="15" customHeight="1">
      <c r="B178" s="281"/>
      <c r="C178" s="256" t="s">
        <v>60</v>
      </c>
      <c r="D178" s="256"/>
      <c r="E178" s="256"/>
      <c r="F178" s="279" t="s">
        <v>328</v>
      </c>
      <c r="G178" s="256"/>
      <c r="H178" s="256" t="s">
        <v>398</v>
      </c>
      <c r="I178" s="256" t="s">
        <v>399</v>
      </c>
      <c r="J178" s="256">
        <v>1</v>
      </c>
      <c r="K178" s="304"/>
    </row>
    <row r="179" spans="2:11" s="1" customFormat="1" ht="15" customHeight="1">
      <c r="B179" s="281"/>
      <c r="C179" s="256" t="s">
        <v>56</v>
      </c>
      <c r="D179" s="256"/>
      <c r="E179" s="256"/>
      <c r="F179" s="279" t="s">
        <v>328</v>
      </c>
      <c r="G179" s="256"/>
      <c r="H179" s="256" t="s">
        <v>400</v>
      </c>
      <c r="I179" s="256" t="s">
        <v>330</v>
      </c>
      <c r="J179" s="256">
        <v>20</v>
      </c>
      <c r="K179" s="304"/>
    </row>
    <row r="180" spans="2:11" s="1" customFormat="1" ht="15" customHeight="1">
      <c r="B180" s="281"/>
      <c r="C180" s="256" t="s">
        <v>57</v>
      </c>
      <c r="D180" s="256"/>
      <c r="E180" s="256"/>
      <c r="F180" s="279" t="s">
        <v>328</v>
      </c>
      <c r="G180" s="256"/>
      <c r="H180" s="256" t="s">
        <v>401</v>
      </c>
      <c r="I180" s="256" t="s">
        <v>330</v>
      </c>
      <c r="J180" s="256">
        <v>255</v>
      </c>
      <c r="K180" s="304"/>
    </row>
    <row r="181" spans="2:11" s="1" customFormat="1" ht="15" customHeight="1">
      <c r="B181" s="281"/>
      <c r="C181" s="256" t="s">
        <v>101</v>
      </c>
      <c r="D181" s="256"/>
      <c r="E181" s="256"/>
      <c r="F181" s="279" t="s">
        <v>328</v>
      </c>
      <c r="G181" s="256"/>
      <c r="H181" s="256" t="s">
        <v>292</v>
      </c>
      <c r="I181" s="256" t="s">
        <v>330</v>
      </c>
      <c r="J181" s="256">
        <v>10</v>
      </c>
      <c r="K181" s="304"/>
    </row>
    <row r="182" spans="2:11" s="1" customFormat="1" ht="15" customHeight="1">
      <c r="B182" s="281"/>
      <c r="C182" s="256" t="s">
        <v>102</v>
      </c>
      <c r="D182" s="256"/>
      <c r="E182" s="256"/>
      <c r="F182" s="279" t="s">
        <v>328</v>
      </c>
      <c r="G182" s="256"/>
      <c r="H182" s="256" t="s">
        <v>402</v>
      </c>
      <c r="I182" s="256" t="s">
        <v>363</v>
      </c>
      <c r="J182" s="256"/>
      <c r="K182" s="304"/>
    </row>
    <row r="183" spans="2:11" s="1" customFormat="1" ht="15" customHeight="1">
      <c r="B183" s="281"/>
      <c r="C183" s="256" t="s">
        <v>403</v>
      </c>
      <c r="D183" s="256"/>
      <c r="E183" s="256"/>
      <c r="F183" s="279" t="s">
        <v>328</v>
      </c>
      <c r="G183" s="256"/>
      <c r="H183" s="256" t="s">
        <v>404</v>
      </c>
      <c r="I183" s="256" t="s">
        <v>363</v>
      </c>
      <c r="J183" s="256"/>
      <c r="K183" s="304"/>
    </row>
    <row r="184" spans="2:11" s="1" customFormat="1" ht="15" customHeight="1">
      <c r="B184" s="281"/>
      <c r="C184" s="256" t="s">
        <v>392</v>
      </c>
      <c r="D184" s="256"/>
      <c r="E184" s="256"/>
      <c r="F184" s="279" t="s">
        <v>328</v>
      </c>
      <c r="G184" s="256"/>
      <c r="H184" s="256" t="s">
        <v>405</v>
      </c>
      <c r="I184" s="256" t="s">
        <v>363</v>
      </c>
      <c r="J184" s="256"/>
      <c r="K184" s="304"/>
    </row>
    <row r="185" spans="2:11" s="1" customFormat="1" ht="15" customHeight="1">
      <c r="B185" s="281"/>
      <c r="C185" s="256" t="s">
        <v>104</v>
      </c>
      <c r="D185" s="256"/>
      <c r="E185" s="256"/>
      <c r="F185" s="279" t="s">
        <v>334</v>
      </c>
      <c r="G185" s="256"/>
      <c r="H185" s="256" t="s">
        <v>406</v>
      </c>
      <c r="I185" s="256" t="s">
        <v>330</v>
      </c>
      <c r="J185" s="256">
        <v>50</v>
      </c>
      <c r="K185" s="304"/>
    </row>
    <row r="186" spans="2:11" s="1" customFormat="1" ht="15" customHeight="1">
      <c r="B186" s="281"/>
      <c r="C186" s="256" t="s">
        <v>407</v>
      </c>
      <c r="D186" s="256"/>
      <c r="E186" s="256"/>
      <c r="F186" s="279" t="s">
        <v>334</v>
      </c>
      <c r="G186" s="256"/>
      <c r="H186" s="256" t="s">
        <v>408</v>
      </c>
      <c r="I186" s="256" t="s">
        <v>409</v>
      </c>
      <c r="J186" s="256"/>
      <c r="K186" s="304"/>
    </row>
    <row r="187" spans="2:11" s="1" customFormat="1" ht="15" customHeight="1">
      <c r="B187" s="281"/>
      <c r="C187" s="256" t="s">
        <v>410</v>
      </c>
      <c r="D187" s="256"/>
      <c r="E187" s="256"/>
      <c r="F187" s="279" t="s">
        <v>334</v>
      </c>
      <c r="G187" s="256"/>
      <c r="H187" s="256" t="s">
        <v>411</v>
      </c>
      <c r="I187" s="256" t="s">
        <v>409</v>
      </c>
      <c r="J187" s="256"/>
      <c r="K187" s="304"/>
    </row>
    <row r="188" spans="2:11" s="1" customFormat="1" ht="15" customHeight="1">
      <c r="B188" s="281"/>
      <c r="C188" s="256" t="s">
        <v>412</v>
      </c>
      <c r="D188" s="256"/>
      <c r="E188" s="256"/>
      <c r="F188" s="279" t="s">
        <v>334</v>
      </c>
      <c r="G188" s="256"/>
      <c r="H188" s="256" t="s">
        <v>413</v>
      </c>
      <c r="I188" s="256" t="s">
        <v>409</v>
      </c>
      <c r="J188" s="256"/>
      <c r="K188" s="304"/>
    </row>
    <row r="189" spans="2:11" s="1" customFormat="1" ht="15" customHeight="1">
      <c r="B189" s="281"/>
      <c r="C189" s="317" t="s">
        <v>414</v>
      </c>
      <c r="D189" s="256"/>
      <c r="E189" s="256"/>
      <c r="F189" s="279" t="s">
        <v>334</v>
      </c>
      <c r="G189" s="256"/>
      <c r="H189" s="256" t="s">
        <v>415</v>
      </c>
      <c r="I189" s="256" t="s">
        <v>416</v>
      </c>
      <c r="J189" s="318" t="s">
        <v>417</v>
      </c>
      <c r="K189" s="304"/>
    </row>
    <row r="190" spans="2:11" s="1" customFormat="1" ht="15" customHeight="1">
      <c r="B190" s="281"/>
      <c r="C190" s="317" t="s">
        <v>45</v>
      </c>
      <c r="D190" s="256"/>
      <c r="E190" s="256"/>
      <c r="F190" s="279" t="s">
        <v>328</v>
      </c>
      <c r="G190" s="256"/>
      <c r="H190" s="253" t="s">
        <v>418</v>
      </c>
      <c r="I190" s="256" t="s">
        <v>419</v>
      </c>
      <c r="J190" s="256"/>
      <c r="K190" s="304"/>
    </row>
    <row r="191" spans="2:11" s="1" customFormat="1" ht="15" customHeight="1">
      <c r="B191" s="281"/>
      <c r="C191" s="317" t="s">
        <v>420</v>
      </c>
      <c r="D191" s="256"/>
      <c r="E191" s="256"/>
      <c r="F191" s="279" t="s">
        <v>328</v>
      </c>
      <c r="G191" s="256"/>
      <c r="H191" s="256" t="s">
        <v>421</v>
      </c>
      <c r="I191" s="256" t="s">
        <v>363</v>
      </c>
      <c r="J191" s="256"/>
      <c r="K191" s="304"/>
    </row>
    <row r="192" spans="2:11" s="1" customFormat="1" ht="15" customHeight="1">
      <c r="B192" s="281"/>
      <c r="C192" s="317" t="s">
        <v>422</v>
      </c>
      <c r="D192" s="256"/>
      <c r="E192" s="256"/>
      <c r="F192" s="279" t="s">
        <v>328</v>
      </c>
      <c r="G192" s="256"/>
      <c r="H192" s="256" t="s">
        <v>423</v>
      </c>
      <c r="I192" s="256" t="s">
        <v>363</v>
      </c>
      <c r="J192" s="256"/>
      <c r="K192" s="304"/>
    </row>
    <row r="193" spans="2:11" s="1" customFormat="1" ht="15" customHeight="1">
      <c r="B193" s="281"/>
      <c r="C193" s="317" t="s">
        <v>424</v>
      </c>
      <c r="D193" s="256"/>
      <c r="E193" s="256"/>
      <c r="F193" s="279" t="s">
        <v>334</v>
      </c>
      <c r="G193" s="256"/>
      <c r="H193" s="256" t="s">
        <v>425</v>
      </c>
      <c r="I193" s="256" t="s">
        <v>363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426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427</v>
      </c>
      <c r="D200" s="320"/>
      <c r="E200" s="320"/>
      <c r="F200" s="320" t="s">
        <v>428</v>
      </c>
      <c r="G200" s="321"/>
      <c r="H200" s="320" t="s">
        <v>429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419</v>
      </c>
      <c r="D202" s="256"/>
      <c r="E202" s="256"/>
      <c r="F202" s="279" t="s">
        <v>46</v>
      </c>
      <c r="G202" s="256"/>
      <c r="H202" s="256" t="s">
        <v>430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47</v>
      </c>
      <c r="G203" s="256"/>
      <c r="H203" s="256" t="s">
        <v>431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50</v>
      </c>
      <c r="G204" s="256"/>
      <c r="H204" s="256" t="s">
        <v>432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48</v>
      </c>
      <c r="G205" s="256"/>
      <c r="H205" s="256" t="s">
        <v>433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49</v>
      </c>
      <c r="G206" s="256"/>
      <c r="H206" s="256" t="s">
        <v>434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375</v>
      </c>
      <c r="D208" s="256"/>
      <c r="E208" s="256"/>
      <c r="F208" s="279" t="s">
        <v>82</v>
      </c>
      <c r="G208" s="256"/>
      <c r="H208" s="256" t="s">
        <v>435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270</v>
      </c>
      <c r="G209" s="256"/>
      <c r="H209" s="256" t="s">
        <v>271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268</v>
      </c>
      <c r="G210" s="256"/>
      <c r="H210" s="256" t="s">
        <v>436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272</v>
      </c>
      <c r="G211" s="317"/>
      <c r="H211" s="308" t="s">
        <v>273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274</v>
      </c>
      <c r="G212" s="317"/>
      <c r="H212" s="308" t="s">
        <v>437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399</v>
      </c>
      <c r="D214" s="256"/>
      <c r="E214" s="256"/>
      <c r="F214" s="279">
        <v>1</v>
      </c>
      <c r="G214" s="317"/>
      <c r="H214" s="308" t="s">
        <v>438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439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440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441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2022-09-19T12:51:29Z</dcterms:created>
  <dcterms:modified xsi:type="dcterms:W3CDTF">2022-09-19T12:51:32Z</dcterms:modified>
  <cp:category/>
  <cp:version/>
  <cp:contentType/>
  <cp:contentStatus/>
</cp:coreProperties>
</file>