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3" activeTab="18"/>
  </bookViews>
  <sheets>
    <sheet name="Stavba" sheetId="1" r:id="rId1"/>
    <sheet name="Pokyny pro vyplnění" sheetId="2" state="hidden" r:id="rId2"/>
    <sheet name="VzorPolozky" sheetId="3" state="hidden" r:id="rId3"/>
    <sheet name="SO 01 1 Pol" sheetId="4" r:id="rId4"/>
    <sheet name="SO 02 1 Pol" sheetId="5" r:id="rId5"/>
    <sheet name="SO 03 1 Pol" sheetId="6" r:id="rId6"/>
    <sheet name="SO 04 1 Pol" sheetId="7" r:id="rId7"/>
    <sheet name="SO 05 1 Pol" sheetId="8" r:id="rId8"/>
    <sheet name="SO 06 1 Pol" sheetId="9" r:id="rId9"/>
    <sheet name="SO 07 1 Pol" sheetId="10" r:id="rId10"/>
    <sheet name="SO 08 1 Pol" sheetId="11" r:id="rId11"/>
    <sheet name="SO 09 1 Pol" sheetId="12" r:id="rId12"/>
    <sheet name="SO 10 1 Pol" sheetId="13" r:id="rId13"/>
    <sheet name="SO 11 1 Pol" sheetId="14" r:id="rId14"/>
    <sheet name="SO 12 1 Pol" sheetId="15" r:id="rId15"/>
    <sheet name="SO 13 1 Pol" sheetId="16" r:id="rId16"/>
    <sheet name="SO 14 1 Pol" sheetId="17" r:id="rId17"/>
    <sheet name="SO 15 1 Pol" sheetId="18" r:id="rId18"/>
    <sheet name="SO 16 1 Pol" sheetId="19" r:id="rId19"/>
    <sheet name="SO 17 1 Pol" sheetId="20" r:id="rId20"/>
  </sheets>
  <externalReferences>
    <externalReference r:id="rId23"/>
  </externalReferences>
  <definedNames>
    <definedName name="_xlnm.Print_Area" localSheetId="3">'SO 01 1 Pol'!$A$1:$Y$12</definedName>
    <definedName name="_xlnm.Print_Area" localSheetId="4">'SO 02 1 Pol'!$A$1:$Y$12</definedName>
    <definedName name="_xlnm.Print_Area" localSheetId="5">'SO 03 1 Pol'!$A$1:$Y$12</definedName>
    <definedName name="_xlnm.Print_Area" localSheetId="6">'SO 04 1 Pol'!$A$1:$Y$12</definedName>
    <definedName name="_xlnm.Print_Area" localSheetId="7">'SO 05 1 Pol'!$A$1:$Y$12</definedName>
    <definedName name="_xlnm.Print_Area" localSheetId="8">'SO 06 1 Pol'!$A$1:$Y$12</definedName>
    <definedName name="_xlnm.Print_Area" localSheetId="9">'SO 07 1 Pol'!$A$1:$Y$12</definedName>
    <definedName name="_xlnm.Print_Area" localSheetId="10">'SO 08 1 Pol'!$A$1:$Y$12</definedName>
    <definedName name="_xlnm.Print_Area" localSheetId="11">'SO 09 1 Pol'!$A$1:$Y$12</definedName>
    <definedName name="_xlnm.Print_Area" localSheetId="12">'SO 10 1 Pol'!$A$1:$Y$12</definedName>
    <definedName name="_xlnm.Print_Area" localSheetId="13">'SO 11 1 Pol'!$A$1:$Y$12</definedName>
    <definedName name="_xlnm.Print_Area" localSheetId="14">'SO 12 1 Pol'!$A$1:$Y$12</definedName>
    <definedName name="_xlnm.Print_Area" localSheetId="15">'SO 13 1 Pol'!$A$1:$Y$12</definedName>
    <definedName name="_xlnm.Print_Area" localSheetId="16">'SO 14 1 Pol'!$A$1:$Y$12</definedName>
    <definedName name="_xlnm.Print_Area" localSheetId="17">'SO 15 1 Pol'!$A$1:$Y$12</definedName>
    <definedName name="_xlnm.Print_Area" localSheetId="18">'SO 16 1 Pol'!$A$1:$Y$12</definedName>
    <definedName name="_xlnm.Print_Area" localSheetId="19">'SO 17 1 Pol'!$A$1:$Y$12</definedName>
    <definedName name="_xlnm.Print_Area" localSheetId="0">'Stavba'!$A$1:$J$118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0">'Stavba'!$H$74</definedName>
    <definedName name="CenaCelkemVypocet" localSheetId="0">'Stavba'!$I$74</definedName>
    <definedName name="CisloStavby" localSheetId="0">'Stavba'!$D$2</definedName>
    <definedName name="DIČ" localSheetId="0">'Stavba'!$I$12</definedName>
    <definedName name="dpsc" localSheetId="0">'Stavba'!$D$13</definedName>
    <definedName name="IČO" localSheetId="0">'Stavba'!$I$11</definedName>
    <definedName name="NazevStavby" localSheetId="0">'Stavba'!$E$2</definedName>
    <definedName name="Objednatel" localSheetId="0">'Stavba'!$D$5</definedName>
    <definedName name="Objekt" localSheetId="0">'Stavba'!$B$38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SazbaDPH1" localSheetId="0">'Stavba'!$E$23</definedName>
    <definedName name="SazbaDPH2" localSheetId="0">'Stavba'!$E$25</definedName>
    <definedName name="ZakladDPHSniVypocet" localSheetId="0">'Stavba'!$F$74</definedName>
    <definedName name="ZakladDPHZaklVypocet" localSheetId="0">'Stavba'!$G$74</definedName>
    <definedName name="Z_B7E7C763_C459_487D_8ABA_5CFDDFBD5A84_.wvu.Cols" localSheetId="0">'Stavba'!$A:$A</definedName>
    <definedName name="Z_B7E7C763_C459_487D_8ABA_5CFDDFBD5A84_.wvu.PrintArea" localSheetId="0">'Stavba'!$B$1:$J$36</definedName>
    <definedName name="_xlnm.Print_Titles" localSheetId="3">'SO 01 1 Pol'!$1:$7</definedName>
    <definedName name="_xlnm.Print_Titles" localSheetId="4">'SO 02 1 Pol'!$1:$7</definedName>
    <definedName name="_xlnm.Print_Titles" localSheetId="5">'SO 03 1 Pol'!$1:$7</definedName>
    <definedName name="_xlnm.Print_Titles" localSheetId="6">'SO 04 1 Pol'!$1:$7</definedName>
    <definedName name="_xlnm.Print_Titles" localSheetId="7">'SO 05 1 Pol'!$1:$7</definedName>
    <definedName name="_xlnm.Print_Titles" localSheetId="8">'SO 06 1 Pol'!$1:$7</definedName>
    <definedName name="_xlnm.Print_Titles" localSheetId="9">'SO 07 1 Pol'!$1:$7</definedName>
    <definedName name="_xlnm.Print_Titles" localSheetId="10">'SO 08 1 Pol'!$1:$7</definedName>
    <definedName name="_xlnm.Print_Titles" localSheetId="11">'SO 09 1 Pol'!$1:$7</definedName>
    <definedName name="_xlnm.Print_Titles" localSheetId="12">'SO 10 1 Pol'!$1:$7</definedName>
    <definedName name="_xlnm.Print_Titles" localSheetId="13">'SO 11 1 Pol'!$1:$7</definedName>
    <definedName name="_xlnm.Print_Titles" localSheetId="14">'SO 12 1 Pol'!$1:$7</definedName>
    <definedName name="_xlnm.Print_Titles" localSheetId="15">'SO 13 1 Pol'!$1:$7</definedName>
    <definedName name="_xlnm.Print_Titles" localSheetId="16">'SO 14 1 Pol'!$1:$7</definedName>
    <definedName name="_xlnm.Print_Titles" localSheetId="17">'SO 15 1 Pol'!$1:$7</definedName>
    <definedName name="_xlnm.Print_Titles" localSheetId="18">'SO 16 1 Pol'!$1:$7</definedName>
    <definedName name="_xlnm.Print_Titles" localSheetId="19">'SO 17 1 Pol'!$1:$7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<sst xmlns="http://schemas.openxmlformats.org/spreadsheetml/2006/main" count="2913" uniqueCount="499">
  <si>
    <t>#RTSROZP#</t>
  </si>
  <si>
    <t>Položkový rozpočet stavby</t>
  </si>
  <si>
    <t>Stavba:</t>
  </si>
  <si>
    <t>20</t>
  </si>
  <si>
    <t>Kontejnerová stání</t>
  </si>
  <si>
    <t>Objednatel:</t>
  </si>
  <si>
    <t>Statutární město Děčín</t>
  </si>
  <si>
    <t>IČO:</t>
  </si>
  <si>
    <t>00261238</t>
  </si>
  <si>
    <t>Mírové nám. 1175/5</t>
  </si>
  <si>
    <t>DIČ:</t>
  </si>
  <si>
    <t>CZ00261238</t>
  </si>
  <si>
    <t>40502</t>
  </si>
  <si>
    <t>Děčín-Děčín IV-Podmokly</t>
  </si>
  <si>
    <t>Projektant:</t>
  </si>
  <si>
    <t>Zhotovitel:</t>
  </si>
  <si>
    <t xml:space="preserve">zhotovitel dle výběru investor </t>
  </si>
  <si>
    <t>Vypracoval:</t>
  </si>
  <si>
    <t>Ing. Jiří Marek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</si>
  <si>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</si>
  <si>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</si>
  <si>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</si>
  <si>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</si>
  <si>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</si>
  <si>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</si>
  <si>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</si>
  <si>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</si>
  <si>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</si>
  <si>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</si>
  <si>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</si>
  <si>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</si>
  <si>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</si>
  <si>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</si>
  <si>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</si>
  <si>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</si>
  <si>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</si>
  <si>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</si>
  <si>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</si>
  <si>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</si>
  <si>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</si>
  <si>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</si>
  <si>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</si>
  <si>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</si>
  <si>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</si>
  <si>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</si>
  <si>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</si>
  <si>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</si>
  <si>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</si>
  <si>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</si>
  <si>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SO 01</t>
  </si>
  <si>
    <t>Chrástecká</t>
  </si>
  <si>
    <t>1</t>
  </si>
  <si>
    <t>SO 02</t>
  </si>
  <si>
    <t>Seveverní</t>
  </si>
  <si>
    <t>SO 03</t>
  </si>
  <si>
    <t>Spojenců</t>
  </si>
  <si>
    <t>SO 04</t>
  </si>
  <si>
    <t>Weberova</t>
  </si>
  <si>
    <t>SO 05</t>
  </si>
  <si>
    <t>Saská</t>
  </si>
  <si>
    <t>SO 06</t>
  </si>
  <si>
    <t>Slunečná</t>
  </si>
  <si>
    <t>SO 07</t>
  </si>
  <si>
    <t>Nerudova</t>
  </si>
  <si>
    <t>SO 08</t>
  </si>
  <si>
    <t>Řetězová</t>
  </si>
  <si>
    <t>SO 09</t>
  </si>
  <si>
    <t>K.Čapka</t>
  </si>
  <si>
    <t>SO 10</t>
  </si>
  <si>
    <t>Kosmonautů</t>
  </si>
  <si>
    <t>SO 11</t>
  </si>
  <si>
    <t>Máchovo nám.</t>
  </si>
  <si>
    <t>SO 12</t>
  </si>
  <si>
    <t>Krásnostudenecká</t>
  </si>
  <si>
    <t>SO 13</t>
  </si>
  <si>
    <t>U Tvrze</t>
  </si>
  <si>
    <t>SO 14</t>
  </si>
  <si>
    <t>Kostelní</t>
  </si>
  <si>
    <t>SO 15</t>
  </si>
  <si>
    <t>Klostermanova</t>
  </si>
  <si>
    <t>SO 16</t>
  </si>
  <si>
    <t>Rokycanova</t>
  </si>
  <si>
    <t>SO 17</t>
  </si>
  <si>
    <t>Točna Bělá</t>
  </si>
  <si>
    <t>Celkem za stavbu</t>
  </si>
  <si>
    <t>#POPS</t>
  </si>
  <si>
    <t>Popis stavby: 20 - Kontejnerová stání</t>
  </si>
  <si>
    <t>#POPO</t>
  </si>
  <si>
    <t>Popis objektu: SO 01 - Chrástecká</t>
  </si>
  <si>
    <t>#POPR</t>
  </si>
  <si>
    <t>Popis rozpočtu: 1 - Chrástecká</t>
  </si>
  <si>
    <t>Popis objektu: SO 02 - Seveverní</t>
  </si>
  <si>
    <t>Popis rozpočtu: 1 - Seveverní</t>
  </si>
  <si>
    <t>Popis objektu: SO 03 - Spojenců</t>
  </si>
  <si>
    <t>Popis rozpočtu: 1 - Spojenců</t>
  </si>
  <si>
    <t>Popis objektu: SO 04 - Weberova</t>
  </si>
  <si>
    <t>Popis rozpočtu: 1 - Weberova</t>
  </si>
  <si>
    <t>Popis objektu: SO 05 - Saská</t>
  </si>
  <si>
    <t>Popis rozpočtu: 1 - Saská</t>
  </si>
  <si>
    <t>Popis objektu: SO 06 - Slunečná</t>
  </si>
  <si>
    <t>Popis rozpočtu: 1 - Slunečná</t>
  </si>
  <si>
    <t>Popis objektu: SO 07 - Nerudova</t>
  </si>
  <si>
    <t>Popis rozpočtu: 1 - Nerudova</t>
  </si>
  <si>
    <t>Popis objektu: SO 08 - Řetězová</t>
  </si>
  <si>
    <t>Popis rozpočtu: 1 - Řetězová</t>
  </si>
  <si>
    <t>Popis objektu: SO 09 - K.Čapka</t>
  </si>
  <si>
    <t>Popis rozpočtu: 1 - K.Čapka</t>
  </si>
  <si>
    <t>Popis objektu: SO 10 - Kosmonautů</t>
  </si>
  <si>
    <t>Popis rozpočtu: 1 - Kosmonautů</t>
  </si>
  <si>
    <t>Popis objektu: SO 11 - Máchovo nám.</t>
  </si>
  <si>
    <t>Popis rozpočtu: 1 - Máchovo nám.</t>
  </si>
  <si>
    <t>Popis objektu: SO 12 - Krásnostudenecká</t>
  </si>
  <si>
    <t>Popis rozpočtu: 1 - Krásnostudenecká</t>
  </si>
  <si>
    <t>Popis objektu: SO 13 - U Tvrze</t>
  </si>
  <si>
    <t>Popis rozpočtu: 1 - U Tvrze</t>
  </si>
  <si>
    <t>Popis objektu: SO 14 - Kostelní</t>
  </si>
  <si>
    <t>Popis rozpočtu: 1 - Kostelní</t>
  </si>
  <si>
    <t>Popis objektu: SO 15 - Klostermanova</t>
  </si>
  <si>
    <t>Popis rozpočtu: 1 - Klostermanova</t>
  </si>
  <si>
    <t>Popis objektu: SO 16 - Rokycanova</t>
  </si>
  <si>
    <t>Popis rozpočtu: 1 - Rokycanova</t>
  </si>
  <si>
    <t>Popis objektu: SO 17 - Točna Bělá</t>
  </si>
  <si>
    <t>Popis rozpočtu: 1 - Točna Bělá</t>
  </si>
  <si>
    <t>Rekapitulace dílů</t>
  </si>
  <si>
    <t>Typ dílu</t>
  </si>
  <si>
    <t>5</t>
  </si>
  <si>
    <t>Komunikace</t>
  </si>
  <si>
    <t>799</t>
  </si>
  <si>
    <t>Ostatní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</si>
  <si>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</si>
  <si>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</si>
  <si>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</si>
  <si>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</si>
  <si>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</si>
  <si>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</si>
  <si>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</si>
  <si>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</si>
  <si>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</si>
  <si>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</si>
  <si>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</si>
  <si>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</si>
  <si>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</si>
  <si>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</si>
  <si>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</si>
  <si>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</si>
  <si>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</si>
  <si>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</si>
  <si>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</si>
  <si>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</si>
  <si>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</si>
  <si>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</si>
  <si>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</si>
  <si>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</si>
  <si>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</si>
  <si>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</si>
  <si>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</si>
  <si>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</si>
  <si>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</si>
  <si>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</si>
  <si>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</si>
  <si>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</si>
  <si>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</si>
  <si>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</si>
  <si>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</si>
  <si>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</si>
  <si>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79900001</t>
  </si>
  <si>
    <t>Montáž a dodávka aretační sestavy pro 4 ks kontejnerů na odpad</t>
  </si>
  <si>
    <t>kus</t>
  </si>
  <si>
    <t>Vlastní</t>
  </si>
  <si>
    <t>Indiv</t>
  </si>
  <si>
    <t>Práce</t>
  </si>
  <si>
    <t>Běžná</t>
  </si>
  <si>
    <t>POL1_</t>
  </si>
  <si>
    <t xml:space="preserve">položka obsahuje: : </t>
  </si>
  <si>
    <t>VV</t>
  </si>
  <si>
    <t xml:space="preserve">1.Dodávku  8 ks  Aretačního  systému  pro umístění kontejnerových nádob : </t>
  </si>
  <si>
    <t xml:space="preserve"> s povrchovou úpravou silnovrstvý žárový zinek : </t>
  </si>
  <si>
    <t>END</t>
  </si>
  <si>
    <t xml:space="preserve">2.Dodávku  nosných betonových prefabrikátů umístěných na ploše : </t>
  </si>
  <si>
    <t xml:space="preserve">3.Montáž systému : </t>
  </si>
  <si>
    <t>79900002</t>
  </si>
  <si>
    <t>Montáž a dodávka paravanové zástěny na aretační sestavu u kontejnerů</t>
  </si>
  <si>
    <t xml:space="preserve">1. Dodávku paravanové zástěny vč. držáků a spojovacího materiálu : </t>
  </si>
  <si>
    <t xml:space="preserve"> v provedení recyklované profily Traplast-prodloužená varianta k zemi : </t>
  </si>
  <si>
    <t xml:space="preserve">2. Montáž zástěny : </t>
  </si>
  <si>
    <t>79900003</t>
  </si>
  <si>
    <t>Doprava aretačního systému a zástěny pro kontejnery</t>
  </si>
  <si>
    <t>kpl</t>
  </si>
  <si>
    <t xml:space="preserve">doprava systému pro kontejnery : </t>
  </si>
  <si>
    <t>79900004</t>
  </si>
  <si>
    <t>Montáž a dodávka aretační sestavy pro 2 ks zvonů</t>
  </si>
  <si>
    <t xml:space="preserve">1.Dodávku  2 ks  Aretačního  systému  pro umístění kontejnerových nádob : </t>
  </si>
  <si>
    <t>79900005</t>
  </si>
  <si>
    <t>Montáž a dodávka paravanové zástěny na aretační sestavu u zvonů</t>
  </si>
  <si>
    <t xml:space="preserve"> v provedení recyklované profily Traplast--prodloužená varianta k zemi : </t>
  </si>
  <si>
    <t>79900006</t>
  </si>
  <si>
    <t>Doprava aretačního systému a zástěny pro zvony</t>
  </si>
  <si>
    <t xml:space="preserve">doprava systému pro zvony : </t>
  </si>
  <si>
    <t>79900007</t>
  </si>
  <si>
    <t>Montáž a dodávka zarážky kontejnerů</t>
  </si>
  <si>
    <t xml:space="preserve">montáž započítána v montáži sestav : </t>
  </si>
  <si>
    <t>111201101R00</t>
  </si>
  <si>
    <t>Odstranění křovin i s kořeny na ploše do 1000 m2</t>
  </si>
  <si>
    <t>m2</t>
  </si>
  <si>
    <t>RTS 23/ II</t>
  </si>
  <si>
    <t xml:space="preserve">keře o ploše 4 m2 : </t>
  </si>
  <si>
    <t>4</t>
  </si>
  <si>
    <t>111201401R00</t>
  </si>
  <si>
    <t>Spálení křovin a stromů o průměru do 100 mm</t>
  </si>
  <si>
    <t>Včetně nákladů na přihrnování křovin, očištění spáleniště, uložení popela a zbytků na hromadu.</t>
  </si>
  <si>
    <t xml:space="preserve">předpoklad spálení křovin na místě : </t>
  </si>
  <si>
    <t>113202111R00</t>
  </si>
  <si>
    <t>Vytrhání obrub obrubníků silničních</t>
  </si>
  <si>
    <t>m</t>
  </si>
  <si>
    <t xml:space="preserve">betonová silniční obruba : </t>
  </si>
  <si>
    <t xml:space="preserve">výměra-viz podklady, ccA 26M : </t>
  </si>
  <si>
    <t>26</t>
  </si>
  <si>
    <t>122201101R00</t>
  </si>
  <si>
    <t>Odkopávky nezapažené v hor. 3 do 100 m3</t>
  </si>
  <si>
    <t>m3</t>
  </si>
  <si>
    <t xml:space="preserve">odkopávka pro budoucí zpevněnou plochu , v tl. cca 45 vm : </t>
  </si>
  <si>
    <t xml:space="preserve">plocha- viz podklady = 62 m2 : </t>
  </si>
  <si>
    <t>62*0,45</t>
  </si>
  <si>
    <t>130901121RT3</t>
  </si>
  <si>
    <t>Bourání konstrukcí z betonu prostého ve vykopávk. bagrem s kladivem</t>
  </si>
  <si>
    <t xml:space="preserve">vybourání betonu u odstraňovaných obrub, cca 20 x 20 cm : </t>
  </si>
  <si>
    <t xml:space="preserve">výměra-viz TZ= 26 : </t>
  </si>
  <si>
    <t>26*0,2*0,2</t>
  </si>
  <si>
    <t>162701105R00</t>
  </si>
  <si>
    <t>Vodorovné přemístění výkopku z hor.1-4 do 10000 m</t>
  </si>
  <si>
    <t xml:space="preserve">odvoz odkopané zeminy na skládku  cca do 10 km : </t>
  </si>
  <si>
    <t xml:space="preserve">výměra-viz odkopávky =27,9m3 : </t>
  </si>
  <si>
    <t>27,9</t>
  </si>
  <si>
    <t>182101101R00</t>
  </si>
  <si>
    <t>Svahování v zářezech v hor. 1 - 4</t>
  </si>
  <si>
    <t xml:space="preserve">teréní úprava svahováním-cca 30m2 : </t>
  </si>
  <si>
    <t>30</t>
  </si>
  <si>
    <t>182303112R00</t>
  </si>
  <si>
    <t>Doplnění ornice tl. do 5 cm na svahu 1 : 2</t>
  </si>
  <si>
    <t xml:space="preserve">doplnění ornice po svahování-cca 30m2 : </t>
  </si>
  <si>
    <t xml:space="preserve">ornice použita z odkopávek-cca 1,5 m3 : </t>
  </si>
  <si>
    <t>199000002R00</t>
  </si>
  <si>
    <t>Poplatek za skládku horniny 1- 4</t>
  </si>
  <si>
    <t xml:space="preserve">dodavatel použije aktuální ceníkovou cenu vybrané skládky : </t>
  </si>
  <si>
    <t>460620006RT1</t>
  </si>
  <si>
    <t>Osetí povrchu trávou včetně dodávky osiva</t>
  </si>
  <si>
    <t xml:space="preserve">osetí upravené plochy cca 30 m2 : </t>
  </si>
  <si>
    <t>2</t>
  </si>
  <si>
    <t>Základy a zvláštní zakládání</t>
  </si>
  <si>
    <t>215901101RT5</t>
  </si>
  <si>
    <t>Zhutnění podloží z hornin vibrační deskou, válcem na 30 MPa</t>
  </si>
  <si>
    <t>62</t>
  </si>
  <si>
    <t>289971211R00</t>
  </si>
  <si>
    <t>Zřízení vrstvy z geotextilie sklon do 1:5 š.do 3 m</t>
  </si>
  <si>
    <t>69366198R</t>
  </si>
  <si>
    <t>Geotextilie FILTEK 300 g/m2 š. 200cm 100% PP</t>
  </si>
  <si>
    <t>SPCM</t>
  </si>
  <si>
    <t>62*1,1</t>
  </si>
  <si>
    <t>564861111R00</t>
  </si>
  <si>
    <t>Podklad ze štěrkodrti po zhutnění tloušťky 20 cm</t>
  </si>
  <si>
    <t xml:space="preserve">viz skladba komunikace- zhutněno na 45 MPa : </t>
  </si>
  <si>
    <t>565141211RT3</t>
  </si>
  <si>
    <t>Podklad z obal kam.ACP 16+,ACP 22+,nad 3 m,tl.6 cm</t>
  </si>
  <si>
    <t xml:space="preserve">viz skladba komunikace : </t>
  </si>
  <si>
    <t>567122114R00</t>
  </si>
  <si>
    <t>Podklad z kameniva zpev.cementem SC C8/10 tl.15 cm</t>
  </si>
  <si>
    <t>573231123R00</t>
  </si>
  <si>
    <t>Postřik spojovací z KAE, množství zbytkového asfaltu 0,3 kg/m2</t>
  </si>
  <si>
    <t xml:space="preserve">1 x postřik na KZC : </t>
  </si>
  <si>
    <t xml:space="preserve">1 x postřik na ACP 16+ : </t>
  </si>
  <si>
    <t>577112123RT3</t>
  </si>
  <si>
    <t>Beton asfalt. ACO 11 S modifik. š.nad 3 m, tl.4 cm</t>
  </si>
  <si>
    <t>91</t>
  </si>
  <si>
    <t>Doplňující práce na komunikaci</t>
  </si>
  <si>
    <t>915701111R00</t>
  </si>
  <si>
    <t>Zřízení vodorovného značení z nátěr.hmot tl.do 3mm</t>
  </si>
  <si>
    <t xml:space="preserve">podélná žlutá čára-zákaz zastavení, v šíři 20 cm, v délce 55m : </t>
  </si>
  <si>
    <t>55*0,2</t>
  </si>
  <si>
    <t>917862114R00</t>
  </si>
  <si>
    <t>Osazení stojatého obrubníku betonového, s boční opěrou, do lože z betonu C 25/30</t>
  </si>
  <si>
    <t xml:space="preserve">silniční obruby stojaté : </t>
  </si>
  <si>
    <t xml:space="preserve">výměra -viz podklady = 26 m : </t>
  </si>
  <si>
    <t>919735113R00</t>
  </si>
  <si>
    <t>Řezání stávajícího živičného krytu tl. 10 - 15 cm</t>
  </si>
  <si>
    <t xml:space="preserve">výměra - podél odstraněných obrub-cca 26m : </t>
  </si>
  <si>
    <t>914991001R00</t>
  </si>
  <si>
    <t>Montáž dočasné značky včetně stojanu</t>
  </si>
  <si>
    <t>ks</t>
  </si>
  <si>
    <t xml:space="preserve">bude upřesněno v DIO : </t>
  </si>
  <si>
    <t xml:space="preserve">pro rozpočet uvažováno s 8 ks : </t>
  </si>
  <si>
    <t>8</t>
  </si>
  <si>
    <t>914992001R00</t>
  </si>
  <si>
    <t>Nájem dopravní značky včetně stojanu - den</t>
  </si>
  <si>
    <t xml:space="preserve">předpoklad práce  cca 20 dní : </t>
  </si>
  <si>
    <t>8*20</t>
  </si>
  <si>
    <t>914993001R00</t>
  </si>
  <si>
    <t>Demontáž dočasné značky včetně stojanu</t>
  </si>
  <si>
    <t>59217488R</t>
  </si>
  <si>
    <t>Obrubník silniční ABO 2-15 1000/150/250 přírodní</t>
  </si>
  <si>
    <t>26*1,1</t>
  </si>
  <si>
    <t>0,4</t>
  </si>
  <si>
    <t>99</t>
  </si>
  <si>
    <t>Staveništní přesun hmot</t>
  </si>
  <si>
    <t>998225111R00</t>
  </si>
  <si>
    <t>Přesun hmot, pozemní komunikace, kryt živičný</t>
  </si>
  <si>
    <t>t</t>
  </si>
  <si>
    <t>74,61</t>
  </si>
  <si>
    <t>Montáž a dodávka aretační sestavy pro 3 ks kontejnerů na odpad + 1 zvon</t>
  </si>
  <si>
    <t xml:space="preserve"> v provedení  recyklované profily Traplast-prodloužená varianta k zemi : </t>
  </si>
  <si>
    <t>12</t>
  </si>
  <si>
    <t xml:space="preserve">Doprava aretačního systému a zástěny pro kontejnery </t>
  </si>
  <si>
    <t xml:space="preserve">doprava systému pro kontejnery a zvony : </t>
  </si>
  <si>
    <t>D96</t>
  </si>
  <si>
    <t>Přesuny suti a vybouraných hmot</t>
  </si>
  <si>
    <t>979082318R00</t>
  </si>
  <si>
    <t>Vodorovná doprava suti a hmot po suchu do 6000 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</si>
  <si>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</si>
  <si>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</si>
  <si>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</si>
  <si>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</si>
  <si>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odvoz  na skládku ,  obruby + beton =9,1t : </t>
  </si>
  <si>
    <t>9,1</t>
  </si>
  <si>
    <t>979082319R00</t>
  </si>
  <si>
    <t>Příplatek k vodor.dopravě po suchu, dalších 1000 m</t>
  </si>
  <si>
    <t xml:space="preserve">uvažováno na skládku do 10 km, tzn 10-6= 4 x množství : </t>
  </si>
  <si>
    <t>9,1*4</t>
  </si>
  <si>
    <t>979087212R00</t>
  </si>
  <si>
    <t>Nakládání suti na dopravní prostředky - komunikace</t>
  </si>
  <si>
    <t xml:space="preserve">nakládání obrub + betonu : </t>
  </si>
  <si>
    <t>979990103R00</t>
  </si>
  <si>
    <t>Poplatek za skládku suti - beton do 30x30 cm</t>
  </si>
  <si>
    <t xml:space="preserve">dodavatel použije ceníkové ceny vybrané skládky : </t>
  </si>
  <si>
    <t>005121 R</t>
  </si>
  <si>
    <t>Zařízení staveniště</t>
  </si>
  <si>
    <t>Soubor</t>
  </si>
  <si>
    <t>Veškeré náklady spojené s vybudováním, provozem a odstraněním zařízení staveniště.</t>
  </si>
  <si>
    <t>VRN2</t>
  </si>
  <si>
    <t>Přesun stavebních kapacit</t>
  </si>
  <si>
    <t>113106231R00</t>
  </si>
  <si>
    <t>Rozebrání dlažeb ze zámkové dlažby v kamenivu</t>
  </si>
  <si>
    <t xml:space="preserve">přeložení cca 3m2 dlažby : </t>
  </si>
  <si>
    <t>3</t>
  </si>
  <si>
    <t>979054441R00</t>
  </si>
  <si>
    <t>Očištění vybour. dlaždic s výplní kamen. těženým</t>
  </si>
  <si>
    <t xml:space="preserve">očištění vybouraných dlaždic- cca 2,5m2 : </t>
  </si>
  <si>
    <t xml:space="preserve">0,5m2 likvidace : </t>
  </si>
  <si>
    <t>2,5</t>
  </si>
  <si>
    <t xml:space="preserve">plocha- viz podklady : </t>
  </si>
  <si>
    <t xml:space="preserve">dlažba = 3m2 : </t>
  </si>
  <si>
    <t>564761111R00</t>
  </si>
  <si>
    <t>Podklad z kameniva drceného vel.0-32 mm,tl. 20 cm</t>
  </si>
  <si>
    <t xml:space="preserve">skladba zámkové dlažby : </t>
  </si>
  <si>
    <t xml:space="preserve">plocha- viz podklady = 3 m2-doplnění cca 1m2 : </t>
  </si>
  <si>
    <t>596215040R00</t>
  </si>
  <si>
    <t>Kladení zámkové dlažby tl. 8 cm do drtě tl. 4 cm</t>
  </si>
  <si>
    <t xml:space="preserve">přeložení zámkové dlažby : </t>
  </si>
  <si>
    <t xml:space="preserve">plocha- viz podklady = 3 m2 : </t>
  </si>
  <si>
    <t>59245030R</t>
  </si>
  <si>
    <t>Dlažba zámková H-PROFIL 20x16,5x8 cm přírodní</t>
  </si>
  <si>
    <t xml:space="preserve">dodávka cca 0,5 m2 dlažby pro přeložení 3 m2 : </t>
  </si>
  <si>
    <t xml:space="preserve">plocha- viz podklady = 0,5 m2 : </t>
  </si>
  <si>
    <t>0,5</t>
  </si>
  <si>
    <t>Montáž a dodávka aretační sestavy pro 2 ks kontejnerů na odpad</t>
  </si>
  <si>
    <t xml:space="preserve">1.Dodávku  6 ks  Aretačního  systému  pro umístění kontejnerových nádob : </t>
  </si>
  <si>
    <t xml:space="preserve">1.Dodávku 2 ks  Aretačního  systému  pro umístění kontejnerových nádob : </t>
  </si>
  <si>
    <t>Montáž a dodávka aretační sestavy pro 2 ks kontejnerů na odpad + 1 zvon</t>
  </si>
  <si>
    <t>6</t>
  </si>
  <si>
    <t>10</t>
  </si>
  <si>
    <t>Montáž a dodávka aretační sestavy pro 5 ks kontejnerů na odpad</t>
  </si>
  <si>
    <t xml:space="preserve">1.Dodávku  5 ks  Aretačního  systému pro umístění kontejnerových nádob : </t>
  </si>
  <si>
    <t xml:space="preserve">3. Montáž zástěny : </t>
  </si>
  <si>
    <t>7</t>
  </si>
  <si>
    <t>Doprava aretačního systému a zástěny pro kontejnery a zvony</t>
  </si>
  <si>
    <t>Montáž a dodávka aretační sestavy pro 3 ks zvonů</t>
  </si>
  <si>
    <t xml:space="preserve">1.Dodávku  3 ks  Aretačního  systému pro umístění kontejnerových nádob : </t>
  </si>
  <si>
    <t xml:space="preserve">1.Dodávku  4 ks  Aretačního  systému  pro umístění kontejnerových nádob : </t>
  </si>
  <si>
    <t xml:space="preserve">1.Dodávku  4 ks  Aretačního  systému pro umístění kontejnerových nádob : </t>
  </si>
  <si>
    <t xml:space="preserve">1.Dodávku  2 ks  Aretačního  systému pro umístění kontejnerových nádob : </t>
  </si>
  <si>
    <t>Montáž a dodávka aretační sestavy pro 2 ks kontejnerů na odpad+ 1 zvon</t>
  </si>
  <si>
    <t>Montáž a dodávka paravanové zástěny na aretační sestavu u kontejnerů+zvon</t>
  </si>
  <si>
    <t>Doprava aretačního systému a zástěny pro kontejnery +zvon</t>
  </si>
  <si>
    <t>Montáž a dodávka aretační sestavy pro 6 ks kontejnerů na odpad+ 2 zvony</t>
  </si>
  <si>
    <t xml:space="preserve">odkopávka pro budoucí  mlatovou plochu , v tl. cca 20 vm : </t>
  </si>
  <si>
    <t xml:space="preserve">plocha- viz podklady = 5 m2 : </t>
  </si>
  <si>
    <t>5*0,2</t>
  </si>
  <si>
    <t xml:space="preserve">výměra-viz odkopávky =1m3 : </t>
  </si>
  <si>
    <t>5*1,1</t>
  </si>
  <si>
    <t>564851111R00</t>
  </si>
  <si>
    <t>Podklad ze štěrkodrti po zhutnění tloušťky 15 cm</t>
  </si>
  <si>
    <t xml:space="preserve">plocha- viz podklady = 5+8 m2 : </t>
  </si>
  <si>
    <t>5+8</t>
  </si>
  <si>
    <t>564922105RT1</t>
  </si>
  <si>
    <t>Mlatový kryt z mech.zpevněného kameniva tl. 5 cm prosívka fr. 0-4 mm</t>
  </si>
  <si>
    <t xml:space="preserve">mlatová plocha : </t>
  </si>
  <si>
    <t>914001121RT6</t>
  </si>
  <si>
    <t>Osaz.svislé dopr.značky a sloupku,Al patka, základ včetně dodávky sloupku a značky</t>
  </si>
  <si>
    <t xml:space="preserve">včetně výkopu jamky, osazení patky , základu : </t>
  </si>
  <si>
    <t xml:space="preserve">dopravní značka zákazu stání + dodatková tabule šipka vlevo : </t>
  </si>
  <si>
    <t xml:space="preserve">sadové obruby stojaté : </t>
  </si>
  <si>
    <t xml:space="preserve">výměra -viz podklady = 2 ks po 1m : </t>
  </si>
  <si>
    <t>59217420R</t>
  </si>
  <si>
    <t>Obrubník chodníkový ABO 13-10 v. 200 x 100 x 1000 mm přírodní</t>
  </si>
  <si>
    <t>6,82</t>
  </si>
  <si>
    <t xml:space="preserve"> v provedení  recyklované profilů Traplast-prodloužená varianta k zemi : </t>
  </si>
  <si>
    <t xml:space="preserve"> v provedení recyklované profilů Traplast-prodloužená varianta k zemi : </t>
  </si>
  <si>
    <t>113201111R00</t>
  </si>
  <si>
    <t>Vytrhání obrubníků chodníkových a parkových</t>
  </si>
  <si>
    <t xml:space="preserve">sadový obrubník : </t>
  </si>
  <si>
    <t xml:space="preserve">výměra-viz podklady, cca 1 ks= 1m : </t>
  </si>
  <si>
    <t xml:space="preserve">odkopávka pro budoucí doplněnou zámkovou dlažbu  , v tl. cca 25 vm : </t>
  </si>
  <si>
    <t xml:space="preserve">plocha- viz podklady = 7,2 m2 : </t>
  </si>
  <si>
    <t>7,2*0,25</t>
  </si>
  <si>
    <t xml:space="preserve">výměra-viz odkopávky =1,8m3 : </t>
  </si>
  <si>
    <t>1,8</t>
  </si>
  <si>
    <t>7,2</t>
  </si>
  <si>
    <t xml:space="preserve">plocha- viz podklady = 7,2m2 : </t>
  </si>
  <si>
    <t>7,2*1,1</t>
  </si>
  <si>
    <t xml:space="preserve">skladba chodníkového tělesa : </t>
  </si>
  <si>
    <t xml:space="preserve">chodníkové těleso, : </t>
  </si>
  <si>
    <t xml:space="preserve">výměra -viz podklady = 1 ks=1 m : </t>
  </si>
  <si>
    <t xml:space="preserve">obrubník chodníkový : </t>
  </si>
  <si>
    <t xml:space="preserve">výměra -viz podklady = 7 ks ´7m : </t>
  </si>
  <si>
    <t xml:space="preserve">výměra -viz podklady = 7 ks po 1m : </t>
  </si>
  <si>
    <t xml:space="preserve">výměra -viz podklady = 1ks =1m : </t>
  </si>
  <si>
    <t>6,92</t>
  </si>
  <si>
    <t>Montáž a dodávka aretační sestavy pro 3 ks kontejnerů na odpad</t>
  </si>
  <si>
    <t xml:space="preserve">výměra-viz podklady, cca 10,5m : </t>
  </si>
  <si>
    <t>10,5</t>
  </si>
  <si>
    <t xml:space="preserve">odkopávka pro budoucí zpevněnou plochu asf , v tl. cca 45 vm : </t>
  </si>
  <si>
    <t xml:space="preserve">plocha- viz podklady = 8 m2 : </t>
  </si>
  <si>
    <t>8*0,45</t>
  </si>
  <si>
    <t xml:space="preserve">odkopávka pro budoucí zpevněnou plochu dlažba  , v tl. cca 20 vm : </t>
  </si>
  <si>
    <t xml:space="preserve">plocha- viz podklady = 17,1 m2 : </t>
  </si>
  <si>
    <t>17,1*0,2</t>
  </si>
  <si>
    <t xml:space="preserve">výměra-viz TZ= 10,5 : </t>
  </si>
  <si>
    <t>10,5*0,2*0,2</t>
  </si>
  <si>
    <t xml:space="preserve">výměra-viz odkopávky =7,02m3 : </t>
  </si>
  <si>
    <t>7,02</t>
  </si>
  <si>
    <t xml:space="preserve">asfalt = 8m2 : </t>
  </si>
  <si>
    <t xml:space="preserve">dlažba = 17,1m2 : </t>
  </si>
  <si>
    <t>17,1</t>
  </si>
  <si>
    <t>8*1,1</t>
  </si>
  <si>
    <t>17,1*1,1</t>
  </si>
  <si>
    <t xml:space="preserve">plocha- viz podklady = 8m2 : </t>
  </si>
  <si>
    <t xml:space="preserve">plocha- viz podklady =8 m2 : </t>
  </si>
  <si>
    <t>914001121R00</t>
  </si>
  <si>
    <t>Osaz.svislé dopr.značky a sloupku,Al patka, základ</t>
  </si>
  <si>
    <t xml:space="preserve">osazení 1 ks svislé značky- přemístění původní : </t>
  </si>
  <si>
    <t xml:space="preserve">výměra -viz podklady =10,5+2 m : </t>
  </si>
  <si>
    <t>10,5+2</t>
  </si>
  <si>
    <t>966006215R00</t>
  </si>
  <si>
    <t>Odstranění  sloupků dopravních značek z Al patek</t>
  </si>
  <si>
    <t xml:space="preserve">demontáž stávající svislé dopravní značky-přemístí se : </t>
  </si>
  <si>
    <t xml:space="preserve">výměra -viz podklady = 10,5+2m : </t>
  </si>
  <si>
    <t>(10,5+2)*1,1</t>
  </si>
  <si>
    <t>0,25</t>
  </si>
  <si>
    <t>24,04</t>
  </si>
  <si>
    <t>Montáž a dodávka aretační sestavy pro 3 ks kontejnerů na odpad + 2 zvony</t>
  </si>
  <si>
    <t xml:space="preserve">1.Dodávku  5 ks  Aretačního  systému  pro umístění kontejnerových nádob : </t>
  </si>
  <si>
    <t xml:space="preserve">odvoz  na skládku ,  obruby + beton =3,675t : </t>
  </si>
  <si>
    <t>3,675</t>
  </si>
  <si>
    <t>3,68*4</t>
  </si>
  <si>
    <t>3,68</t>
  </si>
  <si>
    <t xml:space="preserve">odkopávka pro budoucí zpevněnou plochu , v tl. cca 20 vm : </t>
  </si>
  <si>
    <t xml:space="preserve">plocha- viz podklady =13,85m2 : </t>
  </si>
  <si>
    <t>13,85*0,2</t>
  </si>
  <si>
    <t xml:space="preserve">výměra-viz odkopávky =13,85m3 : </t>
  </si>
  <si>
    <t>13,85</t>
  </si>
  <si>
    <t>181201111R00</t>
  </si>
  <si>
    <t>Úprava pláně na násypech se zhutněním - ručně</t>
  </si>
  <si>
    <t xml:space="preserve">urovnání pláně ručně, cca 5 m2 : </t>
  </si>
  <si>
    <t xml:space="preserve">doplnění ornice po úpravě terénu-cca 5m2 : </t>
  </si>
  <si>
    <t xml:space="preserve">ornice použita z odkopávek-cca 0,25 m3 : </t>
  </si>
  <si>
    <t xml:space="preserve">osetí upravené plochy cca 5 m2 : </t>
  </si>
  <si>
    <t xml:space="preserve">plocha- viz podklady = 13,85 m2 : </t>
  </si>
  <si>
    <t xml:space="preserve">plocha- viz podklady = 13,85m2 : </t>
  </si>
  <si>
    <t>13,85*1,1</t>
  </si>
  <si>
    <t xml:space="preserve">plocha- viz podklady = 21 m2 : </t>
  </si>
  <si>
    <t>21</t>
  </si>
  <si>
    <t xml:space="preserve">výměra -viz podklady = 2 m : </t>
  </si>
  <si>
    <t xml:space="preserve">výměra -viz podklady-cca 9,6m : </t>
  </si>
  <si>
    <t>9,6</t>
  </si>
  <si>
    <t>27,73</t>
  </si>
  <si>
    <t>Montáž a dodávka aretační sestavy pro 4 ks kontejnerů na odpad+ 2 zvony</t>
  </si>
  <si>
    <t xml:space="preserve">1.Dodávku  6 ks  Aretačního  systému pro umístění kontejnerových nádob : </t>
  </si>
  <si>
    <t>Montáž a dodávka aretační sestavy pro 5 ks kontejnerů na odpad + 3 zvony</t>
  </si>
  <si>
    <t xml:space="preserve">plocha- viz podklady = 22,5 m2 : </t>
  </si>
  <si>
    <t>22,5*0,2</t>
  </si>
  <si>
    <t xml:space="preserve">výměra-viz odkopávky =4,5m3 : </t>
  </si>
  <si>
    <t>4,5</t>
  </si>
  <si>
    <t>22,5</t>
  </si>
  <si>
    <t>22,5*1,1</t>
  </si>
  <si>
    <t xml:space="preserve">plocha- viz podklady = 22,5m2 : </t>
  </si>
  <si>
    <t xml:space="preserve">plocha- viz podklady =22,5 m2 : </t>
  </si>
  <si>
    <t>998222012R00</t>
  </si>
  <si>
    <t>Přesun hmot, zpevněné plochy, kryt z kameniva</t>
  </si>
  <si>
    <t>10,79</t>
  </si>
  <si>
    <t>Montáž a dodávka aretační sestavy pro 5 ks kontejnerů na odpad+ 3 zvony</t>
  </si>
  <si>
    <t>Montáž a dodávka aretační sestavy pro 4 ks kontejnerů na odpad + 2 zvony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</si>
</sst>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"/>
    <numFmt numFmtId="171" formatCode="#,##0.00000"/>
  </numFmts>
  <fonts count="18"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0"/>
      <color rgb="FFFFFFFF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00FF"/>
      <name val="Arial CE"/>
      <family val="0"/>
    </font>
    <font>
      <sz val="8"/>
      <color rgb="FF008000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0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2" borderId="3" xfId="0" applyFont="1" applyBorder="1" applyAlignment="1" applyProtection="1">
      <alignment horizontal="left" vertical="center" indent="1"/>
      <protection hidden="1"/>
    </xf>
    <xf numFmtId="164" fontId="0" fillId="2" borderId="0" xfId="0" applyAlignment="1" applyProtection="1">
      <alignment wrapText="1"/>
      <protection hidden="1"/>
    </xf>
    <xf numFmtId="165" fontId="4" fillId="2" borderId="0" xfId="0" applyFont="1" applyAlignment="1" applyProtection="1">
      <alignment horizontal="left" vertical="center" wrapText="1"/>
      <protection hidden="1"/>
    </xf>
    <xf numFmtId="165" fontId="4" fillId="2" borderId="4" xfId="0" applyFont="1" applyBorder="1" applyAlignment="1" applyProtection="1">
      <alignment horizontal="left" vertical="center" wrapText="1"/>
      <protection hidden="1"/>
    </xf>
    <xf numFmtId="166" fontId="5" fillId="0" borderId="0" xfId="0" applyFont="1" applyAlignment="1" applyProtection="1">
      <alignment horizontal="left"/>
      <protection hidden="1"/>
    </xf>
    <xf numFmtId="164" fontId="0" fillId="2" borderId="3" xfId="0" applyBorder="1" applyAlignment="1" applyProtection="1">
      <alignment horizontal="left" vertical="center" indent="1"/>
      <protection hidden="1"/>
    </xf>
    <xf numFmtId="164" fontId="6" fillId="2" borderId="0" xfId="0" applyFont="1" applyAlignment="1" applyProtection="1">
      <alignment horizontal="left" vertical="center" wrapText="1"/>
      <protection hidden="1"/>
    </xf>
    <xf numFmtId="164" fontId="6" fillId="2" borderId="5" xfId="0" applyFont="1" applyBorder="1" applyAlignment="1" applyProtection="1">
      <alignment horizontal="left" vertical="center" wrapText="1"/>
      <protection hidden="1"/>
    </xf>
    <xf numFmtId="164" fontId="0" fillId="2" borderId="6" xfId="0" applyBorder="1" applyAlignment="1" applyProtection="1">
      <alignment horizontal="left" vertical="center" indent="1"/>
      <protection hidden="1"/>
    </xf>
    <xf numFmtId="164" fontId="0" fillId="2" borderId="7" xfId="0" applyBorder="1" applyAlignment="1" applyProtection="1">
      <alignment wrapText="1"/>
      <protection hidden="1"/>
    </xf>
    <xf numFmtId="164" fontId="6" fillId="2" borderId="7" xfId="0" applyFont="1" applyBorder="1" applyAlignment="1" applyProtection="1">
      <alignment horizontal="left" vertical="center" wrapText="1"/>
      <protection hidden="1"/>
    </xf>
    <xf numFmtId="164" fontId="6" fillId="2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5" fontId="6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6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6" fillId="0" borderId="3" xfId="0" applyFont="1" applyBorder="1" applyAlignment="1" applyProtection="1">
      <alignment horizontal="left" vertical="center" indent="1"/>
      <protection hidden="1"/>
    </xf>
    <xf numFmtId="164" fontId="6" fillId="0" borderId="0" xfId="0" applyFont="1" applyAlignment="1" applyProtection="1">
      <alignment vertical="center" wrapText="1"/>
      <protection hidden="1"/>
    </xf>
    <xf numFmtId="165" fontId="6" fillId="0" borderId="0" xfId="0" applyFont="1" applyBorder="1" applyAlignment="1" applyProtection="1">
      <alignment horizontal="left" vertical="center" wrapText="1"/>
      <protection hidden="1"/>
    </xf>
    <xf numFmtId="164" fontId="6" fillId="0" borderId="6" xfId="0" applyFont="1" applyBorder="1" applyAlignment="1" applyProtection="1">
      <alignment horizontal="left" vertical="center" indent="1"/>
      <protection hidden="1"/>
    </xf>
    <xf numFmtId="164" fontId="6" fillId="0" borderId="7" xfId="0" applyFont="1" applyBorder="1" applyAlignment="1" applyProtection="1">
      <alignment horizontal="right" vertical="center" wrapText="1"/>
      <protection hidden="1"/>
    </xf>
    <xf numFmtId="165" fontId="6" fillId="0" borderId="7" xfId="0" applyFont="1" applyBorder="1" applyAlignment="1" applyProtection="1">
      <alignment horizontal="left" vertical="center" wrapText="1"/>
      <protection hidden="1"/>
    </xf>
    <xf numFmtId="165" fontId="6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6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6" fillId="0" borderId="0" xfId="0" applyFont="1" applyAlignment="1" applyProtection="1">
      <alignment horizontal="left" vertical="center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6" fillId="0" borderId="7" xfId="0" applyFont="1" applyBorder="1" applyAlignment="1" applyProtection="1">
      <alignment horizontal="left" vertical="center" wrapTex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6" fillId="0" borderId="9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6" fillId="0" borderId="9" xfId="0" applyFont="1" applyBorder="1" applyAlignment="1" applyProtection="1">
      <alignment horizontal="left" vertical="top" wrapText="1"/>
      <protection hidden="1"/>
    </xf>
    <xf numFmtId="164" fontId="6" fillId="0" borderId="9" xfId="0" applyFont="1" applyBorder="1" applyAlignment="1" applyProtection="1">
      <alignment vertical="center" wrapText="1"/>
      <protection hidden="1"/>
    </xf>
    <xf numFmtId="164" fontId="6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6" fillId="0" borderId="11" xfId="0" applyFont="1" applyBorder="1" applyAlignment="1" applyProtection="1">
      <alignment horizontal="left" vertical="center" indent="1"/>
      <protection hidden="1"/>
    </xf>
    <xf numFmtId="164" fontId="6" fillId="0" borderId="12" xfId="0" applyFont="1" applyBorder="1" applyAlignment="1" applyProtection="1">
      <alignment horizontal="left" vertical="center" wrapText="1"/>
      <protection hidden="1"/>
    </xf>
    <xf numFmtId="164" fontId="6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6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6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6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6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4" fillId="2" borderId="18" xfId="0" applyFont="1" applyBorder="1" applyAlignment="1" applyProtection="1">
      <alignment horizontal="left" vertical="center" indent="1"/>
      <protection hidden="1"/>
    </xf>
    <xf numFmtId="164" fontId="6" fillId="2" borderId="19" xfId="0" applyFont="1" applyBorder="1" applyAlignment="1" applyProtection="1">
      <alignment horizontal="left" vertical="center" wrapText="1"/>
      <protection hidden="1"/>
    </xf>
    <xf numFmtId="164" fontId="0" fillId="2" borderId="19" xfId="0" applyBorder="1" applyAlignment="1" applyProtection="1">
      <alignment horizontal="left" vertical="center" wrapText="1"/>
      <protection hidden="1"/>
    </xf>
    <xf numFmtId="168" fontId="4" fillId="2" borderId="19" xfId="0" applyFont="1" applyBorder="1" applyAlignment="1" applyProtection="1">
      <alignment horizontal="left" vertical="center"/>
      <protection hidden="1"/>
    </xf>
    <xf numFmtId="168" fontId="9" fillId="2" borderId="19" xfId="0" applyFont="1" applyBorder="1" applyAlignment="1" applyProtection="1">
      <alignment horizontal="right" vertical="center"/>
      <protection hidden="1"/>
    </xf>
    <xf numFmtId="165" fontId="0" fillId="2" borderId="20" xfId="0" applyBorder="1" applyAlignment="1" applyProtection="1">
      <alignment horizontal="left" vertical="center"/>
      <protection hidden="1"/>
    </xf>
    <xf numFmtId="164" fontId="0" fillId="2" borderId="19" xfId="0" applyBorder="1" applyAlignment="1" applyProtection="1">
      <alignment wrapText="1"/>
      <protection hidden="1"/>
    </xf>
    <xf numFmtId="164" fontId="0" fillId="2" borderId="19" xfId="0" applyBorder="1" applyAlignment="1" applyProtection="1">
      <alignment/>
      <protection hidden="1"/>
    </xf>
    <xf numFmtId="165" fontId="6" fillId="2" borderId="20" xfId="0" applyFont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6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0" borderId="7" xfId="0" applyFont="1" applyBorder="1" applyAlignment="1" applyProtection="1">
      <alignment vertical="top"/>
      <protection hidden="1"/>
    </xf>
    <xf numFmtId="166" fontId="6" fillId="0" borderId="7" xfId="0" applyFont="1" applyBorder="1" applyAlignment="1" applyProtection="1">
      <alignment horizontal="center" vertical="top"/>
      <protection hidden="1"/>
    </xf>
    <xf numFmtId="164" fontId="6" fillId="0" borderId="3" xfId="0" applyFont="1" applyBorder="1" applyAlignment="1" applyProtection="1">
      <alignment/>
      <protection hidden="1"/>
    </xf>
    <xf numFmtId="164" fontId="6" fillId="0" borderId="0" xfId="0" applyFont="1" applyAlignment="1" applyProtection="1">
      <alignment wrapText="1"/>
      <protection hidden="1"/>
    </xf>
    <xf numFmtId="164" fontId="6" fillId="0" borderId="7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7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shrinkToFit="1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5" fillId="3" borderId="16" xfId="0" applyFont="1" applyBorder="1" applyAlignment="1" applyProtection="1">
      <alignment vertical="center"/>
      <protection hidden="1"/>
    </xf>
    <xf numFmtId="168" fontId="5" fillId="3" borderId="12" xfId="0" applyFont="1" applyBorder="1" applyAlignment="1" applyProtection="1">
      <alignment vertical="center" wrapText="1"/>
      <protection hidden="1"/>
    </xf>
    <xf numFmtId="168" fontId="11" fillId="3" borderId="13" xfId="0" applyFont="1" applyBorder="1" applyAlignment="1" applyProtection="1">
      <alignment horizontal="center" vertical="center" wrapText="1" shrinkToFit="1"/>
      <protection hidden="1"/>
    </xf>
    <xf numFmtId="168" fontId="5" fillId="3" borderId="13" xfId="0" applyFont="1" applyBorder="1" applyAlignment="1" applyProtection="1">
      <alignment horizontal="center" vertical="center" wrapText="1" shrinkToFit="1"/>
      <protection hidden="1"/>
    </xf>
    <xf numFmtId="169" fontId="5" fillId="3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5" fillId="0" borderId="13" xfId="0" applyFont="1" applyBorder="1" applyAlignment="1" applyProtection="1">
      <alignment horizontal="right" vertical="center" wrapText="1" shrinkToFit="1"/>
      <protection hidden="1"/>
    </xf>
    <xf numFmtId="168" fontId="5" fillId="0" borderId="13" xfId="0" applyFont="1" applyBorder="1" applyAlignment="1" applyProtection="1">
      <alignment horizontal="right"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69" fontId="0" fillId="0" borderId="13" xfId="0" applyBorder="1" applyAlignment="1" applyProtection="1">
      <alignment vertical="center"/>
      <protection hidden="1"/>
    </xf>
    <xf numFmtId="168" fontId="6" fillId="0" borderId="16" xfId="0" applyFont="1" applyBorder="1" applyAlignment="1" applyProtection="1">
      <alignment vertical="center"/>
      <protection hidden="1"/>
    </xf>
    <xf numFmtId="168" fontId="6" fillId="0" borderId="12" xfId="0" applyFont="1" applyBorder="1" applyAlignment="1" applyProtection="1">
      <alignment vertical="center" wrapText="1"/>
      <protection hidden="1"/>
    </xf>
    <xf numFmtId="168" fontId="6" fillId="0" borderId="13" xfId="0" applyFont="1" applyBorder="1" applyAlignment="1" applyProtection="1">
      <alignment vertical="center" wrapText="1" shrinkToFit="1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3" xfId="0" applyBorder="1" applyAlignment="1" applyProtection="1">
      <alignment vertical="center" wrapText="1" shrinkToFit="1"/>
      <protection hidden="1"/>
    </xf>
    <xf numFmtId="168" fontId="0" fillId="0" borderId="24" xfId="0" applyBorder="1" applyAlignment="1" applyProtection="1">
      <alignment/>
      <protection hidden="1"/>
    </xf>
    <xf numFmtId="168" fontId="0" fillId="0" borderId="12" xfId="0" applyFont="1" applyBorder="1" applyAlignment="1" applyProtection="1">
      <alignment vertical="center" wrapText="1"/>
      <protection hidden="1"/>
    </xf>
    <xf numFmtId="168" fontId="0" fillId="2" borderId="13" xfId="0" applyFont="1" applyBorder="1" applyAlignment="1" applyProtection="1">
      <alignment vertical="center"/>
      <protection hidden="1"/>
    </xf>
    <xf numFmtId="168" fontId="0" fillId="2" borderId="13" xfId="0" applyBorder="1" applyAlignment="1" applyProtection="1">
      <alignment vertical="center" wrapText="1" shrinkToFit="1"/>
      <protection hidden="1"/>
    </xf>
    <xf numFmtId="168" fontId="0" fillId="2" borderId="13" xfId="0" applyBorder="1" applyAlignment="1" applyProtection="1">
      <alignment vertical="center" shrinkToFit="1"/>
      <protection hidden="1"/>
    </xf>
    <xf numFmtId="169" fontId="0" fillId="2" borderId="13" xfId="0" applyBorder="1" applyAlignment="1" applyProtection="1">
      <alignment vertical="center"/>
      <protection hidden="1"/>
    </xf>
    <xf numFmtId="164" fontId="4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3" borderId="16" xfId="0" applyFont="1" applyBorder="1" applyAlignment="1" applyProtection="1">
      <alignment horizontal="center" vertical="center" wrapText="1"/>
      <protection hidden="1"/>
    </xf>
    <xf numFmtId="164" fontId="12" fillId="3" borderId="12" xfId="0" applyFont="1" applyBorder="1" applyAlignment="1" applyProtection="1">
      <alignment horizontal="center" vertical="center" wrapText="1"/>
      <protection hidden="1"/>
    </xf>
    <xf numFmtId="164" fontId="12" fillId="3" borderId="13" xfId="0" applyFont="1" applyBorder="1" applyAlignment="1" applyProtection="1">
      <alignment horizontal="center" vertical="center" wrapText="1"/>
      <protection hidden="1"/>
    </xf>
    <xf numFmtId="164" fontId="5" fillId="0" borderId="24" xfId="0" applyFont="1" applyBorder="1" applyAlignment="1" applyProtection="1">
      <alignment vertical="center"/>
      <protection hidden="1"/>
    </xf>
    <xf numFmtId="165" fontId="5" fillId="0" borderId="16" xfId="0" applyFont="1" applyBorder="1" applyAlignment="1" applyProtection="1">
      <alignment vertical="center"/>
      <protection hidden="1"/>
    </xf>
    <xf numFmtId="165" fontId="5" fillId="0" borderId="16" xfId="0" applyFont="1" applyBorder="1" applyAlignment="1" applyProtection="1">
      <alignment vertical="center" wrapText="1"/>
      <protection hidden="1"/>
    </xf>
    <xf numFmtId="168" fontId="5" fillId="0" borderId="13" xfId="0" applyFont="1" applyBorder="1" applyAlignment="1" applyProtection="1">
      <alignment horizontal="center" vertical="center"/>
      <protection hidden="1"/>
    </xf>
    <xf numFmtId="168" fontId="5" fillId="0" borderId="13" xfId="0" applyFont="1" applyBorder="1" applyAlignment="1" applyProtection="1">
      <alignment vertical="center"/>
      <protection hidden="1"/>
    </xf>
    <xf numFmtId="170" fontId="5" fillId="0" borderId="13" xfId="0" applyFont="1" applyBorder="1" applyAlignment="1" applyProtection="1">
      <alignment vertical="center"/>
      <protection hidden="1"/>
    </xf>
    <xf numFmtId="164" fontId="5" fillId="0" borderId="24" xfId="0" applyFont="1" applyBorder="1" applyAlignment="1" applyProtection="1">
      <alignment/>
      <protection hidden="1"/>
    </xf>
    <xf numFmtId="164" fontId="5" fillId="2" borderId="16" xfId="0" applyFont="1" applyBorder="1" applyAlignment="1" applyProtection="1">
      <alignment vertical="center"/>
      <protection hidden="1"/>
    </xf>
    <xf numFmtId="164" fontId="5" fillId="2" borderId="16" xfId="0" applyFont="1" applyBorder="1" applyAlignment="1" applyProtection="1">
      <alignment vertical="center" wrapText="1"/>
      <protection hidden="1"/>
    </xf>
    <xf numFmtId="164" fontId="5" fillId="2" borderId="12" xfId="0" applyFont="1" applyBorder="1" applyAlignment="1" applyProtection="1">
      <alignment vertical="center" wrapText="1"/>
      <protection hidden="1"/>
    </xf>
    <xf numFmtId="168" fontId="5" fillId="2" borderId="13" xfId="0" applyFont="1" applyBorder="1" applyAlignment="1" applyProtection="1">
      <alignment horizontal="center" vertical="center"/>
      <protection hidden="1"/>
    </xf>
    <xf numFmtId="168" fontId="5" fillId="2" borderId="13" xfId="0" applyFont="1" applyBorder="1" applyAlignment="1" applyProtection="1">
      <alignment vertical="center"/>
      <protection hidden="1"/>
    </xf>
    <xf numFmtId="170" fontId="5" fillId="2" borderId="13" xfId="0" applyFont="1" applyBorder="1" applyAlignment="1" applyProtection="1">
      <alignment vertical="center"/>
      <protection hidden="1"/>
    </xf>
    <xf numFmtId="168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5" fillId="4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4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5" fontId="0" fillId="2" borderId="12" xfId="0" applyFont="1" applyBorder="1" applyAlignment="1" applyProtection="1">
      <alignment vertical="center"/>
      <protection hidden="1"/>
    </xf>
    <xf numFmtId="165" fontId="0" fillId="2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/>
      <protection hidden="1"/>
    </xf>
    <xf numFmtId="165" fontId="0" fillId="3" borderId="13" xfId="0" applyFont="1" applyBorder="1" applyAlignment="1" applyProtection="1">
      <alignment/>
      <protection hidden="1"/>
    </xf>
    <xf numFmtId="164" fontId="0" fillId="3" borderId="13" xfId="0" applyFont="1" applyBorder="1" applyAlignment="1" applyProtection="1">
      <alignment horizontal="center"/>
      <protection hidden="1"/>
    </xf>
    <xf numFmtId="164" fontId="0" fillId="3" borderId="16" xfId="0" applyFont="1" applyBorder="1" applyAlignment="1" applyProtection="1">
      <alignment/>
      <protection hidden="1"/>
    </xf>
    <xf numFmtId="164" fontId="0" fillId="3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6" fillId="2" borderId="26" xfId="0" applyFont="1" applyBorder="1" applyAlignment="1" applyProtection="1">
      <alignment vertical="top"/>
      <protection hidden="1"/>
    </xf>
    <xf numFmtId="165" fontId="6" fillId="2" borderId="9" xfId="0" applyFont="1" applyBorder="1" applyAlignment="1" applyProtection="1">
      <alignment vertical="top"/>
      <protection hidden="1"/>
    </xf>
    <xf numFmtId="165" fontId="6" fillId="2" borderId="9" xfId="0" applyFont="1" applyBorder="1" applyAlignment="1" applyProtection="1">
      <alignment horizontal="left" vertical="top" wrapText="1"/>
      <protection hidden="1"/>
    </xf>
    <xf numFmtId="164" fontId="6" fillId="2" borderId="9" xfId="0" applyFont="1" applyBorder="1" applyAlignment="1" applyProtection="1">
      <alignment horizontal="center" vertical="top" shrinkToFit="1"/>
      <protection hidden="1"/>
    </xf>
    <xf numFmtId="171" fontId="6" fillId="2" borderId="9" xfId="0" applyFont="1" applyBorder="1" applyAlignment="1" applyProtection="1">
      <alignment vertical="top" shrinkToFit="1"/>
      <protection hidden="1"/>
    </xf>
    <xf numFmtId="168" fontId="6" fillId="2" borderId="9" xfId="0" applyFont="1" applyBorder="1" applyAlignment="1" applyProtection="1">
      <alignment vertical="top" shrinkToFit="1"/>
      <protection hidden="1"/>
    </xf>
    <xf numFmtId="168" fontId="6" fillId="2" borderId="27" xfId="0" applyFont="1" applyBorder="1" applyAlignment="1" applyProtection="1">
      <alignment vertical="top" shrinkToFit="1"/>
      <protection hidden="1"/>
    </xf>
    <xf numFmtId="168" fontId="6" fillId="2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1" fontId="14" fillId="0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71" fontId="15" fillId="0" borderId="0" xfId="0" applyFont="1" applyBorder="1" applyAlignment="1" applyProtection="1">
      <alignment horizontal="left" vertical="top" wrapText="1"/>
      <protection hidden="1"/>
    </xf>
    <xf numFmtId="171" fontId="15" fillId="0" borderId="0" xfId="0" applyFont="1" applyBorder="1" applyAlignment="1" applyProtection="1">
      <alignment horizontal="center" vertical="top" wrapText="1" shrinkToFit="1"/>
      <protection hidden="1"/>
    </xf>
    <xf numFmtId="171" fontId="15" fillId="0" borderId="0" xfId="0" applyFont="1" applyBorder="1" applyAlignment="1" applyProtection="1">
      <alignment vertical="top" wrapText="1" shrinkToFit="1"/>
      <protection hidden="1"/>
    </xf>
    <xf numFmtId="171" fontId="14" fillId="0" borderId="0" xfId="0" applyFont="1" applyBorder="1" applyAlignment="1" applyProtection="1">
      <alignment vertical="top" shrinkToFit="1"/>
      <protection hidden="1"/>
    </xf>
    <xf numFmtId="164" fontId="16" fillId="0" borderId="9" xfId="0" applyFont="1" applyBorder="1" applyAlignment="1" applyProtection="1">
      <alignment horizontal="left" vertical="top" wrapText="1"/>
      <protection hidden="1"/>
    </xf>
    <xf numFmtId="164" fontId="16" fillId="0" borderId="0" xfId="0" applyFont="1" applyBorder="1" applyAlignment="1" applyProtection="1">
      <alignment horizontal="left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121"/>
  <sheetViews>
    <sheetView showGridLines="0" workbookViewId="0" topLeftCell="A1">
      <selection activeCell="N26" sqref="N2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1" customWidth="1"/>
    <col min="4" max="4" width="13.00390625" style="1" customWidth="1"/>
    <col min="5" max="5" width="9.75390625" style="1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</row>
    <row r="2" spans="1:15" ht="36" customHeight="1">
      <c r="A2" s="4"/>
      <c r="B2" s="5" t="s">
        <v>2</v>
      </c>
      <c r="C2" s="6"/>
      <c r="D2" s="7" t="s">
        <v>3</v>
      </c>
      <c r="E2" s="8" t="s">
        <v>4</v>
      </c>
      <c r="F2" s="8"/>
      <c r="G2" s="8"/>
      <c r="H2" s="8"/>
      <c r="I2" s="8"/>
      <c r="J2" s="8"/>
      <c r="O2" s="9"/>
    </row>
    <row r="3" spans="1:10" ht="27" customHeight="1" hidden="1">
      <c r="A3" s="4"/>
      <c r="B3" s="10"/>
      <c r="C3" s="6"/>
      <c r="D3" s="11"/>
      <c r="E3" s="12"/>
      <c r="F3" s="12"/>
      <c r="G3" s="12"/>
      <c r="H3" s="12"/>
      <c r="I3" s="12"/>
      <c r="J3" s="12"/>
    </row>
    <row r="4" spans="1:10" ht="23.25" customHeight="1">
      <c r="A4" s="4"/>
      <c r="B4" s="13"/>
      <c r="C4" s="14"/>
      <c r="D4" s="15"/>
      <c r="E4" s="16"/>
      <c r="F4" s="16"/>
      <c r="G4" s="16"/>
      <c r="H4" s="16"/>
      <c r="I4" s="16"/>
      <c r="J4" s="16"/>
    </row>
    <row r="5" spans="1:10" ht="24" customHeight="1">
      <c r="A5" s="4"/>
      <c r="B5" s="17" t="s">
        <v>5</v>
      </c>
      <c r="D5" s="18" t="s">
        <v>6</v>
      </c>
      <c r="E5" s="18"/>
      <c r="F5" s="18"/>
      <c r="G5" s="18"/>
      <c r="H5" s="19" t="s">
        <v>7</v>
      </c>
      <c r="I5" s="20" t="s">
        <v>8</v>
      </c>
      <c r="J5" s="21"/>
    </row>
    <row r="6" spans="1:10" ht="15.75" customHeight="1">
      <c r="A6" s="4"/>
      <c r="B6" s="22"/>
      <c r="C6" s="23"/>
      <c r="D6" s="24" t="s">
        <v>9</v>
      </c>
      <c r="E6" s="24"/>
      <c r="F6" s="24"/>
      <c r="G6" s="24"/>
      <c r="H6" s="19" t="s">
        <v>10</v>
      </c>
      <c r="I6" s="20" t="s">
        <v>11</v>
      </c>
      <c r="J6" s="21"/>
    </row>
    <row r="7" spans="1:10" ht="15.75" customHeight="1">
      <c r="A7" s="4"/>
      <c r="B7" s="25"/>
      <c r="C7" s="26"/>
      <c r="D7" s="27" t="s">
        <v>12</v>
      </c>
      <c r="E7" s="28" t="s">
        <v>13</v>
      </c>
      <c r="F7" s="28"/>
      <c r="G7" s="28"/>
      <c r="H7" s="29"/>
      <c r="I7" s="30"/>
      <c r="J7" s="31"/>
    </row>
    <row r="8" spans="1:10" ht="24" customHeight="1" hidden="1">
      <c r="A8" s="4"/>
      <c r="B8" s="17" t="s">
        <v>14</v>
      </c>
      <c r="D8" s="32"/>
      <c r="H8" s="19" t="s">
        <v>7</v>
      </c>
      <c r="I8" s="33"/>
      <c r="J8" s="21"/>
    </row>
    <row r="9" spans="1:10" ht="15.75" customHeight="1" hidden="1">
      <c r="A9" s="4"/>
      <c r="B9" s="4"/>
      <c r="D9" s="32"/>
      <c r="H9" s="19" t="s">
        <v>10</v>
      </c>
      <c r="I9" s="33"/>
      <c r="J9" s="21"/>
    </row>
    <row r="10" spans="1:10" ht="15.75" customHeight="1" hidden="1">
      <c r="A10" s="4"/>
      <c r="B10" s="34"/>
      <c r="C10" s="26"/>
      <c r="D10" s="35"/>
      <c r="E10" s="36"/>
      <c r="F10" s="29"/>
      <c r="G10" s="37"/>
      <c r="H10" s="37"/>
      <c r="I10" s="38"/>
      <c r="J10" s="31"/>
    </row>
    <row r="11" spans="1:10" ht="24" customHeight="1">
      <c r="A11" s="4"/>
      <c r="B11" s="17" t="s">
        <v>15</v>
      </c>
      <c r="D11" s="39" t="s">
        <v>16</v>
      </c>
      <c r="E11" s="39"/>
      <c r="F11" s="39"/>
      <c r="G11" s="39"/>
      <c r="H11" s="19" t="s">
        <v>7</v>
      </c>
      <c r="I11" s="33"/>
      <c r="J11" s="21"/>
    </row>
    <row r="12" spans="1:10" ht="15.75" customHeight="1">
      <c r="A12" s="4"/>
      <c r="B12" s="22"/>
      <c r="C12" s="23"/>
      <c r="D12" s="40"/>
      <c r="E12" s="40"/>
      <c r="F12" s="40"/>
      <c r="G12" s="40"/>
      <c r="H12" s="19" t="s">
        <v>10</v>
      </c>
      <c r="I12" s="33"/>
      <c r="J12" s="21"/>
    </row>
    <row r="13" spans="1:10" ht="15.75" customHeight="1">
      <c r="A13" s="4"/>
      <c r="B13" s="25"/>
      <c r="C13" s="26"/>
      <c r="D13" s="35"/>
      <c r="E13" s="41"/>
      <c r="F13" s="41"/>
      <c r="G13" s="41"/>
      <c r="H13" s="42"/>
      <c r="I13" s="30"/>
      <c r="J13" s="31"/>
    </row>
    <row r="14" spans="1:10" ht="24" customHeight="1">
      <c r="A14" s="4"/>
      <c r="B14" s="43" t="s">
        <v>17</v>
      </c>
      <c r="C14" s="44"/>
      <c r="D14" s="45" t="s">
        <v>18</v>
      </c>
      <c r="E14" s="46"/>
      <c r="F14" s="47"/>
      <c r="G14" s="47"/>
      <c r="H14" s="48"/>
      <c r="I14" s="47"/>
      <c r="J14" s="49"/>
    </row>
    <row r="15" spans="1:10" ht="32.25" customHeight="1">
      <c r="A15" s="4"/>
      <c r="B15" s="34" t="s">
        <v>19</v>
      </c>
      <c r="C15" s="50"/>
      <c r="D15" s="51"/>
      <c r="E15" s="52"/>
      <c r="F15" s="52"/>
      <c r="G15" s="53"/>
      <c r="H15" s="53"/>
      <c r="I15" s="54" t="s">
        <v>20</v>
      </c>
      <c r="J15" s="54"/>
    </row>
    <row r="16" spans="1:10" ht="23.25" customHeight="1">
      <c r="A16" s="55" t="s">
        <v>21</v>
      </c>
      <c r="B16" s="56" t="s">
        <v>21</v>
      </c>
      <c r="C16" s="57"/>
      <c r="D16" s="58"/>
      <c r="E16" s="59"/>
      <c r="F16" s="59"/>
      <c r="G16" s="59"/>
      <c r="H16" s="59"/>
      <c r="I16" s="60">
        <v>0</v>
      </c>
      <c r="J16" s="60"/>
    </row>
    <row r="17" spans="1:10" ht="23.25" customHeight="1">
      <c r="A17" s="55" t="s">
        <v>22</v>
      </c>
      <c r="B17" s="56" t="s">
        <v>22</v>
      </c>
      <c r="C17" s="57"/>
      <c r="D17" s="58"/>
      <c r="E17" s="59"/>
      <c r="F17" s="59"/>
      <c r="G17" s="59"/>
      <c r="H17" s="59"/>
      <c r="I17" s="60"/>
      <c r="J17" s="60"/>
    </row>
    <row r="18" spans="1:10" ht="23.25" customHeight="1">
      <c r="A18" s="55" t="s">
        <v>23</v>
      </c>
      <c r="B18" s="56" t="s">
        <v>23</v>
      </c>
      <c r="C18" s="57"/>
      <c r="D18" s="58"/>
      <c r="E18" s="59"/>
      <c r="F18" s="59"/>
      <c r="G18" s="59"/>
      <c r="H18" s="59"/>
      <c r="I18" s="60">
        <v>0</v>
      </c>
      <c r="J18" s="60"/>
    </row>
    <row r="19" spans="1:10" ht="23.25" customHeight="1">
      <c r="A19" s="55" t="s">
        <v>24</v>
      </c>
      <c r="B19" s="56" t="s">
        <v>25</v>
      </c>
      <c r="C19" s="57"/>
      <c r="D19" s="58"/>
      <c r="E19" s="59"/>
      <c r="F19" s="59"/>
      <c r="G19" s="59"/>
      <c r="H19" s="59"/>
      <c r="I19" s="60">
        <v>0</v>
      </c>
      <c r="J19" s="60"/>
    </row>
    <row r="20" spans="1:10" ht="23.25" customHeight="1">
      <c r="A20" s="55" t="s">
        <v>26</v>
      </c>
      <c r="B20" s="56" t="s">
        <v>27</v>
      </c>
      <c r="C20" s="57"/>
      <c r="D20" s="58"/>
      <c r="E20" s="59"/>
      <c r="F20" s="59"/>
      <c r="G20" s="59"/>
      <c r="H20" s="59"/>
      <c r="I20" s="60">
        <v>0</v>
      </c>
      <c r="J20" s="60"/>
    </row>
    <row r="21" spans="1:10" ht="23.25" customHeight="1">
      <c r="A21" s="4"/>
      <c r="B21" s="61" t="s">
        <v>20</v>
      </c>
      <c r="C21" s="62"/>
      <c r="D21" s="63"/>
      <c r="E21" s="64"/>
      <c r="F21" s="64"/>
      <c r="G21" s="64"/>
      <c r="H21" s="64"/>
      <c r="I21" s="65">
        <f>SUM(I16:J20)</f>
        <v>0</v>
      </c>
      <c r="J21" s="65"/>
    </row>
    <row r="22" spans="1:10" ht="33" customHeight="1">
      <c r="A22" s="4"/>
      <c r="B22" s="66" t="s">
        <v>28</v>
      </c>
      <c r="C22" s="57"/>
      <c r="D22" s="58"/>
      <c r="E22" s="67"/>
      <c r="F22" s="68"/>
      <c r="G22" s="69"/>
      <c r="H22" s="69"/>
      <c r="I22" s="69"/>
      <c r="J22" s="70"/>
    </row>
    <row r="23" spans="1:10" ht="23.25" customHeight="1">
      <c r="A23" s="4"/>
      <c r="B23" s="56" t="s">
        <v>29</v>
      </c>
      <c r="C23" s="57"/>
      <c r="D23" s="58"/>
      <c r="E23" s="71">
        <v>15</v>
      </c>
      <c r="F23" s="68" t="s">
        <v>30</v>
      </c>
      <c r="G23" s="72">
        <v>0</v>
      </c>
      <c r="H23" s="72"/>
      <c r="I23" s="72"/>
      <c r="J23" s="70" t="str">
        <f>Mena</f>
        <v>CZK</v>
      </c>
    </row>
    <row r="24" spans="1:10" ht="23.25" customHeight="1">
      <c r="A24" s="4"/>
      <c r="B24" s="56" t="s">
        <v>31</v>
      </c>
      <c r="C24" s="57"/>
      <c r="D24" s="58"/>
      <c r="E24" s="71">
        <f>SazbaDPH1</f>
        <v>15</v>
      </c>
      <c r="F24" s="68" t="s">
        <v>30</v>
      </c>
      <c r="G24" s="73">
        <v>0</v>
      </c>
      <c r="H24" s="73"/>
      <c r="I24" s="73"/>
      <c r="J24" s="70" t="str">
        <f>Mena</f>
        <v>CZK</v>
      </c>
    </row>
    <row r="25" spans="1:10" ht="23.25" customHeight="1">
      <c r="A25" s="4"/>
      <c r="B25" s="56" t="s">
        <v>32</v>
      </c>
      <c r="C25" s="57"/>
      <c r="D25" s="58"/>
      <c r="E25" s="71">
        <v>21</v>
      </c>
      <c r="F25" s="68" t="s">
        <v>30</v>
      </c>
      <c r="G25" s="72">
        <f>G74</f>
        <v>0</v>
      </c>
      <c r="H25" s="72"/>
      <c r="I25" s="72"/>
      <c r="J25" s="70" t="str">
        <f>Mena</f>
        <v>CZK</v>
      </c>
    </row>
    <row r="26" spans="1:10" ht="23.25" customHeight="1">
      <c r="A26" s="4"/>
      <c r="B26" s="74" t="s">
        <v>33</v>
      </c>
      <c r="C26" s="75"/>
      <c r="D26" s="51"/>
      <c r="E26" s="76">
        <f>SazbaDPH2</f>
        <v>21</v>
      </c>
      <c r="F26" s="77" t="s">
        <v>30</v>
      </c>
      <c r="G26" s="78">
        <f>G29-G25</f>
        <v>0</v>
      </c>
      <c r="H26" s="78"/>
      <c r="I26" s="78"/>
      <c r="J26" s="79" t="str">
        <f>Mena</f>
        <v>CZK</v>
      </c>
    </row>
    <row r="27" spans="1:10" ht="23.25" customHeight="1">
      <c r="A27" s="4"/>
      <c r="B27" s="17" t="s">
        <v>34</v>
      </c>
      <c r="C27" s="80"/>
      <c r="D27" s="81"/>
      <c r="E27" s="80"/>
      <c r="F27" s="82"/>
      <c r="G27" s="83">
        <v>0</v>
      </c>
      <c r="H27" s="83"/>
      <c r="I27" s="83"/>
      <c r="J27" s="84" t="str">
        <f>Mena</f>
        <v>CZK</v>
      </c>
    </row>
    <row r="28" spans="1:10" ht="27.75" customHeight="1" hidden="1">
      <c r="A28" s="4"/>
      <c r="B28" s="85" t="s">
        <v>35</v>
      </c>
      <c r="C28" s="86"/>
      <c r="D28" s="86"/>
      <c r="E28" s="87"/>
      <c r="F28" s="88"/>
      <c r="G28" s="89">
        <v>1745166</v>
      </c>
      <c r="H28" s="89"/>
      <c r="I28" s="89"/>
      <c r="J28" s="90" t="str">
        <f>Mena</f>
        <v>CZK</v>
      </c>
    </row>
    <row r="29" spans="1:12" ht="27.75" customHeight="1">
      <c r="A29" s="4"/>
      <c r="B29" s="85" t="s">
        <v>36</v>
      </c>
      <c r="C29" s="91"/>
      <c r="D29" s="91"/>
      <c r="E29" s="91"/>
      <c r="F29" s="92"/>
      <c r="G29" s="89">
        <f>G25*L29</f>
        <v>0</v>
      </c>
      <c r="H29" s="89"/>
      <c r="I29" s="89"/>
      <c r="J29" s="93" t="s">
        <v>37</v>
      </c>
      <c r="L29" s="94">
        <v>1.21</v>
      </c>
    </row>
    <row r="30" spans="1:10" ht="12.75" customHeight="1">
      <c r="A30" s="4"/>
      <c r="B30" s="4"/>
      <c r="J30" s="95"/>
    </row>
    <row r="31" spans="1:10" ht="30" customHeight="1">
      <c r="A31" s="4"/>
      <c r="B31" s="4"/>
      <c r="J31" s="95"/>
    </row>
    <row r="32" spans="1:10" ht="18.75" customHeight="1">
      <c r="A32" s="4"/>
      <c r="B32" s="96"/>
      <c r="C32" s="97" t="s">
        <v>38</v>
      </c>
      <c r="D32" s="98"/>
      <c r="E32" s="98"/>
      <c r="F32" s="99" t="s">
        <v>39</v>
      </c>
      <c r="G32" s="100"/>
      <c r="H32" s="101"/>
      <c r="I32" s="100"/>
      <c r="J32" s="95"/>
    </row>
    <row r="33" spans="1:10" ht="47.25" customHeight="1">
      <c r="A33" s="4"/>
      <c r="B33" s="4"/>
      <c r="J33" s="95"/>
    </row>
    <row r="34" spans="1:10" s="105" customFormat="1" ht="18.75" customHeight="1">
      <c r="A34" s="102"/>
      <c r="B34" s="102"/>
      <c r="C34" s="103"/>
      <c r="D34" s="104"/>
      <c r="E34" s="104"/>
      <c r="G34" s="106"/>
      <c r="H34" s="106"/>
      <c r="I34" s="106"/>
      <c r="J34" s="107"/>
    </row>
    <row r="35" spans="1:10" ht="12.75" customHeight="1">
      <c r="A35" s="4"/>
      <c r="B35" s="4"/>
      <c r="D35" s="108" t="s">
        <v>40</v>
      </c>
      <c r="E35" s="108"/>
      <c r="H35" s="109" t="s">
        <v>41</v>
      </c>
      <c r="J35" s="95"/>
    </row>
    <row r="36" spans="1:10" ht="13.5" customHeight="1">
      <c r="A36" s="110"/>
      <c r="B36" s="110"/>
      <c r="C36" s="111"/>
      <c r="D36" s="111"/>
      <c r="E36" s="111"/>
      <c r="F36" s="112"/>
      <c r="G36" s="112"/>
      <c r="H36" s="112"/>
      <c r="I36" s="112"/>
      <c r="J36" s="113"/>
    </row>
    <row r="37" spans="2:10" ht="27" customHeight="1">
      <c r="B37" s="114" t="s">
        <v>42</v>
      </c>
      <c r="C37" s="115"/>
      <c r="D37" s="115"/>
      <c r="E37" s="115"/>
      <c r="F37" s="116"/>
      <c r="G37" s="116"/>
      <c r="H37" s="116"/>
      <c r="I37" s="116"/>
      <c r="J37" s="117"/>
    </row>
    <row r="38" spans="1:10" ht="25.5" customHeight="1">
      <c r="A38" s="118" t="s">
        <v>43</v>
      </c>
      <c r="B38" s="119" t="s">
        <v>44</v>
      </c>
      <c r="C38" s="120" t="s">
        <v>45</v>
      </c>
      <c r="D38" s="120"/>
      <c r="E38" s="120"/>
      <c r="F38" s="121" t="str">
        <f>B23</f>
        <v>Základ pro sníženou DPH</v>
      </c>
      <c r="G38" s="121" t="str">
        <f>B25</f>
        <v>Základ pro základní DPH</v>
      </c>
      <c r="H38" s="122" t="s">
        <v>46</v>
      </c>
      <c r="I38" s="122" t="s">
        <v>47</v>
      </c>
      <c r="J38" s="123" t="s">
        <v>30</v>
      </c>
    </row>
    <row r="39" spans="1:10" ht="25.5" customHeight="1" hidden="1">
      <c r="A39" s="118">
        <v>1</v>
      </c>
      <c r="B39" s="124" t="s">
        <v>48</v>
      </c>
      <c r="C39" s="125"/>
      <c r="D39" s="125"/>
      <c r="E39" s="125"/>
      <c r="F39" s="126">
        <v>0</v>
      </c>
      <c r="G39" s="127">
        <v>1745166</v>
      </c>
      <c r="H39" s="128">
        <v>366484.86</v>
      </c>
      <c r="I39" s="128">
        <v>2111650.86</v>
      </c>
      <c r="J39" s="129" t="str">
        <f>IF(CenaCelkemVypocet=0,"",I39/CenaCelkemVypocet*100)</f>
        <v/>
      </c>
    </row>
    <row r="40" spans="1:12" ht="25.5" customHeight="1">
      <c r="A40" s="118">
        <v>2</v>
      </c>
      <c r="B40" s="130" t="s">
        <v>49</v>
      </c>
      <c r="C40" s="131" t="s">
        <v>50</v>
      </c>
      <c r="D40" s="131"/>
      <c r="E40" s="131"/>
      <c r="F40" s="132">
        <v>0</v>
      </c>
      <c r="G40" s="132">
        <f>'SO 01 1 Pol'!G8</f>
        <v>0</v>
      </c>
      <c r="H40" s="132">
        <v>0</v>
      </c>
      <c r="I40" s="132">
        <v>0</v>
      </c>
      <c r="J40" s="132">
        <v>0</v>
      </c>
      <c r="L40" s="94">
        <v>1.21</v>
      </c>
    </row>
    <row r="41" spans="1:12" ht="25.5" customHeight="1">
      <c r="A41" s="118">
        <v>3</v>
      </c>
      <c r="B41" s="133" t="s">
        <v>51</v>
      </c>
      <c r="C41" s="125" t="s">
        <v>50</v>
      </c>
      <c r="D41" s="125"/>
      <c r="E41" s="125"/>
      <c r="F41" s="132">
        <v>0</v>
      </c>
      <c r="G41" s="132"/>
      <c r="H41" s="132">
        <v>0</v>
      </c>
      <c r="I41" s="132">
        <v>0</v>
      </c>
      <c r="J41" s="132">
        <v>0</v>
      </c>
      <c r="L41" s="94">
        <v>1.21</v>
      </c>
    </row>
    <row r="42" spans="1:12" ht="25.5" customHeight="1">
      <c r="A42" s="118">
        <v>2</v>
      </c>
      <c r="B42" s="130" t="s">
        <v>52</v>
      </c>
      <c r="C42" s="131" t="s">
        <v>53</v>
      </c>
      <c r="D42" s="131"/>
      <c r="E42" s="131"/>
      <c r="F42" s="132">
        <v>0</v>
      </c>
      <c r="G42" s="132">
        <f>'SO 02 1 Pol'!G8+'SO 02 1 Pol'!G46+'SO 02 1 Pol'!G56+'SO 02 1 Pol'!G78+'SO 02 1 Pol'!G105+'SO 02 1 Pol'!G108+'SO 02 1 Pol'!G128+'SO 02 1 Pol'!G145</f>
        <v>0</v>
      </c>
      <c r="H42" s="132">
        <v>0</v>
      </c>
      <c r="I42" s="132">
        <v>0</v>
      </c>
      <c r="J42" s="132">
        <v>0</v>
      </c>
      <c r="L42" s="94">
        <v>1.21</v>
      </c>
    </row>
    <row r="43" spans="1:12" ht="25.5" customHeight="1">
      <c r="A43" s="118">
        <v>3</v>
      </c>
      <c r="B43" s="133" t="s">
        <v>51</v>
      </c>
      <c r="C43" s="125" t="s">
        <v>53</v>
      </c>
      <c r="D43" s="125"/>
      <c r="E43" s="125"/>
      <c r="F43" s="134">
        <v>0</v>
      </c>
      <c r="G43" s="134"/>
      <c r="H43" s="132">
        <v>0</v>
      </c>
      <c r="I43" s="132">
        <v>0</v>
      </c>
      <c r="J43" s="132">
        <v>0</v>
      </c>
      <c r="L43" s="94">
        <v>1.21</v>
      </c>
    </row>
    <row r="44" spans="1:12" ht="25.5" customHeight="1">
      <c r="A44" s="135">
        <v>2</v>
      </c>
      <c r="B44" s="130" t="s">
        <v>54</v>
      </c>
      <c r="C44" s="131" t="s">
        <v>55</v>
      </c>
      <c r="D44" s="131"/>
      <c r="E44" s="131"/>
      <c r="F44" s="132">
        <v>0</v>
      </c>
      <c r="G44" s="132">
        <f>'SO 03 1 Pol'!G8+'SO 03 1 Pol'!G16+'SO 03 1 Pol'!G21+'SO 03 1 Pol'!G34</f>
        <v>0</v>
      </c>
      <c r="H44" s="132">
        <v>0</v>
      </c>
      <c r="I44" s="132">
        <v>0</v>
      </c>
      <c r="J44" s="132">
        <v>0</v>
      </c>
      <c r="L44" s="94">
        <v>1.21</v>
      </c>
    </row>
    <row r="45" spans="1:12" ht="25.5" customHeight="1">
      <c r="A45" s="135">
        <v>3</v>
      </c>
      <c r="B45" s="133" t="s">
        <v>51</v>
      </c>
      <c r="C45" s="136" t="s">
        <v>55</v>
      </c>
      <c r="D45" s="136"/>
      <c r="E45" s="136"/>
      <c r="F45" s="132">
        <v>0</v>
      </c>
      <c r="G45" s="132"/>
      <c r="H45" s="132">
        <v>0</v>
      </c>
      <c r="I45" s="132">
        <v>0</v>
      </c>
      <c r="J45" s="132">
        <v>0</v>
      </c>
      <c r="L45" s="94">
        <v>1.21</v>
      </c>
    </row>
    <row r="46" spans="1:12" ht="25.5" customHeight="1">
      <c r="A46" s="135">
        <v>2</v>
      </c>
      <c r="B46" s="130" t="s">
        <v>56</v>
      </c>
      <c r="C46" s="131" t="s">
        <v>57</v>
      </c>
      <c r="D46" s="131"/>
      <c r="E46" s="131"/>
      <c r="F46" s="132">
        <v>0</v>
      </c>
      <c r="G46" s="132">
        <f>'SO 04 1 Pol'!G8</f>
        <v>0</v>
      </c>
      <c r="H46" s="132">
        <v>0</v>
      </c>
      <c r="I46" s="132">
        <v>0</v>
      </c>
      <c r="J46" s="132">
        <v>0</v>
      </c>
      <c r="L46" s="94">
        <v>1.21</v>
      </c>
    </row>
    <row r="47" spans="1:12" ht="25.5" customHeight="1">
      <c r="A47" s="135">
        <v>3</v>
      </c>
      <c r="B47" s="133" t="s">
        <v>51</v>
      </c>
      <c r="C47" s="136" t="s">
        <v>57</v>
      </c>
      <c r="D47" s="136"/>
      <c r="E47" s="136"/>
      <c r="F47" s="134">
        <v>0</v>
      </c>
      <c r="G47" s="134"/>
      <c r="H47" s="132">
        <v>0</v>
      </c>
      <c r="I47" s="132">
        <v>0</v>
      </c>
      <c r="J47" s="132">
        <v>0</v>
      </c>
      <c r="L47" s="94">
        <v>1.21</v>
      </c>
    </row>
    <row r="48" spans="1:12" ht="25.5" customHeight="1">
      <c r="A48" s="135">
        <v>2</v>
      </c>
      <c r="B48" s="130" t="s">
        <v>58</v>
      </c>
      <c r="C48" s="131" t="s">
        <v>59</v>
      </c>
      <c r="D48" s="131"/>
      <c r="E48" s="131"/>
      <c r="F48" s="132">
        <v>0</v>
      </c>
      <c r="G48" s="132">
        <f>'SO 05 1 Pol'!G8</f>
        <v>0</v>
      </c>
      <c r="H48" s="132">
        <v>0</v>
      </c>
      <c r="I48" s="132">
        <v>0</v>
      </c>
      <c r="J48" s="132">
        <v>0</v>
      </c>
      <c r="L48" s="94">
        <v>1.21</v>
      </c>
    </row>
    <row r="49" spans="1:12" ht="25.5" customHeight="1">
      <c r="A49" s="135">
        <v>3</v>
      </c>
      <c r="B49" s="133" t="s">
        <v>51</v>
      </c>
      <c r="C49" s="136" t="s">
        <v>59</v>
      </c>
      <c r="D49" s="136"/>
      <c r="E49" s="136"/>
      <c r="F49" s="134">
        <v>0</v>
      </c>
      <c r="G49" s="134"/>
      <c r="H49" s="132">
        <v>0</v>
      </c>
      <c r="I49" s="132">
        <v>0</v>
      </c>
      <c r="J49" s="132">
        <v>0</v>
      </c>
      <c r="L49" s="94">
        <v>1.21</v>
      </c>
    </row>
    <row r="50" spans="1:12" ht="25.5" customHeight="1">
      <c r="A50" s="135">
        <v>2</v>
      </c>
      <c r="B50" s="130" t="s">
        <v>60</v>
      </c>
      <c r="C50" s="131" t="s">
        <v>61</v>
      </c>
      <c r="D50" s="131"/>
      <c r="E50" s="131"/>
      <c r="F50" s="132">
        <v>0</v>
      </c>
      <c r="G50" s="132">
        <f>'SO 06 1 Pol'!G8</f>
        <v>0</v>
      </c>
      <c r="H50" s="132">
        <v>0</v>
      </c>
      <c r="I50" s="132">
        <v>0</v>
      </c>
      <c r="J50" s="132">
        <v>0</v>
      </c>
      <c r="L50" s="94">
        <v>1.21</v>
      </c>
    </row>
    <row r="51" spans="1:12" ht="25.5" customHeight="1">
      <c r="A51" s="135">
        <v>3</v>
      </c>
      <c r="B51" s="133" t="s">
        <v>51</v>
      </c>
      <c r="C51" s="136" t="s">
        <v>61</v>
      </c>
      <c r="D51" s="136"/>
      <c r="E51" s="136"/>
      <c r="F51" s="134">
        <v>0</v>
      </c>
      <c r="G51" s="134"/>
      <c r="H51" s="132">
        <v>0</v>
      </c>
      <c r="I51" s="132">
        <v>0</v>
      </c>
      <c r="J51" s="132">
        <v>0</v>
      </c>
      <c r="L51" s="94">
        <v>1.21</v>
      </c>
    </row>
    <row r="52" spans="1:12" ht="25.5" customHeight="1">
      <c r="A52" s="135">
        <v>2</v>
      </c>
      <c r="B52" s="130" t="s">
        <v>62</v>
      </c>
      <c r="C52" s="131" t="s">
        <v>63</v>
      </c>
      <c r="D52" s="131"/>
      <c r="E52" s="131"/>
      <c r="F52" s="132">
        <v>0</v>
      </c>
      <c r="G52" s="132">
        <f>'SO 07 1 Pol'!G8</f>
        <v>0</v>
      </c>
      <c r="H52" s="132">
        <v>0</v>
      </c>
      <c r="I52" s="132">
        <v>0</v>
      </c>
      <c r="J52" s="132">
        <v>0</v>
      </c>
      <c r="L52" s="94">
        <v>1.21</v>
      </c>
    </row>
    <row r="53" spans="1:12" ht="25.5" customHeight="1">
      <c r="A53" s="135">
        <v>3</v>
      </c>
      <c r="B53" s="133" t="s">
        <v>51</v>
      </c>
      <c r="C53" s="136" t="s">
        <v>63</v>
      </c>
      <c r="D53" s="136"/>
      <c r="E53" s="136"/>
      <c r="F53" s="134">
        <v>0</v>
      </c>
      <c r="G53" s="134"/>
      <c r="H53" s="132">
        <v>0</v>
      </c>
      <c r="I53" s="132">
        <v>0</v>
      </c>
      <c r="J53" s="132">
        <v>0</v>
      </c>
      <c r="L53" s="94">
        <v>1.21</v>
      </c>
    </row>
    <row r="54" spans="1:12" ht="25.5" customHeight="1">
      <c r="A54" s="135">
        <v>2</v>
      </c>
      <c r="B54" s="130" t="s">
        <v>64</v>
      </c>
      <c r="C54" s="131" t="s">
        <v>65</v>
      </c>
      <c r="D54" s="131"/>
      <c r="E54" s="131"/>
      <c r="F54" s="132">
        <v>0</v>
      </c>
      <c r="G54" s="132">
        <f>'SO 08 1 Pol'!G8</f>
        <v>0</v>
      </c>
      <c r="H54" s="132">
        <v>0</v>
      </c>
      <c r="I54" s="132">
        <v>0</v>
      </c>
      <c r="J54" s="132">
        <v>0</v>
      </c>
      <c r="L54" s="94">
        <v>1.21</v>
      </c>
    </row>
    <row r="55" spans="1:12" ht="25.5" customHeight="1">
      <c r="A55" s="135">
        <v>3</v>
      </c>
      <c r="B55" s="133" t="s">
        <v>51</v>
      </c>
      <c r="C55" s="136" t="s">
        <v>65</v>
      </c>
      <c r="D55" s="136"/>
      <c r="E55" s="136"/>
      <c r="F55" s="134">
        <v>0</v>
      </c>
      <c r="G55" s="134"/>
      <c r="H55" s="132">
        <v>0</v>
      </c>
      <c r="I55" s="132">
        <v>0</v>
      </c>
      <c r="J55" s="132">
        <v>0</v>
      </c>
      <c r="L55" s="94">
        <v>1.21</v>
      </c>
    </row>
    <row r="56" spans="1:12" ht="25.5" customHeight="1">
      <c r="A56" s="135">
        <v>2</v>
      </c>
      <c r="B56" s="130" t="s">
        <v>66</v>
      </c>
      <c r="C56" s="131" t="s">
        <v>67</v>
      </c>
      <c r="D56" s="131"/>
      <c r="E56" s="131"/>
      <c r="F56" s="132">
        <v>0</v>
      </c>
      <c r="G56" s="132">
        <f>'SO 09 1 Pol'!G8</f>
        <v>0</v>
      </c>
      <c r="H56" s="132">
        <v>0</v>
      </c>
      <c r="I56" s="132">
        <v>0</v>
      </c>
      <c r="J56" s="132">
        <v>0</v>
      </c>
      <c r="L56" s="94">
        <v>1.21</v>
      </c>
    </row>
    <row r="57" spans="1:12" ht="25.5" customHeight="1">
      <c r="A57" s="135">
        <v>3</v>
      </c>
      <c r="B57" s="133" t="s">
        <v>51</v>
      </c>
      <c r="C57" s="136" t="s">
        <v>67</v>
      </c>
      <c r="D57" s="136"/>
      <c r="E57" s="136"/>
      <c r="F57" s="134">
        <v>0</v>
      </c>
      <c r="G57" s="134"/>
      <c r="H57" s="132">
        <v>0</v>
      </c>
      <c r="I57" s="132">
        <v>0</v>
      </c>
      <c r="J57" s="132">
        <v>0</v>
      </c>
      <c r="L57" s="94">
        <v>1.21</v>
      </c>
    </row>
    <row r="58" spans="1:12" ht="25.5" customHeight="1">
      <c r="A58" s="135">
        <v>2</v>
      </c>
      <c r="B58" s="130" t="s">
        <v>68</v>
      </c>
      <c r="C58" s="131" t="s">
        <v>69</v>
      </c>
      <c r="D58" s="131"/>
      <c r="E58" s="131"/>
      <c r="F58" s="132">
        <v>0</v>
      </c>
      <c r="G58" s="132">
        <f>'SO 10 1 Pol'!G8+'SO 10 1 Pol'!G20+'SO 10 1 Pol'!G30+'SO 10 1 Pol'!G38+'SO 10 1 Pol'!G51+'SO 10 1 Pol'!G54</f>
        <v>0</v>
      </c>
      <c r="H58" s="132">
        <v>0</v>
      </c>
      <c r="I58" s="132">
        <v>0</v>
      </c>
      <c r="J58" s="132">
        <v>0</v>
      </c>
      <c r="L58" s="94">
        <v>1.21</v>
      </c>
    </row>
    <row r="59" spans="1:12" ht="25.5" customHeight="1">
      <c r="A59" s="135">
        <v>3</v>
      </c>
      <c r="B59" s="133" t="s">
        <v>51</v>
      </c>
      <c r="C59" s="136" t="s">
        <v>69</v>
      </c>
      <c r="D59" s="136"/>
      <c r="E59" s="136"/>
      <c r="F59" s="134">
        <v>0</v>
      </c>
      <c r="G59" s="134"/>
      <c r="H59" s="132">
        <v>0</v>
      </c>
      <c r="I59" s="132">
        <v>0</v>
      </c>
      <c r="J59" s="132">
        <v>0</v>
      </c>
      <c r="L59" s="94">
        <v>1.21</v>
      </c>
    </row>
    <row r="60" spans="1:12" ht="25.5" customHeight="1">
      <c r="A60" s="135">
        <v>2</v>
      </c>
      <c r="B60" s="130" t="s">
        <v>70</v>
      </c>
      <c r="C60" s="131" t="s">
        <v>71</v>
      </c>
      <c r="D60" s="131"/>
      <c r="E60" s="131"/>
      <c r="F60" s="132">
        <v>0</v>
      </c>
      <c r="G60" s="132">
        <f>'SO 11 1 Pol'!G8+'SO 11 1 Pol'!G24+'SO 11 1 Pol'!G34+'SO 11 1 Pol'!G47+'SO 11 1 Pol'!G63+'SO 11 1 Pol'!G66</f>
        <v>0</v>
      </c>
      <c r="H60" s="132">
        <v>0</v>
      </c>
      <c r="I60" s="132">
        <v>0</v>
      </c>
      <c r="J60" s="132">
        <v>0</v>
      </c>
      <c r="L60" s="94">
        <v>1.21</v>
      </c>
    </row>
    <row r="61" spans="1:12" ht="25.5" customHeight="1">
      <c r="A61" s="135">
        <v>3</v>
      </c>
      <c r="B61" s="133" t="s">
        <v>51</v>
      </c>
      <c r="C61" s="136" t="s">
        <v>71</v>
      </c>
      <c r="D61" s="136"/>
      <c r="E61" s="136"/>
      <c r="F61" s="134">
        <v>0</v>
      </c>
      <c r="G61" s="134"/>
      <c r="H61" s="132">
        <v>0</v>
      </c>
      <c r="I61" s="132">
        <v>0</v>
      </c>
      <c r="J61" s="132">
        <v>0</v>
      </c>
      <c r="L61" s="94">
        <v>1.21</v>
      </c>
    </row>
    <row r="62" spans="1:12" ht="25.5" customHeight="1">
      <c r="A62" s="135">
        <v>2</v>
      </c>
      <c r="B62" s="130" t="s">
        <v>72</v>
      </c>
      <c r="C62" s="131" t="s">
        <v>73</v>
      </c>
      <c r="D62" s="131"/>
      <c r="E62" s="131"/>
      <c r="F62" s="132">
        <v>0</v>
      </c>
      <c r="G62" s="132">
        <f>'SO 12 1 Pol'!G8+'SO 12 1 Pol'!G32+'SO 12 1 Pol'!G51+'SO 12 1 Pol'!G85+'SO 12 1 Pol'!G112+'SO 12 1 Pol'!G115+'SO 12 1 Pol'!G135+'SO 12 1 Pol'!G152</f>
        <v>0</v>
      </c>
      <c r="H62" s="132">
        <v>0</v>
      </c>
      <c r="I62" s="132">
        <v>0</v>
      </c>
      <c r="J62" s="132">
        <v>0</v>
      </c>
      <c r="L62" s="94">
        <v>1.21</v>
      </c>
    </row>
    <row r="63" spans="1:12" ht="25.5" customHeight="1">
      <c r="A63" s="135">
        <v>3</v>
      </c>
      <c r="B63" s="133" t="s">
        <v>51</v>
      </c>
      <c r="C63" s="136" t="s">
        <v>73</v>
      </c>
      <c r="D63" s="136"/>
      <c r="E63" s="136"/>
      <c r="F63" s="134">
        <v>0</v>
      </c>
      <c r="G63" s="134"/>
      <c r="H63" s="132">
        <v>0</v>
      </c>
      <c r="I63" s="132">
        <v>0</v>
      </c>
      <c r="J63" s="132">
        <v>0</v>
      </c>
      <c r="L63" s="94">
        <v>1.21</v>
      </c>
    </row>
    <row r="64" spans="1:12" ht="25.5" customHeight="1">
      <c r="A64" s="135">
        <v>2</v>
      </c>
      <c r="B64" s="130" t="s">
        <v>74</v>
      </c>
      <c r="C64" s="131" t="s">
        <v>75</v>
      </c>
      <c r="D64" s="131"/>
      <c r="E64" s="131"/>
      <c r="F64" s="132">
        <v>0</v>
      </c>
      <c r="G64" s="132">
        <f>'SO 13 1 Pol'!G8</f>
        <v>0</v>
      </c>
      <c r="H64" s="132">
        <v>0</v>
      </c>
      <c r="I64" s="132">
        <v>0</v>
      </c>
      <c r="J64" s="132">
        <v>0</v>
      </c>
      <c r="L64" s="94">
        <v>1.21</v>
      </c>
    </row>
    <row r="65" spans="1:12" ht="25.5" customHeight="1">
      <c r="A65" s="135">
        <v>3</v>
      </c>
      <c r="B65" s="133" t="s">
        <v>51</v>
      </c>
      <c r="C65" s="136" t="s">
        <v>75</v>
      </c>
      <c r="D65" s="136"/>
      <c r="E65" s="136"/>
      <c r="F65" s="134">
        <v>0</v>
      </c>
      <c r="G65" s="134"/>
      <c r="H65" s="132">
        <v>0</v>
      </c>
      <c r="I65" s="132">
        <v>0</v>
      </c>
      <c r="J65" s="132">
        <v>0</v>
      </c>
      <c r="L65" s="94">
        <v>1.21</v>
      </c>
    </row>
    <row r="66" spans="1:12" ht="25.5" customHeight="1">
      <c r="A66" s="135">
        <v>2</v>
      </c>
      <c r="B66" s="130" t="s">
        <v>76</v>
      </c>
      <c r="C66" s="131" t="s">
        <v>77</v>
      </c>
      <c r="D66" s="131"/>
      <c r="E66" s="131"/>
      <c r="F66" s="132">
        <v>0</v>
      </c>
      <c r="G66" s="132">
        <f>'SO 14 1 Pol'!G8+'SO 14 1 Pol'!G30+'SO 14 1 Pol'!G40+'SO 14 1 Pol'!G62+'SO 14 1 Pol'!G91+'SO 14 1 Pol'!G94+'SO 14 1 Pol'!G114</f>
        <v>0</v>
      </c>
      <c r="H66" s="132">
        <v>0</v>
      </c>
      <c r="I66" s="132">
        <v>0</v>
      </c>
      <c r="J66" s="132">
        <v>0</v>
      </c>
      <c r="L66" s="94">
        <v>1.21</v>
      </c>
    </row>
    <row r="67" spans="1:12" ht="25.5" customHeight="1">
      <c r="A67" s="135">
        <v>3</v>
      </c>
      <c r="B67" s="133" t="s">
        <v>51</v>
      </c>
      <c r="C67" s="136" t="s">
        <v>77</v>
      </c>
      <c r="D67" s="136"/>
      <c r="E67" s="136"/>
      <c r="F67" s="134">
        <v>0</v>
      </c>
      <c r="G67" s="134"/>
      <c r="H67" s="132">
        <v>0</v>
      </c>
      <c r="I67" s="132">
        <v>0</v>
      </c>
      <c r="J67" s="132">
        <v>0</v>
      </c>
      <c r="L67" s="94">
        <v>1.21</v>
      </c>
    </row>
    <row r="68" spans="1:12" ht="25.5" customHeight="1">
      <c r="A68" s="135">
        <v>2</v>
      </c>
      <c r="B68" s="130" t="s">
        <v>78</v>
      </c>
      <c r="C68" s="131" t="s">
        <v>79</v>
      </c>
      <c r="D68" s="131"/>
      <c r="E68" s="131"/>
      <c r="F68" s="132">
        <v>0</v>
      </c>
      <c r="G68" s="132">
        <f>'SO 15 1 Pol'!G8</f>
        <v>0</v>
      </c>
      <c r="H68" s="132">
        <v>0</v>
      </c>
      <c r="I68" s="132">
        <v>0</v>
      </c>
      <c r="J68" s="132">
        <v>0</v>
      </c>
      <c r="L68" s="94">
        <v>1.21</v>
      </c>
    </row>
    <row r="69" spans="1:12" ht="25.5" customHeight="1">
      <c r="A69" s="135">
        <v>3</v>
      </c>
      <c r="B69" s="133" t="s">
        <v>51</v>
      </c>
      <c r="C69" s="136" t="s">
        <v>79</v>
      </c>
      <c r="D69" s="136"/>
      <c r="E69" s="136"/>
      <c r="F69" s="134">
        <v>0</v>
      </c>
      <c r="G69" s="134"/>
      <c r="H69" s="132">
        <v>0</v>
      </c>
      <c r="I69" s="132">
        <v>0</v>
      </c>
      <c r="J69" s="132">
        <v>0</v>
      </c>
      <c r="L69" s="94">
        <v>1.21</v>
      </c>
    </row>
    <row r="70" spans="1:12" ht="25.5" customHeight="1">
      <c r="A70" s="135">
        <v>2</v>
      </c>
      <c r="B70" s="130" t="s">
        <v>80</v>
      </c>
      <c r="C70" s="131" t="s">
        <v>81</v>
      </c>
      <c r="D70" s="131"/>
      <c r="E70" s="131"/>
      <c r="F70" s="132">
        <v>0</v>
      </c>
      <c r="G70" s="132">
        <f>'SO 16 1 Pol'!G8+'SO 16 1 Pol'!G20+'SO 16 1 Pol'!G30+'SO 16 1 Pol'!G38+'SO 16 1 Pol'!G41</f>
        <v>0</v>
      </c>
      <c r="H70" s="132">
        <v>0</v>
      </c>
      <c r="I70" s="132">
        <v>0</v>
      </c>
      <c r="J70" s="132">
        <v>0</v>
      </c>
      <c r="L70" s="94">
        <v>1.21</v>
      </c>
    </row>
    <row r="71" spans="1:12" ht="25.5" customHeight="1">
      <c r="A71" s="135">
        <v>3</v>
      </c>
      <c r="B71" s="133" t="s">
        <v>51</v>
      </c>
      <c r="C71" s="136" t="s">
        <v>81</v>
      </c>
      <c r="D71" s="136"/>
      <c r="E71" s="136"/>
      <c r="F71" s="134">
        <v>0</v>
      </c>
      <c r="G71" s="134"/>
      <c r="H71" s="132">
        <v>0</v>
      </c>
      <c r="I71" s="132">
        <v>0</v>
      </c>
      <c r="J71" s="132">
        <v>0</v>
      </c>
      <c r="L71" s="94">
        <v>1.21</v>
      </c>
    </row>
    <row r="72" spans="1:12" ht="25.5" customHeight="1">
      <c r="A72" s="135">
        <v>2</v>
      </c>
      <c r="B72" s="130" t="s">
        <v>82</v>
      </c>
      <c r="C72" s="131" t="s">
        <v>83</v>
      </c>
      <c r="D72" s="131"/>
      <c r="E72" s="131"/>
      <c r="F72" s="132">
        <v>0</v>
      </c>
      <c r="G72" s="132">
        <f>'SO 17 1 Pol'!G8</f>
        <v>0</v>
      </c>
      <c r="H72" s="132">
        <v>0</v>
      </c>
      <c r="I72" s="132">
        <v>0</v>
      </c>
      <c r="J72" s="132">
        <v>0</v>
      </c>
      <c r="L72" s="94">
        <v>1.21</v>
      </c>
    </row>
    <row r="73" spans="1:12" ht="25.5" customHeight="1">
      <c r="A73" s="135">
        <v>3</v>
      </c>
      <c r="B73" s="133" t="s">
        <v>51</v>
      </c>
      <c r="C73" s="136" t="s">
        <v>83</v>
      </c>
      <c r="D73" s="136"/>
      <c r="E73" s="136"/>
      <c r="F73" s="134">
        <v>0</v>
      </c>
      <c r="G73" s="134"/>
      <c r="H73" s="132">
        <v>0</v>
      </c>
      <c r="I73" s="132">
        <v>0</v>
      </c>
      <c r="J73" s="132">
        <v>0</v>
      </c>
      <c r="L73" s="94">
        <v>1.21</v>
      </c>
    </row>
    <row r="74" spans="1:10" ht="25.5" customHeight="1">
      <c r="A74" s="135"/>
      <c r="B74" s="137" t="s">
        <v>84</v>
      </c>
      <c r="C74" s="137"/>
      <c r="D74" s="137"/>
      <c r="E74" s="137"/>
      <c r="F74" s="138">
        <f>F40+F42+F44+F46+F48+F50+F52+F54+F56+F58+F60+F62+F64+F66+F68+F70+F72</f>
        <v>0</v>
      </c>
      <c r="G74" s="139">
        <f>G40+G42+G44+G46+G48+G50+G52+G54+G56+G58+G60+G62+G64+G66+G68+G70+G72</f>
        <v>0</v>
      </c>
      <c r="H74" s="139"/>
      <c r="I74" s="139"/>
      <c r="J74" s="140">
        <f>SUMIF(A39:A73,"=1",J39:J73)</f>
        <v>0</v>
      </c>
    </row>
    <row r="76" spans="1:2" ht="12.75">
      <c r="A76" t="s">
        <v>85</v>
      </c>
      <c r="B76" t="s">
        <v>86</v>
      </c>
    </row>
    <row r="77" spans="1:2" ht="12.75">
      <c r="A77" t="s">
        <v>87</v>
      </c>
      <c r="B77" t="s">
        <v>88</v>
      </c>
    </row>
    <row r="78" spans="1:2" ht="12.75">
      <c r="A78" t="s">
        <v>89</v>
      </c>
      <c r="B78" t="s">
        <v>90</v>
      </c>
    </row>
    <row r="79" spans="1:2" ht="12.75">
      <c r="A79" t="s">
        <v>87</v>
      </c>
      <c r="B79" t="s">
        <v>91</v>
      </c>
    </row>
    <row r="80" spans="1:2" ht="12.75">
      <c r="A80" t="s">
        <v>89</v>
      </c>
      <c r="B80" t="s">
        <v>92</v>
      </c>
    </row>
    <row r="81" spans="1:2" ht="12.75">
      <c r="A81" t="s">
        <v>87</v>
      </c>
      <c r="B81" t="s">
        <v>93</v>
      </c>
    </row>
    <row r="82" spans="1:2" ht="12.75">
      <c r="A82" t="s">
        <v>89</v>
      </c>
      <c r="B82" t="s">
        <v>94</v>
      </c>
    </row>
    <row r="83" spans="1:2" ht="12.75">
      <c r="A83" t="s">
        <v>87</v>
      </c>
      <c r="B83" t="s">
        <v>95</v>
      </c>
    </row>
    <row r="84" spans="1:2" ht="12.75">
      <c r="A84" t="s">
        <v>89</v>
      </c>
      <c r="B84" t="s">
        <v>96</v>
      </c>
    </row>
    <row r="85" spans="1:2" ht="12.75">
      <c r="A85" t="s">
        <v>87</v>
      </c>
      <c r="B85" t="s">
        <v>97</v>
      </c>
    </row>
    <row r="86" spans="1:2" ht="12.75">
      <c r="A86" t="s">
        <v>89</v>
      </c>
      <c r="B86" t="s">
        <v>98</v>
      </c>
    </row>
    <row r="87" spans="1:2" ht="12.75">
      <c r="A87" t="s">
        <v>87</v>
      </c>
      <c r="B87" t="s">
        <v>99</v>
      </c>
    </row>
    <row r="88" spans="1:2" ht="12.75">
      <c r="A88" t="s">
        <v>89</v>
      </c>
      <c r="B88" t="s">
        <v>100</v>
      </c>
    </row>
    <row r="89" spans="1:2" ht="12.75">
      <c r="A89" t="s">
        <v>87</v>
      </c>
      <c r="B89" t="s">
        <v>101</v>
      </c>
    </row>
    <row r="90" spans="1:2" ht="12.75">
      <c r="A90" t="s">
        <v>89</v>
      </c>
      <c r="B90" t="s">
        <v>102</v>
      </c>
    </row>
    <row r="91" spans="1:2" ht="12.75">
      <c r="A91" t="s">
        <v>87</v>
      </c>
      <c r="B91" t="s">
        <v>103</v>
      </c>
    </row>
    <row r="92" spans="1:2" ht="12.75">
      <c r="A92" t="s">
        <v>89</v>
      </c>
      <c r="B92" t="s">
        <v>104</v>
      </c>
    </row>
    <row r="93" spans="1:2" ht="12.75">
      <c r="A93" t="s">
        <v>87</v>
      </c>
      <c r="B93" t="s">
        <v>105</v>
      </c>
    </row>
    <row r="94" spans="1:2" ht="12.75">
      <c r="A94" t="s">
        <v>89</v>
      </c>
      <c r="B94" t="s">
        <v>106</v>
      </c>
    </row>
    <row r="95" spans="1:2" ht="12.75">
      <c r="A95" t="s">
        <v>87</v>
      </c>
      <c r="B95" t="s">
        <v>107</v>
      </c>
    </row>
    <row r="96" spans="1:2" ht="12.75">
      <c r="A96" t="s">
        <v>89</v>
      </c>
      <c r="B96" t="s">
        <v>108</v>
      </c>
    </row>
    <row r="97" spans="1:2" ht="12.75">
      <c r="A97" t="s">
        <v>87</v>
      </c>
      <c r="B97" t="s">
        <v>109</v>
      </c>
    </row>
    <row r="98" spans="1:2" ht="12.75">
      <c r="A98" t="s">
        <v>89</v>
      </c>
      <c r="B98" t="s">
        <v>110</v>
      </c>
    </row>
    <row r="99" spans="1:2" ht="12.75">
      <c r="A99" t="s">
        <v>87</v>
      </c>
      <c r="B99" t="s">
        <v>111</v>
      </c>
    </row>
    <row r="100" spans="1:2" ht="12.75">
      <c r="A100" t="s">
        <v>89</v>
      </c>
      <c r="B100" t="s">
        <v>112</v>
      </c>
    </row>
    <row r="101" spans="1:2" ht="12.75">
      <c r="A101" t="s">
        <v>87</v>
      </c>
      <c r="B101" t="s">
        <v>113</v>
      </c>
    </row>
    <row r="102" spans="1:2" ht="12.75">
      <c r="A102" t="s">
        <v>89</v>
      </c>
      <c r="B102" t="s">
        <v>114</v>
      </c>
    </row>
    <row r="103" spans="1:2" ht="12.75">
      <c r="A103" t="s">
        <v>87</v>
      </c>
      <c r="B103" t="s">
        <v>115</v>
      </c>
    </row>
    <row r="104" spans="1:2" ht="12.75">
      <c r="A104" t="s">
        <v>89</v>
      </c>
      <c r="B104" t="s">
        <v>116</v>
      </c>
    </row>
    <row r="105" spans="1:2" ht="12.75">
      <c r="A105" t="s">
        <v>87</v>
      </c>
      <c r="B105" t="s">
        <v>117</v>
      </c>
    </row>
    <row r="106" spans="1:2" ht="12.75">
      <c r="A106" t="s">
        <v>89</v>
      </c>
      <c r="B106" t="s">
        <v>118</v>
      </c>
    </row>
    <row r="107" spans="1:2" ht="12.75">
      <c r="A107" t="s">
        <v>87</v>
      </c>
      <c r="B107" t="s">
        <v>119</v>
      </c>
    </row>
    <row r="108" spans="1:2" ht="12.75">
      <c r="A108" t="s">
        <v>89</v>
      </c>
      <c r="B108" t="s">
        <v>120</v>
      </c>
    </row>
    <row r="109" spans="1:2" ht="12.75">
      <c r="A109" t="s">
        <v>87</v>
      </c>
      <c r="B109" t="s">
        <v>121</v>
      </c>
    </row>
    <row r="110" spans="1:2" ht="12.75">
      <c r="A110" t="s">
        <v>89</v>
      </c>
      <c r="B110" t="s">
        <v>122</v>
      </c>
    </row>
    <row r="113" ht="15.75">
      <c r="B113" s="141" t="s">
        <v>123</v>
      </c>
    </row>
    <row r="115" spans="1:10" ht="25.5" customHeight="1">
      <c r="A115" s="142"/>
      <c r="B115" s="143" t="s">
        <v>44</v>
      </c>
      <c r="C115" s="143" t="s">
        <v>45</v>
      </c>
      <c r="D115" s="144"/>
      <c r="E115" s="144"/>
      <c r="F115" s="145" t="s">
        <v>124</v>
      </c>
      <c r="G115" s="145"/>
      <c r="H115" s="145"/>
      <c r="I115" s="145" t="s">
        <v>20</v>
      </c>
      <c r="J115" s="145" t="s">
        <v>30</v>
      </c>
    </row>
    <row r="116" spans="1:10" ht="36.75" customHeight="1">
      <c r="A116" s="146"/>
      <c r="B116" s="147" t="s">
        <v>125</v>
      </c>
      <c r="C116" s="148" t="s">
        <v>126</v>
      </c>
      <c r="D116" s="148"/>
      <c r="E116" s="148"/>
      <c r="F116" s="149" t="s">
        <v>21</v>
      </c>
      <c r="G116" s="150"/>
      <c r="H116" s="150"/>
      <c r="I116" s="150"/>
      <c r="J116" s="151" t="str">
        <f>IF(I118=0,"",I116/I118*100)</f>
        <v/>
      </c>
    </row>
    <row r="117" spans="1:10" ht="36.75" customHeight="1">
      <c r="A117" s="146"/>
      <c r="B117" s="147" t="s">
        <v>127</v>
      </c>
      <c r="C117" s="148" t="s">
        <v>128</v>
      </c>
      <c r="D117" s="148"/>
      <c r="E117" s="148"/>
      <c r="F117" s="149" t="s">
        <v>22</v>
      </c>
      <c r="G117" s="150"/>
      <c r="H117" s="150"/>
      <c r="I117" s="150"/>
      <c r="J117" s="151" t="str">
        <f>IF(I118=0,"",I117/I118*100)</f>
        <v/>
      </c>
    </row>
    <row r="118" spans="1:10" ht="25.5" customHeight="1">
      <c r="A118" s="152"/>
      <c r="B118" s="153" t="s">
        <v>47</v>
      </c>
      <c r="C118" s="154"/>
      <c r="D118" s="155"/>
      <c r="E118" s="155"/>
      <c r="F118" s="156"/>
      <c r="G118" s="157"/>
      <c r="H118" s="157"/>
      <c r="I118" s="157">
        <f>SUM(I116:I117)</f>
        <v>0</v>
      </c>
      <c r="J118" s="158">
        <f>SUM(J116:J117)</f>
        <v>0</v>
      </c>
    </row>
    <row r="119" spans="6:10" ht="12.75">
      <c r="F119" s="159"/>
      <c r="G119" s="159"/>
      <c r="H119" s="159"/>
      <c r="I119" s="159"/>
      <c r="J119" s="160"/>
    </row>
    <row r="120" spans="6:10" ht="12.75">
      <c r="F120" s="159"/>
      <c r="G120" s="159"/>
      <c r="H120" s="159"/>
      <c r="I120" s="159"/>
      <c r="J120" s="160"/>
    </row>
    <row r="121" spans="6:10" ht="12.75">
      <c r="F121" s="159"/>
      <c r="G121" s="159"/>
      <c r="H121" s="159"/>
      <c r="I121" s="159"/>
      <c r="J121" s="160"/>
    </row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79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B74:E74"/>
    <mergeCell ref="C116:E116"/>
    <mergeCell ref="C117:E117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2" manualBreakCount="2">
    <brk id="36" max="16383" man="1"/>
    <brk id="110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7"/>
  <sheetViews>
    <sheetView workbookViewId="0" topLeftCell="A1">
      <pane ySplit="7" topLeftCell="A23" activePane="bottomLeft" state="frozen"/>
      <selection pane="topLeft" activeCell="A1" sqref="A1"/>
      <selection pane="bottomLeft" activeCell="M25" sqref="M25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62</v>
      </c>
      <c r="C3" s="173" t="s">
        <v>63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63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307</v>
      </c>
      <c r="D9" s="195" t="s">
        <v>167</v>
      </c>
      <c r="E9" s="196">
        <v>4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376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206</v>
      </c>
      <c r="D15" s="204"/>
      <c r="E15" s="205">
        <v>4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6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366</v>
      </c>
      <c r="D21" s="204"/>
      <c r="E21" s="205">
        <v>6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186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199</v>
      </c>
      <c r="D25" s="195" t="s">
        <v>167</v>
      </c>
      <c r="E25" s="196">
        <v>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200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247</v>
      </c>
      <c r="D27" s="204"/>
      <c r="E27" s="205">
        <v>2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40"/>
  <sheetViews>
    <sheetView workbookViewId="0" topLeftCell="A1">
      <pane ySplit="7" topLeftCell="A38" activePane="bottomLeft" state="frozen"/>
      <selection pane="topLeft" activeCell="A1" sqref="A1"/>
      <selection pane="bottomLeft" activeCell="K47" sqref="K47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64</v>
      </c>
      <c r="C3" s="173" t="s">
        <v>65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65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G9+G16+G22+G25+G32+G38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362</v>
      </c>
      <c r="D9" s="195" t="s">
        <v>167</v>
      </c>
      <c r="E9" s="196">
        <v>2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377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247</v>
      </c>
      <c r="D15" s="204"/>
      <c r="E15" s="205">
        <v>2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4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206</v>
      </c>
      <c r="D21" s="204"/>
      <c r="E21" s="205">
        <v>4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310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9.25">
      <c r="A25" s="192">
        <v>4</v>
      </c>
      <c r="B25" s="193" t="s">
        <v>189</v>
      </c>
      <c r="C25" s="194" t="s">
        <v>378</v>
      </c>
      <c r="D25" s="195" t="s">
        <v>167</v>
      </c>
      <c r="E25" s="196">
        <v>3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173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22.5">
      <c r="A27" s="201"/>
      <c r="B27" s="202"/>
      <c r="C27" s="203" t="s">
        <v>374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176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22.5">
      <c r="A29" s="201"/>
      <c r="B29" s="202"/>
      <c r="C29" s="203" t="s">
        <v>178</v>
      </c>
      <c r="D29" s="204"/>
      <c r="E29" s="205"/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201"/>
      <c r="B30" s="202"/>
      <c r="C30" s="203" t="s">
        <v>179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 t="s">
        <v>341</v>
      </c>
      <c r="D31" s="204"/>
      <c r="E31" s="205">
        <v>3</v>
      </c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9.25">
      <c r="A32" s="192">
        <v>5</v>
      </c>
      <c r="B32" s="193" t="s">
        <v>192</v>
      </c>
      <c r="C32" s="194" t="s">
        <v>379</v>
      </c>
      <c r="D32" s="195" t="s">
        <v>167</v>
      </c>
      <c r="E32" s="196">
        <v>5</v>
      </c>
      <c r="F32" s="197">
        <v>0</v>
      </c>
      <c r="G32" s="197">
        <f>E32*F32</f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21</v>
      </c>
      <c r="M32" s="197">
        <v>0</v>
      </c>
      <c r="N32" s="196">
        <v>0</v>
      </c>
      <c r="O32" s="196">
        <v>0</v>
      </c>
      <c r="P32" s="196">
        <v>0</v>
      </c>
      <c r="Q32" s="196">
        <v>0</v>
      </c>
      <c r="R32" s="197"/>
      <c r="S32" s="197" t="s">
        <v>168</v>
      </c>
      <c r="T32" s="198" t="s">
        <v>169</v>
      </c>
    </row>
    <row r="33" spans="1:20" ht="12.75">
      <c r="A33" s="201"/>
      <c r="B33" s="202"/>
      <c r="C33" s="203" t="s">
        <v>173</v>
      </c>
      <c r="D33" s="204"/>
      <c r="E33" s="205"/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22.5">
      <c r="A34" s="201"/>
      <c r="B34" s="202"/>
      <c r="C34" s="203" t="s">
        <v>182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22.5">
      <c r="A35" s="201"/>
      <c r="B35" s="202"/>
      <c r="C35" s="203" t="s">
        <v>308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184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125</v>
      </c>
      <c r="D37" s="204"/>
      <c r="E37" s="205">
        <v>5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9.25">
      <c r="A38" s="192">
        <v>6</v>
      </c>
      <c r="B38" s="193" t="s">
        <v>195</v>
      </c>
      <c r="C38" s="194" t="s">
        <v>380</v>
      </c>
      <c r="D38" s="195" t="s">
        <v>187</v>
      </c>
      <c r="E38" s="196">
        <v>1</v>
      </c>
      <c r="F38" s="197">
        <v>0</v>
      </c>
      <c r="G38" s="197">
        <f>E38*F38</f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21</v>
      </c>
      <c r="M38" s="197">
        <v>0</v>
      </c>
      <c r="N38" s="196">
        <v>0</v>
      </c>
      <c r="O38" s="196">
        <v>0</v>
      </c>
      <c r="P38" s="196">
        <v>0</v>
      </c>
      <c r="Q38" s="196">
        <v>0</v>
      </c>
      <c r="R38" s="197"/>
      <c r="S38" s="197" t="s">
        <v>168</v>
      </c>
      <c r="T38" s="198" t="s">
        <v>169</v>
      </c>
    </row>
    <row r="39" spans="1:20" ht="12.75">
      <c r="A39" s="201"/>
      <c r="B39" s="202"/>
      <c r="C39" s="203" t="s">
        <v>311</v>
      </c>
      <c r="D39" s="204"/>
      <c r="E39" s="205"/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201"/>
      <c r="B40" s="202"/>
      <c r="C40" s="203" t="s">
        <v>51</v>
      </c>
      <c r="D40" s="204"/>
      <c r="E40" s="205">
        <v>1</v>
      </c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7"/>
  <sheetViews>
    <sheetView workbookViewId="0" topLeftCell="A1">
      <pane ySplit="7" topLeftCell="A8" activePane="bottomLeft" state="frozen"/>
      <selection pane="topLeft" activeCell="A1" sqref="A1"/>
      <selection pane="bottomLeft" activeCell="L33" sqref="L33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7" width="12.125" style="0" customWidth="1"/>
    <col min="8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66</v>
      </c>
      <c r="C3" s="173" t="s">
        <v>67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67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9.25">
      <c r="A9" s="192">
        <v>1</v>
      </c>
      <c r="B9" s="193" t="s">
        <v>165</v>
      </c>
      <c r="C9" s="194" t="s">
        <v>381</v>
      </c>
      <c r="D9" s="195" t="s">
        <v>167</v>
      </c>
      <c r="E9" s="196">
        <v>8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175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290</v>
      </c>
      <c r="D15" s="204"/>
      <c r="E15" s="205">
        <v>8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10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367</v>
      </c>
      <c r="D21" s="204"/>
      <c r="E21" s="205">
        <v>10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310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199</v>
      </c>
      <c r="D25" s="195" t="s">
        <v>167</v>
      </c>
      <c r="E25" s="196">
        <v>5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200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125</v>
      </c>
      <c r="D27" s="204"/>
      <c r="E27" s="205">
        <v>5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86"/>
  <sheetViews>
    <sheetView workbookViewId="0" topLeftCell="B1">
      <pane ySplit="7" topLeftCell="A77" activePane="bottomLeft" state="frozen"/>
      <selection pane="topLeft" activeCell="B1" sqref="B1"/>
      <selection pane="bottomLeft" activeCell="Q9" sqref="Q9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68</v>
      </c>
      <c r="C3" s="173" t="s">
        <v>69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69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G9+G13+G17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217</v>
      </c>
      <c r="C9" s="194" t="s">
        <v>218</v>
      </c>
      <c r="D9" s="195" t="s">
        <v>219</v>
      </c>
      <c r="E9" s="196">
        <v>1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22.5" outlineLevel="1">
      <c r="A10" s="201"/>
      <c r="B10" s="202"/>
      <c r="C10" s="203" t="s">
        <v>382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383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384</v>
      </c>
      <c r="D12" s="204"/>
      <c r="E12" s="205">
        <v>1</v>
      </c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12.8">
      <c r="A13" s="192">
        <v>2</v>
      </c>
      <c r="B13" s="193" t="s">
        <v>228</v>
      </c>
      <c r="C13" s="194" t="s">
        <v>229</v>
      </c>
      <c r="D13" s="195" t="s">
        <v>219</v>
      </c>
      <c r="E13" s="196">
        <v>1</v>
      </c>
      <c r="F13" s="197">
        <v>0</v>
      </c>
      <c r="G13" s="197">
        <f>E13*F13</f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21</v>
      </c>
      <c r="M13" s="197">
        <v>0</v>
      </c>
      <c r="N13" s="196">
        <v>0</v>
      </c>
      <c r="O13" s="196">
        <v>0</v>
      </c>
      <c r="P13" s="196">
        <v>0</v>
      </c>
      <c r="Q13" s="196">
        <v>0</v>
      </c>
      <c r="R13" s="197"/>
      <c r="S13" s="197" t="s">
        <v>204</v>
      </c>
      <c r="T13" s="198" t="s">
        <v>204</v>
      </c>
    </row>
    <row r="14" spans="1:20" ht="12.75">
      <c r="A14" s="201"/>
      <c r="B14" s="202"/>
      <c r="C14" s="203" t="s">
        <v>230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385</v>
      </c>
      <c r="D15" s="204"/>
      <c r="E15" s="205"/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201"/>
      <c r="B16" s="202"/>
      <c r="C16" s="203" t="s">
        <v>51</v>
      </c>
      <c r="D16" s="204"/>
      <c r="E16" s="205">
        <v>1</v>
      </c>
      <c r="F16" s="199"/>
      <c r="G16" s="199"/>
      <c r="H16" s="199"/>
      <c r="I16" s="199"/>
      <c r="J16" s="199"/>
      <c r="K16" s="199"/>
      <c r="L16" s="199"/>
      <c r="M16" s="199"/>
      <c r="N16" s="206"/>
      <c r="O16" s="206"/>
      <c r="P16" s="206"/>
      <c r="Q16" s="206"/>
      <c r="R16" s="199"/>
      <c r="S16" s="199"/>
      <c r="T16" s="199"/>
    </row>
    <row r="17" spans="1:20" ht="12.8">
      <c r="A17" s="192">
        <v>3</v>
      </c>
      <c r="B17" s="193" t="s">
        <v>241</v>
      </c>
      <c r="C17" s="194" t="s">
        <v>242</v>
      </c>
      <c r="D17" s="195" t="s">
        <v>219</v>
      </c>
      <c r="E17" s="196">
        <v>1</v>
      </c>
      <c r="F17" s="197">
        <v>0</v>
      </c>
      <c r="G17" s="197">
        <f>E17*F17</f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21</v>
      </c>
      <c r="M17" s="197">
        <v>0</v>
      </c>
      <c r="N17" s="196">
        <v>0</v>
      </c>
      <c r="O17" s="196">
        <v>0</v>
      </c>
      <c r="P17" s="196">
        <v>0</v>
      </c>
      <c r="Q17" s="196">
        <v>0</v>
      </c>
      <c r="R17" s="197"/>
      <c r="S17" s="197" t="s">
        <v>204</v>
      </c>
      <c r="T17" s="198" t="s">
        <v>204</v>
      </c>
    </row>
    <row r="18" spans="1:20" ht="22.5">
      <c r="A18" s="201"/>
      <c r="B18" s="202"/>
      <c r="C18" s="203" t="s">
        <v>243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51</v>
      </c>
      <c r="D19" s="204"/>
      <c r="E19" s="205">
        <v>1</v>
      </c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184" t="s">
        <v>163</v>
      </c>
      <c r="B20" s="185" t="s">
        <v>247</v>
      </c>
      <c r="C20" s="186" t="s">
        <v>248</v>
      </c>
      <c r="D20" s="187"/>
      <c r="E20" s="188"/>
      <c r="F20" s="189"/>
      <c r="G20" s="189">
        <f>G21+G24+G27</f>
        <v>0</v>
      </c>
      <c r="H20" s="189"/>
      <c r="I20" s="189">
        <v>0</v>
      </c>
      <c r="J20" s="189"/>
      <c r="K20" s="189">
        <v>0</v>
      </c>
      <c r="L20" s="189"/>
      <c r="M20" s="189"/>
      <c r="N20" s="188"/>
      <c r="O20" s="188"/>
      <c r="P20" s="188"/>
      <c r="Q20" s="188"/>
      <c r="R20" s="189"/>
      <c r="S20" s="189"/>
      <c r="T20" s="190"/>
    </row>
    <row r="21" spans="1:20" ht="19.25">
      <c r="A21" s="192">
        <v>4</v>
      </c>
      <c r="B21" s="193" t="s">
        <v>249</v>
      </c>
      <c r="C21" s="194" t="s">
        <v>250</v>
      </c>
      <c r="D21" s="195" t="s">
        <v>203</v>
      </c>
      <c r="E21" s="196">
        <v>5</v>
      </c>
      <c r="F21" s="197">
        <v>0</v>
      </c>
      <c r="G21" s="197">
        <f>E21*F21</f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21</v>
      </c>
      <c r="M21" s="197">
        <v>0</v>
      </c>
      <c r="N21" s="196">
        <v>0</v>
      </c>
      <c r="O21" s="196">
        <v>0</v>
      </c>
      <c r="P21" s="196">
        <v>0</v>
      </c>
      <c r="Q21" s="196">
        <v>0</v>
      </c>
      <c r="R21" s="197"/>
      <c r="S21" s="197" t="s">
        <v>204</v>
      </c>
      <c r="T21" s="198" t="s">
        <v>204</v>
      </c>
    </row>
    <row r="22" spans="1:20" ht="12.75">
      <c r="A22" s="201"/>
      <c r="B22" s="202"/>
      <c r="C22" s="203" t="s">
        <v>383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75">
      <c r="A23" s="201"/>
      <c r="B23" s="202"/>
      <c r="C23" s="203" t="s">
        <v>125</v>
      </c>
      <c r="D23" s="204"/>
      <c r="E23" s="205">
        <v>5</v>
      </c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8">
      <c r="A24" s="192">
        <v>5</v>
      </c>
      <c r="B24" s="193" t="s">
        <v>252</v>
      </c>
      <c r="C24" s="194" t="s">
        <v>253</v>
      </c>
      <c r="D24" s="195" t="s">
        <v>203</v>
      </c>
      <c r="E24" s="196">
        <v>5</v>
      </c>
      <c r="F24" s="197">
        <v>0</v>
      </c>
      <c r="G24" s="197">
        <f>E24*F24</f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21</v>
      </c>
      <c r="M24" s="197">
        <v>0</v>
      </c>
      <c r="N24" s="196">
        <v>0</v>
      </c>
      <c r="O24" s="196">
        <v>0</v>
      </c>
      <c r="P24" s="196">
        <v>0</v>
      </c>
      <c r="Q24" s="196">
        <v>0</v>
      </c>
      <c r="R24" s="197"/>
      <c r="S24" s="197" t="s">
        <v>204</v>
      </c>
      <c r="T24" s="198" t="s">
        <v>204</v>
      </c>
    </row>
    <row r="25" spans="1:20" ht="12.75">
      <c r="A25" s="201"/>
      <c r="B25" s="202"/>
      <c r="C25" s="203" t="s">
        <v>383</v>
      </c>
      <c r="D25" s="204"/>
      <c r="E25" s="205"/>
      <c r="F25" s="199"/>
      <c r="G25" s="199"/>
      <c r="H25" s="199"/>
      <c r="I25" s="199"/>
      <c r="J25" s="199"/>
      <c r="K25" s="199"/>
      <c r="L25" s="199"/>
      <c r="M25" s="199"/>
      <c r="N25" s="206"/>
      <c r="O25" s="206"/>
      <c r="P25" s="206"/>
      <c r="Q25" s="206"/>
      <c r="R25" s="199"/>
      <c r="S25" s="199"/>
      <c r="T25" s="199"/>
    </row>
    <row r="26" spans="1:20" ht="12.75">
      <c r="A26" s="201"/>
      <c r="B26" s="202"/>
      <c r="C26" s="203" t="s">
        <v>125</v>
      </c>
      <c r="D26" s="204"/>
      <c r="E26" s="205">
        <v>5</v>
      </c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8">
      <c r="A27" s="192">
        <v>6</v>
      </c>
      <c r="B27" s="193" t="s">
        <v>254</v>
      </c>
      <c r="C27" s="194" t="s">
        <v>255</v>
      </c>
      <c r="D27" s="195" t="s">
        <v>203</v>
      </c>
      <c r="E27" s="196">
        <v>5.5</v>
      </c>
      <c r="F27" s="197">
        <v>0</v>
      </c>
      <c r="G27" s="197">
        <f>E27*F27</f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21</v>
      </c>
      <c r="M27" s="197">
        <v>0</v>
      </c>
      <c r="N27" s="196">
        <v>0</v>
      </c>
      <c r="O27" s="196">
        <v>0</v>
      </c>
      <c r="P27" s="196">
        <v>0</v>
      </c>
      <c r="Q27" s="196">
        <v>0</v>
      </c>
      <c r="R27" s="197" t="s">
        <v>256</v>
      </c>
      <c r="S27" s="197" t="s">
        <v>204</v>
      </c>
      <c r="T27" s="198" t="s">
        <v>204</v>
      </c>
    </row>
    <row r="28" spans="1:20" ht="12.75">
      <c r="A28" s="201"/>
      <c r="B28" s="202"/>
      <c r="C28" s="203" t="s">
        <v>383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75">
      <c r="A29" s="201"/>
      <c r="B29" s="202"/>
      <c r="C29" s="203" t="s">
        <v>386</v>
      </c>
      <c r="D29" s="204"/>
      <c r="E29" s="205">
        <v>5.5</v>
      </c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184" t="s">
        <v>163</v>
      </c>
      <c r="B30" s="185" t="s">
        <v>125</v>
      </c>
      <c r="C30" s="186" t="s">
        <v>126</v>
      </c>
      <c r="D30" s="187"/>
      <c r="E30" s="188"/>
      <c r="F30" s="189"/>
      <c r="G30" s="189">
        <f>G31+G34</f>
        <v>0</v>
      </c>
      <c r="H30" s="189"/>
      <c r="I30" s="189">
        <v>0</v>
      </c>
      <c r="J30" s="189"/>
      <c r="K30" s="189">
        <v>0</v>
      </c>
      <c r="L30" s="189"/>
      <c r="M30" s="189"/>
      <c r="N30" s="188"/>
      <c r="O30" s="188"/>
      <c r="P30" s="188"/>
      <c r="Q30" s="188"/>
      <c r="R30" s="189"/>
      <c r="S30" s="189"/>
      <c r="T30" s="190"/>
    </row>
    <row r="31" spans="1:20" ht="12.8">
      <c r="A31" s="192">
        <v>7</v>
      </c>
      <c r="B31" s="193" t="s">
        <v>387</v>
      </c>
      <c r="C31" s="194" t="s">
        <v>388</v>
      </c>
      <c r="D31" s="195" t="s">
        <v>203</v>
      </c>
      <c r="E31" s="196">
        <v>13</v>
      </c>
      <c r="F31" s="197">
        <v>0</v>
      </c>
      <c r="G31" s="197">
        <f>E31*F31</f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21</v>
      </c>
      <c r="M31" s="197">
        <v>2878.59</v>
      </c>
      <c r="N31" s="196">
        <v>0</v>
      </c>
      <c r="O31" s="196">
        <v>0</v>
      </c>
      <c r="P31" s="196">
        <v>0</v>
      </c>
      <c r="Q31" s="196">
        <v>0</v>
      </c>
      <c r="R31" s="197"/>
      <c r="S31" s="197" t="s">
        <v>204</v>
      </c>
      <c r="T31" s="198" t="s">
        <v>204</v>
      </c>
    </row>
    <row r="32" spans="1:20" ht="12.75">
      <c r="A32" s="201"/>
      <c r="B32" s="202"/>
      <c r="C32" s="203" t="s">
        <v>389</v>
      </c>
      <c r="D32" s="204"/>
      <c r="E32" s="205"/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75">
      <c r="A33" s="201"/>
      <c r="B33" s="202"/>
      <c r="C33" s="203" t="s">
        <v>390</v>
      </c>
      <c r="D33" s="204"/>
      <c r="E33" s="205">
        <v>13</v>
      </c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19.25">
      <c r="A34" s="192">
        <v>8</v>
      </c>
      <c r="B34" s="193" t="s">
        <v>391</v>
      </c>
      <c r="C34" s="194" t="s">
        <v>392</v>
      </c>
      <c r="D34" s="195" t="s">
        <v>203</v>
      </c>
      <c r="E34" s="196">
        <v>13</v>
      </c>
      <c r="F34" s="197">
        <v>0</v>
      </c>
      <c r="G34" s="197">
        <f>E34*F34</f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21</v>
      </c>
      <c r="M34" s="197">
        <v>0</v>
      </c>
      <c r="N34" s="196">
        <v>0</v>
      </c>
      <c r="O34" s="196">
        <v>0</v>
      </c>
      <c r="P34" s="196">
        <v>0</v>
      </c>
      <c r="Q34" s="196">
        <v>0</v>
      </c>
      <c r="R34" s="197"/>
      <c r="S34" s="197" t="s">
        <v>204</v>
      </c>
      <c r="T34" s="198" t="s">
        <v>204</v>
      </c>
    </row>
    <row r="35" spans="1:20" ht="12.75">
      <c r="A35" s="201"/>
      <c r="B35" s="202"/>
      <c r="C35" s="203" t="s">
        <v>393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389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390</v>
      </c>
      <c r="D37" s="204"/>
      <c r="E37" s="205">
        <v>13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184" t="s">
        <v>163</v>
      </c>
      <c r="B38" s="185" t="s">
        <v>272</v>
      </c>
      <c r="C38" s="186" t="s">
        <v>273</v>
      </c>
      <c r="D38" s="187"/>
      <c r="E38" s="188"/>
      <c r="F38" s="189"/>
      <c r="G38" s="189">
        <f>G39+G43+G47</f>
        <v>0</v>
      </c>
      <c r="H38" s="189"/>
      <c r="I38" s="189">
        <v>0</v>
      </c>
      <c r="J38" s="189"/>
      <c r="K38" s="189">
        <v>0</v>
      </c>
      <c r="L38" s="189"/>
      <c r="M38" s="189"/>
      <c r="N38" s="188"/>
      <c r="O38" s="188"/>
      <c r="P38" s="188"/>
      <c r="Q38" s="188"/>
      <c r="R38" s="189"/>
      <c r="S38" s="189"/>
      <c r="T38" s="190"/>
    </row>
    <row r="39" spans="1:20" ht="19.25">
      <c r="A39" s="192">
        <v>9</v>
      </c>
      <c r="B39" s="193" t="s">
        <v>394</v>
      </c>
      <c r="C39" s="194" t="s">
        <v>395</v>
      </c>
      <c r="D39" s="195" t="s">
        <v>167</v>
      </c>
      <c r="E39" s="196">
        <v>1</v>
      </c>
      <c r="F39" s="197">
        <v>0</v>
      </c>
      <c r="G39" s="197">
        <f>E39*F39</f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21</v>
      </c>
      <c r="M39" s="197">
        <v>3025</v>
      </c>
      <c r="N39" s="196">
        <v>0</v>
      </c>
      <c r="O39" s="196">
        <v>0</v>
      </c>
      <c r="P39" s="196">
        <v>0</v>
      </c>
      <c r="Q39" s="196">
        <v>0</v>
      </c>
      <c r="R39" s="197"/>
      <c r="S39" s="197" t="s">
        <v>204</v>
      </c>
      <c r="T39" s="198" t="s">
        <v>204</v>
      </c>
    </row>
    <row r="40" spans="1:20" ht="12.75">
      <c r="A40" s="201"/>
      <c r="B40" s="202"/>
      <c r="C40" s="203" t="s">
        <v>396</v>
      </c>
      <c r="D40" s="204"/>
      <c r="E40" s="205"/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22.5">
      <c r="A41" s="201"/>
      <c r="B41" s="202"/>
      <c r="C41" s="203" t="s">
        <v>397</v>
      </c>
      <c r="D41" s="204"/>
      <c r="E41" s="205"/>
      <c r="F41" s="199"/>
      <c r="G41" s="199"/>
      <c r="H41" s="199"/>
      <c r="I41" s="199"/>
      <c r="J41" s="199"/>
      <c r="K41" s="199"/>
      <c r="L41" s="199"/>
      <c r="M41" s="199"/>
      <c r="N41" s="206"/>
      <c r="O41" s="206"/>
      <c r="P41" s="206"/>
      <c r="Q41" s="206"/>
      <c r="R41" s="199"/>
      <c r="S41" s="199"/>
      <c r="T41" s="199"/>
    </row>
    <row r="42" spans="1:20" ht="12.75">
      <c r="A42" s="201"/>
      <c r="B42" s="202"/>
      <c r="C42" s="203" t="s">
        <v>51</v>
      </c>
      <c r="D42" s="204"/>
      <c r="E42" s="205">
        <v>1</v>
      </c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9.25">
      <c r="A43" s="192">
        <v>10</v>
      </c>
      <c r="B43" s="193" t="s">
        <v>278</v>
      </c>
      <c r="C43" s="194" t="s">
        <v>279</v>
      </c>
      <c r="D43" s="195" t="s">
        <v>213</v>
      </c>
      <c r="E43" s="196">
        <v>2</v>
      </c>
      <c r="F43" s="197">
        <v>0</v>
      </c>
      <c r="G43" s="197">
        <f>E43*F43</f>
        <v>0</v>
      </c>
      <c r="H43" s="197">
        <v>0</v>
      </c>
      <c r="I43" s="197">
        <v>0</v>
      </c>
      <c r="J43" s="197">
        <v>0</v>
      </c>
      <c r="K43" s="197">
        <v>0</v>
      </c>
      <c r="L43" s="197">
        <v>21</v>
      </c>
      <c r="M43" s="197">
        <v>0</v>
      </c>
      <c r="N43" s="196">
        <v>0</v>
      </c>
      <c r="O43" s="196">
        <v>0</v>
      </c>
      <c r="P43" s="196">
        <v>0</v>
      </c>
      <c r="Q43" s="196">
        <v>0</v>
      </c>
      <c r="R43" s="197"/>
      <c r="S43" s="197" t="s">
        <v>204</v>
      </c>
      <c r="T43" s="198" t="s">
        <v>204</v>
      </c>
    </row>
    <row r="44" spans="1:20" ht="12.75">
      <c r="A44" s="201"/>
      <c r="B44" s="202"/>
      <c r="C44" s="203" t="s">
        <v>398</v>
      </c>
      <c r="D44" s="204"/>
      <c r="E44" s="205"/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75">
      <c r="A45" s="201"/>
      <c r="B45" s="202"/>
      <c r="C45" s="203" t="s">
        <v>399</v>
      </c>
      <c r="D45" s="204"/>
      <c r="E45" s="205"/>
      <c r="F45" s="199"/>
      <c r="G45" s="199"/>
      <c r="H45" s="199"/>
      <c r="I45" s="199"/>
      <c r="J45" s="199"/>
      <c r="K45" s="199"/>
      <c r="L45" s="199"/>
      <c r="M45" s="199"/>
      <c r="N45" s="206"/>
      <c r="O45" s="206"/>
      <c r="P45" s="206"/>
      <c r="Q45" s="206"/>
      <c r="R45" s="199"/>
      <c r="S45" s="199"/>
      <c r="T45" s="199"/>
    </row>
    <row r="46" spans="1:20" ht="12.75">
      <c r="A46" s="201"/>
      <c r="B46" s="202"/>
      <c r="C46" s="203" t="s">
        <v>247</v>
      </c>
      <c r="D46" s="204"/>
      <c r="E46" s="205">
        <v>2</v>
      </c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9.25">
      <c r="A47" s="192">
        <v>11</v>
      </c>
      <c r="B47" s="193" t="s">
        <v>400</v>
      </c>
      <c r="C47" s="194" t="s">
        <v>401</v>
      </c>
      <c r="D47" s="195" t="s">
        <v>167</v>
      </c>
      <c r="E47" s="196">
        <v>2</v>
      </c>
      <c r="F47" s="197">
        <v>0</v>
      </c>
      <c r="G47" s="197">
        <f>E47*F47</f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21</v>
      </c>
      <c r="M47" s="197">
        <v>0</v>
      </c>
      <c r="N47" s="196">
        <v>0</v>
      </c>
      <c r="O47" s="196">
        <v>0</v>
      </c>
      <c r="P47" s="196">
        <v>0</v>
      </c>
      <c r="Q47" s="196">
        <v>0</v>
      </c>
      <c r="R47" s="197" t="s">
        <v>256</v>
      </c>
      <c r="S47" s="197" t="s">
        <v>204</v>
      </c>
      <c r="T47" s="198" t="s">
        <v>204</v>
      </c>
    </row>
    <row r="48" spans="1:20" ht="12.75">
      <c r="A48" s="201"/>
      <c r="B48" s="202"/>
      <c r="C48" s="203" t="s">
        <v>398</v>
      </c>
      <c r="D48" s="204"/>
      <c r="E48" s="205"/>
      <c r="F48" s="199"/>
      <c r="G48" s="199"/>
      <c r="H48" s="199"/>
      <c r="I48" s="199"/>
      <c r="J48" s="199"/>
      <c r="K48" s="199"/>
      <c r="L48" s="199"/>
      <c r="M48" s="199"/>
      <c r="N48" s="206"/>
      <c r="O48" s="206"/>
      <c r="P48" s="206"/>
      <c r="Q48" s="206"/>
      <c r="R48" s="199"/>
      <c r="S48" s="199"/>
      <c r="T48" s="199"/>
    </row>
    <row r="49" spans="1:20" ht="12.75">
      <c r="A49" s="201"/>
      <c r="B49" s="202"/>
      <c r="C49" s="203" t="s">
        <v>399</v>
      </c>
      <c r="D49" s="204"/>
      <c r="E49" s="205"/>
      <c r="F49" s="199"/>
      <c r="G49" s="199"/>
      <c r="H49" s="199"/>
      <c r="I49" s="199"/>
      <c r="J49" s="199"/>
      <c r="K49" s="199"/>
      <c r="L49" s="199"/>
      <c r="M49" s="199"/>
      <c r="N49" s="206"/>
      <c r="O49" s="206"/>
      <c r="P49" s="206"/>
      <c r="Q49" s="206"/>
      <c r="R49" s="199"/>
      <c r="S49" s="199"/>
      <c r="T49" s="199"/>
    </row>
    <row r="50" spans="1:20" ht="12.75">
      <c r="A50" s="201"/>
      <c r="B50" s="202"/>
      <c r="C50" s="203" t="s">
        <v>247</v>
      </c>
      <c r="D50" s="204"/>
      <c r="E50" s="205">
        <v>2</v>
      </c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12.75">
      <c r="A51" s="184" t="s">
        <v>163</v>
      </c>
      <c r="B51" s="185" t="s">
        <v>301</v>
      </c>
      <c r="C51" s="186" t="s">
        <v>302</v>
      </c>
      <c r="D51" s="187"/>
      <c r="E51" s="188"/>
      <c r="F51" s="189"/>
      <c r="G51" s="189">
        <f>G52</f>
        <v>0</v>
      </c>
      <c r="H51" s="189"/>
      <c r="I51" s="189">
        <v>0</v>
      </c>
      <c r="J51" s="189"/>
      <c r="K51" s="189">
        <v>0</v>
      </c>
      <c r="L51" s="189"/>
      <c r="M51" s="189"/>
      <c r="N51" s="188"/>
      <c r="O51" s="188"/>
      <c r="P51" s="188"/>
      <c r="Q51" s="188"/>
      <c r="R51" s="189"/>
      <c r="S51" s="189"/>
      <c r="T51" s="190"/>
    </row>
    <row r="52" spans="1:20" ht="12.8">
      <c r="A52" s="192">
        <v>12</v>
      </c>
      <c r="B52" s="193" t="s">
        <v>303</v>
      </c>
      <c r="C52" s="194" t="s">
        <v>304</v>
      </c>
      <c r="D52" s="195" t="s">
        <v>305</v>
      </c>
      <c r="E52" s="196">
        <v>6.82</v>
      </c>
      <c r="F52" s="197">
        <v>0</v>
      </c>
      <c r="G52" s="197">
        <f>E52*F52</f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21</v>
      </c>
      <c r="M52" s="197">
        <v>0</v>
      </c>
      <c r="N52" s="196">
        <v>0</v>
      </c>
      <c r="O52" s="196">
        <v>0</v>
      </c>
      <c r="P52" s="196">
        <v>0</v>
      </c>
      <c r="Q52" s="196">
        <v>0</v>
      </c>
      <c r="R52" s="197"/>
      <c r="S52" s="197" t="s">
        <v>204</v>
      </c>
      <c r="T52" s="198" t="s">
        <v>204</v>
      </c>
    </row>
    <row r="53" spans="1:20" ht="12.75">
      <c r="A53" s="201"/>
      <c r="B53" s="202"/>
      <c r="C53" s="203" t="s">
        <v>402</v>
      </c>
      <c r="D53" s="204"/>
      <c r="E53" s="205">
        <v>6.82</v>
      </c>
      <c r="F53" s="199"/>
      <c r="G53" s="199"/>
      <c r="H53" s="199"/>
      <c r="I53" s="199"/>
      <c r="J53" s="199"/>
      <c r="K53" s="199"/>
      <c r="L53" s="199"/>
      <c r="M53" s="199"/>
      <c r="N53" s="206"/>
      <c r="O53" s="206"/>
      <c r="P53" s="206"/>
      <c r="Q53" s="206"/>
      <c r="R53" s="199"/>
      <c r="S53" s="199"/>
      <c r="T53" s="199"/>
    </row>
    <row r="54" spans="1:20" ht="12.75">
      <c r="A54" s="184" t="s">
        <v>163</v>
      </c>
      <c r="B54" s="185" t="s">
        <v>127</v>
      </c>
      <c r="C54" s="186" t="s">
        <v>128</v>
      </c>
      <c r="D54" s="187"/>
      <c r="E54" s="188"/>
      <c r="F54" s="189"/>
      <c r="G54" s="189">
        <f>G55+G62+G68+G71+G78+G84</f>
        <v>0</v>
      </c>
      <c r="H54" s="189"/>
      <c r="I54" s="189">
        <v>0</v>
      </c>
      <c r="J54" s="189"/>
      <c r="K54" s="189">
        <v>0</v>
      </c>
      <c r="L54" s="189"/>
      <c r="M54" s="189"/>
      <c r="N54" s="188"/>
      <c r="O54" s="188"/>
      <c r="P54" s="188"/>
      <c r="Q54" s="188"/>
      <c r="R54" s="189"/>
      <c r="S54" s="189"/>
      <c r="T54" s="190"/>
    </row>
    <row r="55" spans="1:20" ht="19.25">
      <c r="A55" s="192">
        <v>13</v>
      </c>
      <c r="B55" s="193" t="s">
        <v>165</v>
      </c>
      <c r="C55" s="194" t="s">
        <v>362</v>
      </c>
      <c r="D55" s="195" t="s">
        <v>167</v>
      </c>
      <c r="E55" s="196">
        <v>2</v>
      </c>
      <c r="F55" s="197">
        <v>0</v>
      </c>
      <c r="G55" s="197">
        <f>E55*F55</f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21</v>
      </c>
      <c r="M55" s="197">
        <v>0</v>
      </c>
      <c r="N55" s="196">
        <v>0</v>
      </c>
      <c r="O55" s="196">
        <v>0</v>
      </c>
      <c r="P55" s="196">
        <v>0</v>
      </c>
      <c r="Q55" s="196">
        <v>0</v>
      </c>
      <c r="R55" s="197"/>
      <c r="S55" s="197" t="s">
        <v>168</v>
      </c>
      <c r="T55" s="198" t="s">
        <v>169</v>
      </c>
    </row>
    <row r="56" spans="1:20" ht="12.75">
      <c r="A56" s="201"/>
      <c r="B56" s="202"/>
      <c r="C56" s="203" t="s">
        <v>173</v>
      </c>
      <c r="D56" s="204"/>
      <c r="E56" s="205"/>
      <c r="F56" s="199"/>
      <c r="G56" s="199"/>
      <c r="H56" s="199"/>
      <c r="I56" s="199"/>
      <c r="J56" s="199"/>
      <c r="K56" s="199"/>
      <c r="L56" s="199"/>
      <c r="M56" s="199"/>
      <c r="N56" s="206"/>
      <c r="O56" s="206"/>
      <c r="P56" s="206"/>
      <c r="Q56" s="206"/>
      <c r="R56" s="199"/>
      <c r="S56" s="199"/>
      <c r="T56" s="199"/>
    </row>
    <row r="57" spans="1:20" ht="22.5">
      <c r="A57" s="201"/>
      <c r="B57" s="202"/>
      <c r="C57" s="203" t="s">
        <v>191</v>
      </c>
      <c r="D57" s="204"/>
      <c r="E57" s="205"/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spans="1:20" ht="12.75">
      <c r="A58" s="201"/>
      <c r="B58" s="202"/>
      <c r="C58" s="203" t="s">
        <v>176</v>
      </c>
      <c r="D58" s="204"/>
      <c r="E58" s="205"/>
      <c r="F58" s="199"/>
      <c r="G58" s="199"/>
      <c r="H58" s="199"/>
      <c r="I58" s="199"/>
      <c r="J58" s="199"/>
      <c r="K58" s="199"/>
      <c r="L58" s="199"/>
      <c r="M58" s="199"/>
      <c r="N58" s="206"/>
      <c r="O58" s="206"/>
      <c r="P58" s="206"/>
      <c r="Q58" s="206"/>
      <c r="R58" s="199"/>
      <c r="S58" s="199"/>
      <c r="T58" s="199"/>
    </row>
    <row r="59" spans="1:20" ht="22.5">
      <c r="A59" s="201"/>
      <c r="B59" s="202"/>
      <c r="C59" s="203" t="s">
        <v>178</v>
      </c>
      <c r="D59" s="204"/>
      <c r="E59" s="205"/>
      <c r="F59" s="199"/>
      <c r="G59" s="199"/>
      <c r="H59" s="199"/>
      <c r="I59" s="199"/>
      <c r="J59" s="199"/>
      <c r="K59" s="199"/>
      <c r="L59" s="199"/>
      <c r="M59" s="199"/>
      <c r="N59" s="206"/>
      <c r="O59" s="206"/>
      <c r="P59" s="206"/>
      <c r="Q59" s="206"/>
      <c r="R59" s="199"/>
      <c r="S59" s="199"/>
      <c r="T59" s="199"/>
    </row>
    <row r="60" spans="1:20" ht="12.75">
      <c r="A60" s="201"/>
      <c r="B60" s="202"/>
      <c r="C60" s="203" t="s">
        <v>179</v>
      </c>
      <c r="D60" s="204"/>
      <c r="E60" s="205"/>
      <c r="F60" s="199"/>
      <c r="G60" s="199"/>
      <c r="H60" s="199"/>
      <c r="I60" s="199"/>
      <c r="J60" s="199"/>
      <c r="K60" s="199"/>
      <c r="L60" s="199"/>
      <c r="M60" s="199"/>
      <c r="N60" s="206"/>
      <c r="O60" s="206"/>
      <c r="P60" s="206"/>
      <c r="Q60" s="206"/>
      <c r="R60" s="199"/>
      <c r="S60" s="199"/>
      <c r="T60" s="199"/>
    </row>
    <row r="61" spans="1:20" ht="12.75">
      <c r="A61" s="201"/>
      <c r="B61" s="202"/>
      <c r="C61" s="203" t="s">
        <v>247</v>
      </c>
      <c r="D61" s="204"/>
      <c r="E61" s="205">
        <v>2</v>
      </c>
      <c r="F61" s="199"/>
      <c r="G61" s="199"/>
      <c r="H61" s="199"/>
      <c r="I61" s="199"/>
      <c r="J61" s="199"/>
      <c r="K61" s="199"/>
      <c r="L61" s="199"/>
      <c r="M61" s="199"/>
      <c r="N61" s="206"/>
      <c r="O61" s="206"/>
      <c r="P61" s="206"/>
      <c r="Q61" s="206"/>
      <c r="R61" s="199"/>
      <c r="S61" s="199"/>
      <c r="T61" s="199"/>
    </row>
    <row r="62" spans="1:20" ht="19.25">
      <c r="A62" s="192">
        <v>14</v>
      </c>
      <c r="B62" s="193" t="s">
        <v>180</v>
      </c>
      <c r="C62" s="194" t="s">
        <v>181</v>
      </c>
      <c r="D62" s="195" t="s">
        <v>167</v>
      </c>
      <c r="E62" s="196">
        <v>4</v>
      </c>
      <c r="F62" s="197">
        <v>0</v>
      </c>
      <c r="G62" s="197">
        <f>E62*F62</f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21</v>
      </c>
      <c r="M62" s="197">
        <v>0</v>
      </c>
      <c r="N62" s="196">
        <v>0</v>
      </c>
      <c r="O62" s="196">
        <v>0</v>
      </c>
      <c r="P62" s="196">
        <v>0</v>
      </c>
      <c r="Q62" s="196">
        <v>0</v>
      </c>
      <c r="R62" s="197"/>
      <c r="S62" s="197" t="s">
        <v>168</v>
      </c>
      <c r="T62" s="198" t="s">
        <v>169</v>
      </c>
    </row>
    <row r="63" spans="1:20" ht="12.75">
      <c r="A63" s="201"/>
      <c r="B63" s="202"/>
      <c r="C63" s="203" t="s">
        <v>173</v>
      </c>
      <c r="D63" s="204"/>
      <c r="E63" s="205"/>
      <c r="F63" s="199"/>
      <c r="G63" s="199"/>
      <c r="H63" s="199"/>
      <c r="I63" s="199"/>
      <c r="J63" s="199"/>
      <c r="K63" s="199"/>
      <c r="L63" s="199"/>
      <c r="M63" s="199"/>
      <c r="N63" s="206"/>
      <c r="O63" s="206"/>
      <c r="P63" s="206"/>
      <c r="Q63" s="206"/>
      <c r="R63" s="199"/>
      <c r="S63" s="199"/>
      <c r="T63" s="199"/>
    </row>
    <row r="64" spans="1:20" ht="22.5">
      <c r="A64" s="201"/>
      <c r="B64" s="202"/>
      <c r="C64" s="203" t="s">
        <v>182</v>
      </c>
      <c r="D64" s="204"/>
      <c r="E64" s="205"/>
      <c r="F64" s="199"/>
      <c r="G64" s="199"/>
      <c r="H64" s="199"/>
      <c r="I64" s="199"/>
      <c r="J64" s="199"/>
      <c r="K64" s="199"/>
      <c r="L64" s="199"/>
      <c r="M64" s="199"/>
      <c r="N64" s="206"/>
      <c r="O64" s="206"/>
      <c r="P64" s="206"/>
      <c r="Q64" s="206"/>
      <c r="R64" s="199"/>
      <c r="S64" s="199"/>
      <c r="T64" s="199"/>
    </row>
    <row r="65" spans="1:20" ht="22.5">
      <c r="A65" s="201"/>
      <c r="B65" s="202"/>
      <c r="C65" s="203" t="s">
        <v>403</v>
      </c>
      <c r="D65" s="204"/>
      <c r="E65" s="205"/>
      <c r="F65" s="199"/>
      <c r="G65" s="199"/>
      <c r="H65" s="199"/>
      <c r="I65" s="199"/>
      <c r="J65" s="199"/>
      <c r="K65" s="199"/>
      <c r="L65" s="199"/>
      <c r="M65" s="199"/>
      <c r="N65" s="206"/>
      <c r="O65" s="206"/>
      <c r="P65" s="206"/>
      <c r="Q65" s="206"/>
      <c r="R65" s="199"/>
      <c r="S65" s="199"/>
      <c r="T65" s="199"/>
    </row>
    <row r="66" spans="1:20" ht="12.75">
      <c r="A66" s="201"/>
      <c r="B66" s="202"/>
      <c r="C66" s="203" t="s">
        <v>184</v>
      </c>
      <c r="D66" s="204"/>
      <c r="E66" s="205"/>
      <c r="F66" s="199"/>
      <c r="G66" s="199"/>
      <c r="H66" s="199"/>
      <c r="I66" s="199"/>
      <c r="J66" s="199"/>
      <c r="K66" s="199"/>
      <c r="L66" s="199"/>
      <c r="M66" s="199"/>
      <c r="N66" s="206"/>
      <c r="O66" s="206"/>
      <c r="P66" s="206"/>
      <c r="Q66" s="206"/>
      <c r="R66" s="199"/>
      <c r="S66" s="199"/>
      <c r="T66" s="199"/>
    </row>
    <row r="67" spans="1:20" ht="12.75">
      <c r="A67" s="201"/>
      <c r="B67" s="202"/>
      <c r="C67" s="203" t="s">
        <v>206</v>
      </c>
      <c r="D67" s="204"/>
      <c r="E67" s="205">
        <v>4</v>
      </c>
      <c r="F67" s="199"/>
      <c r="G67" s="199"/>
      <c r="H67" s="199"/>
      <c r="I67" s="199"/>
      <c r="J67" s="199"/>
      <c r="K67" s="199"/>
      <c r="L67" s="199"/>
      <c r="M67" s="199"/>
      <c r="N67" s="206"/>
      <c r="O67" s="206"/>
      <c r="P67" s="206"/>
      <c r="Q67" s="206"/>
      <c r="R67" s="199"/>
      <c r="S67" s="199"/>
      <c r="T67" s="199"/>
    </row>
    <row r="68" spans="1:20" ht="12.8">
      <c r="A68" s="192">
        <v>15</v>
      </c>
      <c r="B68" s="193" t="s">
        <v>185</v>
      </c>
      <c r="C68" s="194" t="s">
        <v>186</v>
      </c>
      <c r="D68" s="195" t="s">
        <v>187</v>
      </c>
      <c r="E68" s="196">
        <v>1</v>
      </c>
      <c r="F68" s="197">
        <v>0</v>
      </c>
      <c r="G68" s="197">
        <f>E68*F68</f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21</v>
      </c>
      <c r="M68" s="197">
        <v>0</v>
      </c>
      <c r="N68" s="196">
        <v>0</v>
      </c>
      <c r="O68" s="196">
        <v>0</v>
      </c>
      <c r="P68" s="196">
        <v>0</v>
      </c>
      <c r="Q68" s="196">
        <v>0</v>
      </c>
      <c r="R68" s="197"/>
      <c r="S68" s="197" t="s">
        <v>168</v>
      </c>
      <c r="T68" s="198" t="s">
        <v>169</v>
      </c>
    </row>
    <row r="69" spans="1:20" ht="12.8">
      <c r="A69" s="201"/>
      <c r="B69" s="202"/>
      <c r="C69" s="203" t="s">
        <v>188</v>
      </c>
      <c r="D69" s="204"/>
      <c r="E69" s="205"/>
      <c r="F69" s="199"/>
      <c r="G69" s="199"/>
      <c r="H69" s="199"/>
      <c r="I69" s="199"/>
      <c r="J69" s="199"/>
      <c r="K69" s="199"/>
      <c r="L69" s="199"/>
      <c r="M69" s="199"/>
      <c r="N69" s="206"/>
      <c r="O69" s="206"/>
      <c r="P69" s="206"/>
      <c r="Q69" s="206"/>
      <c r="R69" s="199"/>
      <c r="S69" s="199"/>
      <c r="T69" s="199"/>
    </row>
    <row r="70" spans="1:20" ht="12.75">
      <c r="A70" s="201"/>
      <c r="B70" s="202"/>
      <c r="C70" s="203" t="s">
        <v>51</v>
      </c>
      <c r="D70" s="204"/>
      <c r="E70" s="205">
        <v>1</v>
      </c>
      <c r="F70" s="199"/>
      <c r="G70" s="199"/>
      <c r="H70" s="199"/>
      <c r="I70" s="199"/>
      <c r="J70" s="199"/>
      <c r="K70" s="199"/>
      <c r="L70" s="199"/>
      <c r="M70" s="199"/>
      <c r="N70" s="206"/>
      <c r="O70" s="206"/>
      <c r="P70" s="206"/>
      <c r="Q70" s="206"/>
      <c r="R70" s="199"/>
      <c r="S70" s="199"/>
      <c r="T70" s="199"/>
    </row>
    <row r="71" spans="1:20" ht="19.25">
      <c r="A71" s="192">
        <v>16</v>
      </c>
      <c r="B71" s="193" t="s">
        <v>189</v>
      </c>
      <c r="C71" s="194" t="s">
        <v>362</v>
      </c>
      <c r="D71" s="195" t="s">
        <v>167</v>
      </c>
      <c r="E71" s="196">
        <v>4</v>
      </c>
      <c r="F71" s="197">
        <v>0</v>
      </c>
      <c r="G71" s="197">
        <f>E71*F71</f>
        <v>0</v>
      </c>
      <c r="H71" s="197">
        <v>0</v>
      </c>
      <c r="I71" s="197">
        <v>0</v>
      </c>
      <c r="J71" s="197">
        <v>0</v>
      </c>
      <c r="K71" s="197">
        <v>0</v>
      </c>
      <c r="L71" s="197">
        <v>21</v>
      </c>
      <c r="M71" s="197">
        <v>0</v>
      </c>
      <c r="N71" s="196">
        <v>0</v>
      </c>
      <c r="O71" s="196">
        <v>0</v>
      </c>
      <c r="P71" s="196">
        <v>0</v>
      </c>
      <c r="Q71" s="196">
        <v>0</v>
      </c>
      <c r="R71" s="197"/>
      <c r="S71" s="197" t="s">
        <v>168</v>
      </c>
      <c r="T71" s="198" t="s">
        <v>169</v>
      </c>
    </row>
    <row r="72" spans="1:20" ht="12.75">
      <c r="A72" s="201"/>
      <c r="B72" s="202"/>
      <c r="C72" s="203" t="s">
        <v>173</v>
      </c>
      <c r="D72" s="204"/>
      <c r="E72" s="205"/>
      <c r="F72" s="199"/>
      <c r="G72" s="199"/>
      <c r="H72" s="199"/>
      <c r="I72" s="199"/>
      <c r="J72" s="199"/>
      <c r="K72" s="199"/>
      <c r="L72" s="199"/>
      <c r="M72" s="199"/>
      <c r="N72" s="206"/>
      <c r="O72" s="206"/>
      <c r="P72" s="206"/>
      <c r="Q72" s="206"/>
      <c r="R72" s="199"/>
      <c r="S72" s="199"/>
      <c r="T72" s="199"/>
    </row>
    <row r="73" spans="1:20" ht="22.5">
      <c r="A73" s="201"/>
      <c r="B73" s="202"/>
      <c r="C73" s="203" t="s">
        <v>375</v>
      </c>
      <c r="D73" s="204"/>
      <c r="E73" s="205"/>
      <c r="F73" s="199"/>
      <c r="G73" s="199"/>
      <c r="H73" s="199"/>
      <c r="I73" s="199"/>
      <c r="J73" s="199"/>
      <c r="K73" s="199"/>
      <c r="L73" s="199"/>
      <c r="M73" s="199"/>
      <c r="N73" s="206"/>
      <c r="O73" s="206"/>
      <c r="P73" s="206"/>
      <c r="Q73" s="206"/>
      <c r="R73" s="199"/>
      <c r="S73" s="199"/>
      <c r="T73" s="199"/>
    </row>
    <row r="74" spans="1:20" ht="12.75">
      <c r="A74" s="201"/>
      <c r="B74" s="202"/>
      <c r="C74" s="203" t="s">
        <v>176</v>
      </c>
      <c r="D74" s="204"/>
      <c r="E74" s="205"/>
      <c r="F74" s="199"/>
      <c r="G74" s="199"/>
      <c r="H74" s="199"/>
      <c r="I74" s="199"/>
      <c r="J74" s="199"/>
      <c r="K74" s="199"/>
      <c r="L74" s="199"/>
      <c r="M74" s="199"/>
      <c r="N74" s="206"/>
      <c r="O74" s="206"/>
      <c r="P74" s="206"/>
      <c r="Q74" s="206"/>
      <c r="R74" s="199"/>
      <c r="S74" s="199"/>
      <c r="T74" s="199"/>
    </row>
    <row r="75" spans="1:20" ht="22.5">
      <c r="A75" s="201"/>
      <c r="B75" s="202"/>
      <c r="C75" s="203" t="s">
        <v>178</v>
      </c>
      <c r="D75" s="204"/>
      <c r="E75" s="205"/>
      <c r="F75" s="199"/>
      <c r="G75" s="199"/>
      <c r="H75" s="199"/>
      <c r="I75" s="199"/>
      <c r="J75" s="199"/>
      <c r="K75" s="199"/>
      <c r="L75" s="199"/>
      <c r="M75" s="199"/>
      <c r="N75" s="206"/>
      <c r="O75" s="206"/>
      <c r="P75" s="206"/>
      <c r="Q75" s="206"/>
      <c r="R75" s="199"/>
      <c r="S75" s="199"/>
      <c r="T75" s="199"/>
    </row>
    <row r="76" spans="1:20" ht="12.75">
      <c r="A76" s="201"/>
      <c r="B76" s="202"/>
      <c r="C76" s="203" t="s">
        <v>179</v>
      </c>
      <c r="D76" s="204"/>
      <c r="E76" s="205"/>
      <c r="F76" s="199"/>
      <c r="G76" s="199"/>
      <c r="H76" s="199"/>
      <c r="I76" s="199"/>
      <c r="J76" s="199"/>
      <c r="K76" s="199"/>
      <c r="L76" s="199"/>
      <c r="M76" s="199"/>
      <c r="N76" s="206"/>
      <c r="O76" s="206"/>
      <c r="P76" s="206"/>
      <c r="Q76" s="206"/>
      <c r="R76" s="199"/>
      <c r="S76" s="199"/>
      <c r="T76" s="199"/>
    </row>
    <row r="77" spans="1:20" ht="12.75">
      <c r="A77" s="201"/>
      <c r="B77" s="202"/>
      <c r="C77" s="203" t="s">
        <v>206</v>
      </c>
      <c r="D77" s="204"/>
      <c r="E77" s="205">
        <v>4</v>
      </c>
      <c r="F77" s="199"/>
      <c r="G77" s="199"/>
      <c r="H77" s="199"/>
      <c r="I77" s="199"/>
      <c r="J77" s="199"/>
      <c r="K77" s="199"/>
      <c r="L77" s="199"/>
      <c r="M77" s="199"/>
      <c r="N77" s="206"/>
      <c r="O77" s="206"/>
      <c r="P77" s="206"/>
      <c r="Q77" s="206"/>
      <c r="R77" s="199"/>
      <c r="S77" s="199"/>
      <c r="T77" s="199"/>
    </row>
    <row r="78" spans="1:20" ht="19.25">
      <c r="A78" s="192">
        <v>17</v>
      </c>
      <c r="B78" s="193" t="s">
        <v>192</v>
      </c>
      <c r="C78" s="194" t="s">
        <v>181</v>
      </c>
      <c r="D78" s="195" t="s">
        <v>167</v>
      </c>
      <c r="E78" s="196">
        <v>6</v>
      </c>
      <c r="F78" s="197">
        <v>0</v>
      </c>
      <c r="G78" s="197">
        <f>E78*F78</f>
        <v>0</v>
      </c>
      <c r="H78" s="197">
        <v>0</v>
      </c>
      <c r="I78" s="197">
        <v>0</v>
      </c>
      <c r="J78" s="197">
        <v>0</v>
      </c>
      <c r="K78" s="197">
        <v>0</v>
      </c>
      <c r="L78" s="197">
        <v>21</v>
      </c>
      <c r="M78" s="197">
        <v>0</v>
      </c>
      <c r="N78" s="196">
        <v>0</v>
      </c>
      <c r="O78" s="196">
        <v>0</v>
      </c>
      <c r="P78" s="196">
        <v>0</v>
      </c>
      <c r="Q78" s="196">
        <v>0</v>
      </c>
      <c r="R78" s="197"/>
      <c r="S78" s="197" t="s">
        <v>168</v>
      </c>
      <c r="T78" s="198" t="s">
        <v>169</v>
      </c>
    </row>
    <row r="79" spans="1:20" ht="12.75">
      <c r="A79" s="201"/>
      <c r="B79" s="202"/>
      <c r="C79" s="203" t="s">
        <v>173</v>
      </c>
      <c r="D79" s="204"/>
      <c r="E79" s="205"/>
      <c r="F79" s="199"/>
      <c r="G79" s="199"/>
      <c r="H79" s="199"/>
      <c r="I79" s="199"/>
      <c r="J79" s="199"/>
      <c r="K79" s="199"/>
      <c r="L79" s="199"/>
      <c r="M79" s="199"/>
      <c r="N79" s="206"/>
      <c r="O79" s="206"/>
      <c r="P79" s="206"/>
      <c r="Q79" s="206"/>
      <c r="R79" s="199"/>
      <c r="S79" s="199"/>
      <c r="T79" s="199"/>
    </row>
    <row r="80" spans="1:20" ht="22.5">
      <c r="A80" s="201"/>
      <c r="B80" s="202"/>
      <c r="C80" s="203" t="s">
        <v>182</v>
      </c>
      <c r="D80" s="204"/>
      <c r="E80" s="205"/>
      <c r="F80" s="199"/>
      <c r="G80" s="199"/>
      <c r="H80" s="199"/>
      <c r="I80" s="199"/>
      <c r="J80" s="199"/>
      <c r="K80" s="199"/>
      <c r="L80" s="199"/>
      <c r="M80" s="199"/>
      <c r="N80" s="206"/>
      <c r="O80" s="206"/>
      <c r="P80" s="206"/>
      <c r="Q80" s="206"/>
      <c r="R80" s="199"/>
      <c r="S80" s="199"/>
      <c r="T80" s="199"/>
    </row>
    <row r="81" spans="1:20" ht="22.5">
      <c r="A81" s="201"/>
      <c r="B81" s="202"/>
      <c r="C81" s="203" t="s">
        <v>404</v>
      </c>
      <c r="D81" s="204"/>
      <c r="E81" s="205"/>
      <c r="F81" s="199"/>
      <c r="G81" s="199"/>
      <c r="H81" s="199"/>
      <c r="I81" s="199"/>
      <c r="J81" s="199"/>
      <c r="K81" s="199"/>
      <c r="L81" s="199"/>
      <c r="M81" s="199"/>
      <c r="N81" s="206"/>
      <c r="O81" s="206"/>
      <c r="P81" s="206"/>
      <c r="Q81" s="206"/>
      <c r="R81" s="199"/>
      <c r="S81" s="199"/>
      <c r="T81" s="199"/>
    </row>
    <row r="82" spans="1:20" ht="12.75">
      <c r="A82" s="201"/>
      <c r="B82" s="202"/>
      <c r="C82" s="203" t="s">
        <v>184</v>
      </c>
      <c r="D82" s="204"/>
      <c r="E82" s="205"/>
      <c r="F82" s="199"/>
      <c r="G82" s="199"/>
      <c r="H82" s="199"/>
      <c r="I82" s="199"/>
      <c r="J82" s="199"/>
      <c r="K82" s="199"/>
      <c r="L82" s="199"/>
      <c r="M82" s="199"/>
      <c r="N82" s="206"/>
      <c r="O82" s="206"/>
      <c r="P82" s="206"/>
      <c r="Q82" s="206"/>
      <c r="R82" s="199"/>
      <c r="S82" s="199"/>
      <c r="T82" s="199"/>
    </row>
    <row r="83" spans="1:20" ht="12.75">
      <c r="A83" s="201"/>
      <c r="B83" s="202"/>
      <c r="C83" s="203" t="s">
        <v>366</v>
      </c>
      <c r="D83" s="204"/>
      <c r="E83" s="205">
        <v>6</v>
      </c>
      <c r="F83" s="199"/>
      <c r="G83" s="199"/>
      <c r="H83" s="199"/>
      <c r="I83" s="199"/>
      <c r="J83" s="199"/>
      <c r="K83" s="199"/>
      <c r="L83" s="199"/>
      <c r="M83" s="199"/>
      <c r="N83" s="206"/>
      <c r="O83" s="206"/>
      <c r="P83" s="206"/>
      <c r="Q83" s="206"/>
      <c r="R83" s="199"/>
      <c r="S83" s="199"/>
      <c r="T83" s="199"/>
    </row>
    <row r="84" spans="1:20" ht="12.8">
      <c r="A84" s="192">
        <v>18</v>
      </c>
      <c r="B84" s="193" t="s">
        <v>195</v>
      </c>
      <c r="C84" s="194" t="s">
        <v>186</v>
      </c>
      <c r="D84" s="195" t="s">
        <v>187</v>
      </c>
      <c r="E84" s="196">
        <v>1</v>
      </c>
      <c r="F84" s="197">
        <v>0</v>
      </c>
      <c r="G84" s="197">
        <f>E84*F84</f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21</v>
      </c>
      <c r="M84" s="197">
        <v>0</v>
      </c>
      <c r="N84" s="196">
        <v>0</v>
      </c>
      <c r="O84" s="196">
        <v>0</v>
      </c>
      <c r="P84" s="196">
        <v>0</v>
      </c>
      <c r="Q84" s="196">
        <v>0</v>
      </c>
      <c r="R84" s="197"/>
      <c r="S84" s="197" t="s">
        <v>168</v>
      </c>
      <c r="T84" s="198" t="s">
        <v>169</v>
      </c>
    </row>
    <row r="85" spans="1:20" ht="12.75">
      <c r="A85" s="201"/>
      <c r="B85" s="202"/>
      <c r="C85" s="203" t="s">
        <v>188</v>
      </c>
      <c r="D85" s="204"/>
      <c r="E85" s="205"/>
      <c r="F85" s="199"/>
      <c r="G85" s="199"/>
      <c r="H85" s="199"/>
      <c r="I85" s="199"/>
      <c r="J85" s="199"/>
      <c r="K85" s="199"/>
      <c r="L85" s="199"/>
      <c r="M85" s="199"/>
      <c r="N85" s="206"/>
      <c r="O85" s="206"/>
      <c r="P85" s="206"/>
      <c r="Q85" s="206"/>
      <c r="R85" s="199"/>
      <c r="S85" s="199"/>
      <c r="T85" s="199"/>
    </row>
    <row r="86" spans="1:20" ht="12.75">
      <c r="A86" s="201"/>
      <c r="B86" s="202"/>
      <c r="C86" s="203" t="s">
        <v>51</v>
      </c>
      <c r="D86" s="204"/>
      <c r="E86" s="205">
        <v>1</v>
      </c>
      <c r="F86" s="199"/>
      <c r="G86" s="199"/>
      <c r="H86" s="199"/>
      <c r="I86" s="199"/>
      <c r="J86" s="199"/>
      <c r="K86" s="199"/>
      <c r="L86" s="199"/>
      <c r="M86" s="199"/>
      <c r="N86" s="206"/>
      <c r="O86" s="206"/>
      <c r="P86" s="206"/>
      <c r="Q86" s="206"/>
      <c r="R86" s="199"/>
      <c r="S86" s="199"/>
      <c r="T86" s="19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98"/>
  <sheetViews>
    <sheetView workbookViewId="0" topLeftCell="B1">
      <pane ySplit="7" topLeftCell="A101" activePane="bottomLeft" state="frozen"/>
      <selection pane="topLeft" activeCell="B1" sqref="B1"/>
      <selection pane="bottomLeft" activeCell="N107" sqref="N107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customWidth="1"/>
    <col min="20" max="25" width="11.50390625" style="0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70</v>
      </c>
      <c r="C3" s="173" t="s">
        <v>71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71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G9+G13+G17+G21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405</v>
      </c>
      <c r="C9" s="194" t="s">
        <v>406</v>
      </c>
      <c r="D9" s="195" t="s">
        <v>213</v>
      </c>
      <c r="E9" s="196">
        <v>1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407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408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8">
      <c r="A12" s="201"/>
      <c r="B12" s="202"/>
      <c r="C12" s="203" t="s">
        <v>51</v>
      </c>
      <c r="D12" s="204"/>
      <c r="E12" s="205">
        <v>1</v>
      </c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12.8">
      <c r="A13" s="192">
        <v>2</v>
      </c>
      <c r="B13" s="193" t="s">
        <v>217</v>
      </c>
      <c r="C13" s="194" t="s">
        <v>218</v>
      </c>
      <c r="D13" s="195" t="s">
        <v>219</v>
      </c>
      <c r="E13" s="196">
        <v>1.8</v>
      </c>
      <c r="F13" s="197">
        <v>0</v>
      </c>
      <c r="G13" s="197">
        <f>E13*F13</f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21</v>
      </c>
      <c r="M13" s="197">
        <v>0</v>
      </c>
      <c r="N13" s="196">
        <v>0</v>
      </c>
      <c r="O13" s="196">
        <v>0</v>
      </c>
      <c r="P13" s="196">
        <v>0</v>
      </c>
      <c r="Q13" s="196">
        <v>0</v>
      </c>
      <c r="R13" s="197"/>
      <c r="S13" s="197" t="s">
        <v>204</v>
      </c>
      <c r="T13" s="198" t="s">
        <v>204</v>
      </c>
    </row>
    <row r="14" spans="1:20" ht="22.5">
      <c r="A14" s="201"/>
      <c r="B14" s="202"/>
      <c r="C14" s="203" t="s">
        <v>409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410</v>
      </c>
      <c r="D15" s="204"/>
      <c r="E15" s="205"/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201"/>
      <c r="B16" s="202"/>
      <c r="C16" s="203" t="s">
        <v>411</v>
      </c>
      <c r="D16" s="204"/>
      <c r="E16" s="205">
        <v>1.8</v>
      </c>
      <c r="F16" s="199"/>
      <c r="G16" s="199"/>
      <c r="H16" s="199"/>
      <c r="I16" s="199"/>
      <c r="J16" s="199"/>
      <c r="K16" s="199"/>
      <c r="L16" s="199"/>
      <c r="M16" s="199"/>
      <c r="N16" s="206"/>
      <c r="O16" s="206"/>
      <c r="P16" s="206"/>
      <c r="Q16" s="206"/>
      <c r="R16" s="199"/>
      <c r="S16" s="199"/>
      <c r="T16" s="199"/>
    </row>
    <row r="17" spans="1:20" ht="12.8">
      <c r="A17" s="192">
        <v>3</v>
      </c>
      <c r="B17" s="193" t="s">
        <v>228</v>
      </c>
      <c r="C17" s="194" t="s">
        <v>229</v>
      </c>
      <c r="D17" s="195" t="s">
        <v>219</v>
      </c>
      <c r="E17" s="196">
        <v>1.8</v>
      </c>
      <c r="F17" s="197">
        <v>0</v>
      </c>
      <c r="G17" s="197">
        <f>E17*F17</f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21</v>
      </c>
      <c r="M17" s="197">
        <v>0</v>
      </c>
      <c r="N17" s="196">
        <v>0</v>
      </c>
      <c r="O17" s="196">
        <v>0</v>
      </c>
      <c r="P17" s="196">
        <v>0</v>
      </c>
      <c r="Q17" s="196">
        <v>0</v>
      </c>
      <c r="R17" s="197"/>
      <c r="S17" s="197" t="s">
        <v>204</v>
      </c>
      <c r="T17" s="198" t="s">
        <v>204</v>
      </c>
    </row>
    <row r="18" spans="1:20" ht="12.75">
      <c r="A18" s="201"/>
      <c r="B18" s="202"/>
      <c r="C18" s="203" t="s">
        <v>230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412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413</v>
      </c>
      <c r="D20" s="204"/>
      <c r="E20" s="205">
        <v>1.8</v>
      </c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8">
      <c r="A21" s="192">
        <v>4</v>
      </c>
      <c r="B21" s="193" t="s">
        <v>241</v>
      </c>
      <c r="C21" s="194" t="s">
        <v>242</v>
      </c>
      <c r="D21" s="195" t="s">
        <v>219</v>
      </c>
      <c r="E21" s="196">
        <v>1.8</v>
      </c>
      <c r="F21" s="197">
        <v>0</v>
      </c>
      <c r="G21" s="197">
        <f>E21*F21</f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21</v>
      </c>
      <c r="M21" s="197">
        <v>0</v>
      </c>
      <c r="N21" s="196">
        <v>0</v>
      </c>
      <c r="O21" s="196">
        <v>0</v>
      </c>
      <c r="P21" s="196">
        <v>0</v>
      </c>
      <c r="Q21" s="196">
        <v>0</v>
      </c>
      <c r="R21" s="197"/>
      <c r="S21" s="197" t="s">
        <v>204</v>
      </c>
      <c r="T21" s="198" t="s">
        <v>204</v>
      </c>
    </row>
    <row r="22" spans="1:20" ht="22.5">
      <c r="A22" s="201"/>
      <c r="B22" s="202"/>
      <c r="C22" s="203" t="s">
        <v>243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75">
      <c r="A23" s="201"/>
      <c r="B23" s="202"/>
      <c r="C23" s="203" t="s">
        <v>413</v>
      </c>
      <c r="D23" s="204"/>
      <c r="E23" s="205">
        <v>1.8</v>
      </c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184" t="s">
        <v>163</v>
      </c>
      <c r="B24" s="185" t="s">
        <v>247</v>
      </c>
      <c r="C24" s="186" t="s">
        <v>248</v>
      </c>
      <c r="D24" s="187"/>
      <c r="E24" s="188"/>
      <c r="F24" s="189"/>
      <c r="G24" s="189">
        <f>G25+G28+G31</f>
        <v>0</v>
      </c>
      <c r="H24" s="189"/>
      <c r="I24" s="189">
        <v>0</v>
      </c>
      <c r="J24" s="189"/>
      <c r="K24" s="189">
        <v>0</v>
      </c>
      <c r="L24" s="189"/>
      <c r="M24" s="189"/>
      <c r="N24" s="188"/>
      <c r="O24" s="188"/>
      <c r="P24" s="188"/>
      <c r="Q24" s="188"/>
      <c r="R24" s="189"/>
      <c r="S24" s="189"/>
      <c r="T24" s="190"/>
    </row>
    <row r="25" spans="1:20" ht="19.25">
      <c r="A25" s="192">
        <v>5</v>
      </c>
      <c r="B25" s="193" t="s">
        <v>249</v>
      </c>
      <c r="C25" s="194" t="s">
        <v>250</v>
      </c>
      <c r="D25" s="195" t="s">
        <v>203</v>
      </c>
      <c r="E25" s="196">
        <v>7.2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204</v>
      </c>
      <c r="T25" s="198" t="s">
        <v>204</v>
      </c>
    </row>
    <row r="26" spans="1:20" ht="12.75">
      <c r="A26" s="201"/>
      <c r="B26" s="202"/>
      <c r="C26" s="203" t="s">
        <v>410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414</v>
      </c>
      <c r="D27" s="204"/>
      <c r="E27" s="205">
        <v>7.2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8">
      <c r="A28" s="192">
        <v>6</v>
      </c>
      <c r="B28" s="193" t="s">
        <v>252</v>
      </c>
      <c r="C28" s="194" t="s">
        <v>253</v>
      </c>
      <c r="D28" s="195" t="s">
        <v>203</v>
      </c>
      <c r="E28" s="196">
        <v>7.2</v>
      </c>
      <c r="F28" s="197">
        <v>0</v>
      </c>
      <c r="G28" s="197">
        <f>E28*F28</f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21</v>
      </c>
      <c r="M28" s="197">
        <v>0</v>
      </c>
      <c r="N28" s="196">
        <v>0</v>
      </c>
      <c r="O28" s="196">
        <v>0</v>
      </c>
      <c r="P28" s="196">
        <v>0</v>
      </c>
      <c r="Q28" s="196">
        <v>0</v>
      </c>
      <c r="R28" s="197"/>
      <c r="S28" s="197" t="s">
        <v>204</v>
      </c>
      <c r="T28" s="198" t="s">
        <v>204</v>
      </c>
    </row>
    <row r="29" spans="1:20" ht="12.75">
      <c r="A29" s="201"/>
      <c r="B29" s="202"/>
      <c r="C29" s="203" t="s">
        <v>415</v>
      </c>
      <c r="D29" s="204"/>
      <c r="E29" s="205"/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8">
      <c r="A30" s="201"/>
      <c r="B30" s="202"/>
      <c r="C30" s="203" t="s">
        <v>414</v>
      </c>
      <c r="D30" s="204"/>
      <c r="E30" s="205">
        <v>7.2</v>
      </c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8">
      <c r="A31" s="192">
        <v>7</v>
      </c>
      <c r="B31" s="193" t="s">
        <v>254</v>
      </c>
      <c r="C31" s="194" t="s">
        <v>255</v>
      </c>
      <c r="D31" s="195" t="s">
        <v>203</v>
      </c>
      <c r="E31" s="196">
        <v>7.92</v>
      </c>
      <c r="F31" s="197">
        <v>0</v>
      </c>
      <c r="G31" s="197">
        <f>E31*F31</f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21</v>
      </c>
      <c r="M31" s="197">
        <v>0</v>
      </c>
      <c r="N31" s="196">
        <v>0</v>
      </c>
      <c r="O31" s="196">
        <v>0</v>
      </c>
      <c r="P31" s="196">
        <v>0</v>
      </c>
      <c r="Q31" s="196">
        <v>0</v>
      </c>
      <c r="R31" s="197" t="s">
        <v>256</v>
      </c>
      <c r="S31" s="197" t="s">
        <v>204</v>
      </c>
      <c r="T31" s="198" t="s">
        <v>204</v>
      </c>
    </row>
    <row r="32" spans="1:20" ht="12.75">
      <c r="A32" s="201"/>
      <c r="B32" s="202"/>
      <c r="C32" s="203" t="s">
        <v>410</v>
      </c>
      <c r="D32" s="204"/>
      <c r="E32" s="205"/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75">
      <c r="A33" s="201"/>
      <c r="B33" s="202"/>
      <c r="C33" s="203" t="s">
        <v>416</v>
      </c>
      <c r="D33" s="204"/>
      <c r="E33" s="205">
        <v>7.92</v>
      </c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12.75">
      <c r="A34" s="184" t="s">
        <v>163</v>
      </c>
      <c r="B34" s="185" t="s">
        <v>125</v>
      </c>
      <c r="C34" s="186" t="s">
        <v>126</v>
      </c>
      <c r="D34" s="187"/>
      <c r="E34" s="188"/>
      <c r="F34" s="189"/>
      <c r="G34" s="189">
        <f>G35+G39+G43</f>
        <v>0</v>
      </c>
      <c r="H34" s="189"/>
      <c r="I34" s="189">
        <v>0</v>
      </c>
      <c r="J34" s="189"/>
      <c r="K34" s="189">
        <v>0</v>
      </c>
      <c r="L34" s="189"/>
      <c r="M34" s="189"/>
      <c r="N34" s="188"/>
      <c r="O34" s="188"/>
      <c r="P34" s="188"/>
      <c r="Q34" s="188"/>
      <c r="R34" s="189"/>
      <c r="S34" s="189"/>
      <c r="T34" s="190"/>
    </row>
    <row r="35" spans="1:20" ht="12.8">
      <c r="A35" s="192">
        <v>8</v>
      </c>
      <c r="B35" s="193" t="s">
        <v>349</v>
      </c>
      <c r="C35" s="194" t="s">
        <v>350</v>
      </c>
      <c r="D35" s="195" t="s">
        <v>203</v>
      </c>
      <c r="E35" s="196">
        <v>7.2</v>
      </c>
      <c r="F35" s="197">
        <v>0</v>
      </c>
      <c r="G35" s="197">
        <f>E35*F35</f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21</v>
      </c>
      <c r="M35" s="197">
        <v>0</v>
      </c>
      <c r="N35" s="196">
        <v>0</v>
      </c>
      <c r="O35" s="196">
        <v>0</v>
      </c>
      <c r="P35" s="196">
        <v>0</v>
      </c>
      <c r="Q35" s="196">
        <v>0</v>
      </c>
      <c r="R35" s="197"/>
      <c r="S35" s="197" t="s">
        <v>204</v>
      </c>
      <c r="T35" s="198" t="s">
        <v>204</v>
      </c>
    </row>
    <row r="36" spans="1:20" ht="12.75">
      <c r="A36" s="201"/>
      <c r="B36" s="202"/>
      <c r="C36" s="203" t="s">
        <v>417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410</v>
      </c>
      <c r="D37" s="204"/>
      <c r="E37" s="205"/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201"/>
      <c r="B38" s="202"/>
      <c r="C38" s="203" t="s">
        <v>414</v>
      </c>
      <c r="D38" s="204"/>
      <c r="E38" s="205">
        <v>7.2</v>
      </c>
      <c r="F38" s="199"/>
      <c r="G38" s="199"/>
      <c r="H38" s="199"/>
      <c r="I38" s="199"/>
      <c r="J38" s="199"/>
      <c r="K38" s="199"/>
      <c r="L38" s="199"/>
      <c r="M38" s="199"/>
      <c r="N38" s="206"/>
      <c r="O38" s="206"/>
      <c r="P38" s="206"/>
      <c r="Q38" s="206"/>
      <c r="R38" s="199"/>
      <c r="S38" s="199"/>
      <c r="T38" s="199"/>
    </row>
    <row r="39" spans="1:20" ht="12.8">
      <c r="A39" s="192">
        <v>9</v>
      </c>
      <c r="B39" s="193" t="s">
        <v>353</v>
      </c>
      <c r="C39" s="194" t="s">
        <v>354</v>
      </c>
      <c r="D39" s="195" t="s">
        <v>203</v>
      </c>
      <c r="E39" s="196">
        <v>7.2</v>
      </c>
      <c r="F39" s="197">
        <v>0</v>
      </c>
      <c r="G39" s="197">
        <f>E39*F39</f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21</v>
      </c>
      <c r="M39" s="197">
        <v>0</v>
      </c>
      <c r="N39" s="196">
        <v>0</v>
      </c>
      <c r="O39" s="196">
        <v>0</v>
      </c>
      <c r="P39" s="196">
        <v>0</v>
      </c>
      <c r="Q39" s="196">
        <v>0</v>
      </c>
      <c r="R39" s="197"/>
      <c r="S39" s="197" t="s">
        <v>204</v>
      </c>
      <c r="T39" s="198" t="s">
        <v>204</v>
      </c>
    </row>
    <row r="40" spans="1:20" ht="12.75">
      <c r="A40" s="201"/>
      <c r="B40" s="202"/>
      <c r="C40" s="203" t="s">
        <v>418</v>
      </c>
      <c r="D40" s="204"/>
      <c r="E40" s="205"/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75">
      <c r="A41" s="201"/>
      <c r="B41" s="202"/>
      <c r="C41" s="203" t="s">
        <v>410</v>
      </c>
      <c r="D41" s="204"/>
      <c r="E41" s="205"/>
      <c r="F41" s="199"/>
      <c r="G41" s="199"/>
      <c r="H41" s="199"/>
      <c r="I41" s="199"/>
      <c r="J41" s="199"/>
      <c r="K41" s="199"/>
      <c r="L41" s="199"/>
      <c r="M41" s="199"/>
      <c r="N41" s="206"/>
      <c r="O41" s="206"/>
      <c r="P41" s="206"/>
      <c r="Q41" s="206"/>
      <c r="R41" s="199"/>
      <c r="S41" s="199"/>
      <c r="T41" s="199"/>
    </row>
    <row r="42" spans="1:20" ht="12.75">
      <c r="A42" s="201"/>
      <c r="B42" s="202"/>
      <c r="C42" s="203" t="s">
        <v>414</v>
      </c>
      <c r="D42" s="204"/>
      <c r="E42" s="205">
        <v>7.2</v>
      </c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8">
      <c r="A43" s="192">
        <v>10</v>
      </c>
      <c r="B43" s="193" t="s">
        <v>357</v>
      </c>
      <c r="C43" s="194" t="s">
        <v>358</v>
      </c>
      <c r="D43" s="195" t="s">
        <v>203</v>
      </c>
      <c r="E43" s="196">
        <v>7.92</v>
      </c>
      <c r="F43" s="197">
        <v>0</v>
      </c>
      <c r="G43" s="197">
        <f>E43*F43</f>
        <v>0</v>
      </c>
      <c r="H43" s="197">
        <v>0</v>
      </c>
      <c r="I43" s="197">
        <v>0</v>
      </c>
      <c r="J43" s="197">
        <v>0</v>
      </c>
      <c r="K43" s="197">
        <v>0</v>
      </c>
      <c r="L43" s="197">
        <v>21</v>
      </c>
      <c r="M43" s="197">
        <v>0</v>
      </c>
      <c r="N43" s="196">
        <v>0</v>
      </c>
      <c r="O43" s="196">
        <v>0</v>
      </c>
      <c r="P43" s="196">
        <v>0</v>
      </c>
      <c r="Q43" s="196">
        <v>0</v>
      </c>
      <c r="R43" s="197" t="s">
        <v>256</v>
      </c>
      <c r="S43" s="197" t="s">
        <v>204</v>
      </c>
      <c r="T43" s="198" t="s">
        <v>204</v>
      </c>
    </row>
    <row r="44" spans="1:20" ht="12.75">
      <c r="A44" s="201"/>
      <c r="B44" s="202"/>
      <c r="C44" s="203" t="s">
        <v>418</v>
      </c>
      <c r="D44" s="204"/>
      <c r="E44" s="205"/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75">
      <c r="A45" s="201"/>
      <c r="B45" s="202"/>
      <c r="C45" s="203" t="s">
        <v>410</v>
      </c>
      <c r="D45" s="204"/>
      <c r="E45" s="205"/>
      <c r="F45" s="199"/>
      <c r="G45" s="199"/>
      <c r="H45" s="199"/>
      <c r="I45" s="199"/>
      <c r="J45" s="199"/>
      <c r="K45" s="199"/>
      <c r="L45" s="199"/>
      <c r="M45" s="199"/>
      <c r="N45" s="206"/>
      <c r="O45" s="206"/>
      <c r="P45" s="206"/>
      <c r="Q45" s="206"/>
      <c r="R45" s="199"/>
      <c r="S45" s="199"/>
      <c r="T45" s="199"/>
    </row>
    <row r="46" spans="1:20" ht="12.75">
      <c r="A46" s="201"/>
      <c r="B46" s="202"/>
      <c r="C46" s="203" t="s">
        <v>416</v>
      </c>
      <c r="D46" s="204"/>
      <c r="E46" s="205">
        <v>7.92</v>
      </c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2.75">
      <c r="A47" s="184" t="s">
        <v>163</v>
      </c>
      <c r="B47" s="185" t="s">
        <v>272</v>
      </c>
      <c r="C47" s="186" t="s">
        <v>273</v>
      </c>
      <c r="D47" s="187"/>
      <c r="E47" s="188"/>
      <c r="F47" s="189"/>
      <c r="G47" s="189">
        <f>G48+G55+G59</f>
        <v>0</v>
      </c>
      <c r="H47" s="189"/>
      <c r="I47" s="189">
        <v>0</v>
      </c>
      <c r="J47" s="189"/>
      <c r="K47" s="189">
        <v>0</v>
      </c>
      <c r="L47" s="189"/>
      <c r="M47" s="189"/>
      <c r="N47" s="188"/>
      <c r="O47" s="188"/>
      <c r="P47" s="188"/>
      <c r="Q47" s="188"/>
      <c r="R47" s="189"/>
      <c r="S47" s="189"/>
      <c r="T47" s="190"/>
    </row>
    <row r="48" spans="1:20" ht="19.25">
      <c r="A48" s="192">
        <v>11</v>
      </c>
      <c r="B48" s="193" t="s">
        <v>278</v>
      </c>
      <c r="C48" s="194" t="s">
        <v>279</v>
      </c>
      <c r="D48" s="195" t="s">
        <v>213</v>
      </c>
      <c r="E48" s="196">
        <v>8</v>
      </c>
      <c r="F48" s="197">
        <v>0</v>
      </c>
      <c r="G48" s="197">
        <f>E48*F48</f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21</v>
      </c>
      <c r="M48" s="197">
        <v>0</v>
      </c>
      <c r="N48" s="196">
        <v>0</v>
      </c>
      <c r="O48" s="196">
        <v>0</v>
      </c>
      <c r="P48" s="196">
        <v>0</v>
      </c>
      <c r="Q48" s="196">
        <v>0</v>
      </c>
      <c r="R48" s="197"/>
      <c r="S48" s="197" t="s">
        <v>204</v>
      </c>
      <c r="T48" s="198" t="s">
        <v>204</v>
      </c>
    </row>
    <row r="49" spans="1:20" ht="12.75">
      <c r="A49" s="201"/>
      <c r="B49" s="202"/>
      <c r="C49" s="203" t="s">
        <v>280</v>
      </c>
      <c r="D49" s="204"/>
      <c r="E49" s="205"/>
      <c r="F49" s="199"/>
      <c r="G49" s="199"/>
      <c r="H49" s="199"/>
      <c r="I49" s="199"/>
      <c r="J49" s="199"/>
      <c r="K49" s="199"/>
      <c r="L49" s="199"/>
      <c r="M49" s="199"/>
      <c r="N49" s="206"/>
      <c r="O49" s="206"/>
      <c r="P49" s="206"/>
      <c r="Q49" s="206"/>
      <c r="R49" s="199"/>
      <c r="S49" s="199"/>
      <c r="T49" s="199"/>
    </row>
    <row r="50" spans="1:20" ht="12.75">
      <c r="A50" s="201"/>
      <c r="B50" s="202"/>
      <c r="C50" s="203" t="s">
        <v>419</v>
      </c>
      <c r="D50" s="204"/>
      <c r="E50" s="205"/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12.75">
      <c r="A51" s="201"/>
      <c r="B51" s="202"/>
      <c r="C51" s="203" t="s">
        <v>51</v>
      </c>
      <c r="D51" s="204"/>
      <c r="E51" s="205">
        <v>1</v>
      </c>
      <c r="F51" s="199"/>
      <c r="G51" s="199"/>
      <c r="H51" s="199"/>
      <c r="I51" s="199"/>
      <c r="J51" s="199"/>
      <c r="K51" s="199"/>
      <c r="L51" s="199"/>
      <c r="M51" s="199"/>
      <c r="N51" s="206"/>
      <c r="O51" s="206"/>
      <c r="P51" s="206"/>
      <c r="Q51" s="206"/>
      <c r="R51" s="199"/>
      <c r="S51" s="199"/>
      <c r="T51" s="199"/>
    </row>
    <row r="52" spans="1:20" ht="12.75">
      <c r="A52" s="201"/>
      <c r="B52" s="202"/>
      <c r="C52" s="203" t="s">
        <v>420</v>
      </c>
      <c r="D52" s="204"/>
      <c r="E52" s="205"/>
      <c r="F52" s="199"/>
      <c r="G52" s="199"/>
      <c r="H52" s="199"/>
      <c r="I52" s="199"/>
      <c r="J52" s="199"/>
      <c r="K52" s="199"/>
      <c r="L52" s="199"/>
      <c r="M52" s="199"/>
      <c r="N52" s="206"/>
      <c r="O52" s="206"/>
      <c r="P52" s="206"/>
      <c r="Q52" s="206"/>
      <c r="R52" s="199"/>
      <c r="S52" s="199"/>
      <c r="T52" s="199"/>
    </row>
    <row r="53" spans="1:20" ht="12.75">
      <c r="A53" s="201"/>
      <c r="B53" s="202"/>
      <c r="C53" s="203" t="s">
        <v>421</v>
      </c>
      <c r="D53" s="204"/>
      <c r="E53" s="205"/>
      <c r="F53" s="199"/>
      <c r="G53" s="199"/>
      <c r="H53" s="199"/>
      <c r="I53" s="199"/>
      <c r="J53" s="199"/>
      <c r="K53" s="199"/>
      <c r="L53" s="199"/>
      <c r="M53" s="199"/>
      <c r="N53" s="206"/>
      <c r="O53" s="206"/>
      <c r="P53" s="206"/>
      <c r="Q53" s="206"/>
      <c r="R53" s="199"/>
      <c r="S53" s="199"/>
      <c r="T53" s="199"/>
    </row>
    <row r="54" spans="1:20" ht="12.75">
      <c r="A54" s="201"/>
      <c r="B54" s="202"/>
      <c r="C54" s="203" t="s">
        <v>371</v>
      </c>
      <c r="D54" s="204"/>
      <c r="E54" s="205">
        <v>7</v>
      </c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19.25">
      <c r="A55" s="192">
        <v>12</v>
      </c>
      <c r="B55" s="193" t="s">
        <v>400</v>
      </c>
      <c r="C55" s="194" t="s">
        <v>401</v>
      </c>
      <c r="D55" s="195" t="s">
        <v>167</v>
      </c>
      <c r="E55" s="196">
        <v>7</v>
      </c>
      <c r="F55" s="197">
        <v>0</v>
      </c>
      <c r="G55" s="197">
        <f>E55*F55</f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21</v>
      </c>
      <c r="M55" s="197">
        <v>0</v>
      </c>
      <c r="N55" s="196">
        <v>0</v>
      </c>
      <c r="O55" s="196">
        <v>0</v>
      </c>
      <c r="P55" s="196">
        <v>0</v>
      </c>
      <c r="Q55" s="196">
        <v>0</v>
      </c>
      <c r="R55" s="197" t="s">
        <v>256</v>
      </c>
      <c r="S55" s="197" t="s">
        <v>204</v>
      </c>
      <c r="T55" s="198" t="s">
        <v>204</v>
      </c>
    </row>
    <row r="56" spans="1:20" ht="12.75">
      <c r="A56" s="201"/>
      <c r="B56" s="202"/>
      <c r="C56" s="203" t="s">
        <v>398</v>
      </c>
      <c r="D56" s="204"/>
      <c r="E56" s="205"/>
      <c r="F56" s="199"/>
      <c r="G56" s="199"/>
      <c r="H56" s="199"/>
      <c r="I56" s="199"/>
      <c r="J56" s="199"/>
      <c r="K56" s="199"/>
      <c r="L56" s="199"/>
      <c r="M56" s="199"/>
      <c r="N56" s="206"/>
      <c r="O56" s="206"/>
      <c r="P56" s="206"/>
      <c r="Q56" s="206"/>
      <c r="R56" s="199"/>
      <c r="S56" s="199"/>
      <c r="T56" s="199"/>
    </row>
    <row r="57" spans="1:20" ht="12.75">
      <c r="A57" s="201"/>
      <c r="B57" s="202"/>
      <c r="C57" s="203" t="s">
        <v>422</v>
      </c>
      <c r="D57" s="204"/>
      <c r="E57" s="205"/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spans="1:20" ht="12.75">
      <c r="A58" s="201"/>
      <c r="B58" s="202"/>
      <c r="C58" s="203" t="s">
        <v>371</v>
      </c>
      <c r="D58" s="204"/>
      <c r="E58" s="205">
        <v>7</v>
      </c>
      <c r="F58" s="199"/>
      <c r="G58" s="199"/>
      <c r="H58" s="199"/>
      <c r="I58" s="199"/>
      <c r="J58" s="199"/>
      <c r="K58" s="199"/>
      <c r="L58" s="199"/>
      <c r="M58" s="199"/>
      <c r="N58" s="206"/>
      <c r="O58" s="206"/>
      <c r="P58" s="206"/>
      <c r="Q58" s="206"/>
      <c r="R58" s="199"/>
      <c r="S58" s="199"/>
      <c r="T58" s="199"/>
    </row>
    <row r="59" spans="1:20" ht="12.8">
      <c r="A59" s="192">
        <v>13</v>
      </c>
      <c r="B59" s="193" t="s">
        <v>297</v>
      </c>
      <c r="C59" s="194" t="s">
        <v>298</v>
      </c>
      <c r="D59" s="195" t="s">
        <v>167</v>
      </c>
      <c r="E59" s="196">
        <v>1</v>
      </c>
      <c r="F59" s="197">
        <v>0</v>
      </c>
      <c r="G59" s="197">
        <f>E59*F59</f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21</v>
      </c>
      <c r="M59" s="197">
        <v>0</v>
      </c>
      <c r="N59" s="196">
        <v>0</v>
      </c>
      <c r="O59" s="196">
        <v>0</v>
      </c>
      <c r="P59" s="196">
        <v>0</v>
      </c>
      <c r="Q59" s="196">
        <v>0</v>
      </c>
      <c r="R59" s="197" t="s">
        <v>256</v>
      </c>
      <c r="S59" s="197" t="s">
        <v>204</v>
      </c>
      <c r="T59" s="198" t="s">
        <v>204</v>
      </c>
    </row>
    <row r="60" spans="1:20" ht="12.75">
      <c r="A60" s="201"/>
      <c r="B60" s="202"/>
      <c r="C60" s="203" t="s">
        <v>280</v>
      </c>
      <c r="D60" s="204"/>
      <c r="E60" s="205"/>
      <c r="F60" s="199"/>
      <c r="G60" s="199"/>
      <c r="H60" s="199"/>
      <c r="I60" s="199"/>
      <c r="J60" s="199"/>
      <c r="K60" s="199"/>
      <c r="L60" s="199"/>
      <c r="M60" s="199"/>
      <c r="N60" s="206"/>
      <c r="O60" s="206"/>
      <c r="P60" s="206"/>
      <c r="Q60" s="206"/>
      <c r="R60" s="199"/>
      <c r="S60" s="199"/>
      <c r="T60" s="199"/>
    </row>
    <row r="61" spans="1:20" ht="12.75">
      <c r="A61" s="201"/>
      <c r="B61" s="202"/>
      <c r="C61" s="203" t="s">
        <v>423</v>
      </c>
      <c r="D61" s="204"/>
      <c r="E61" s="205"/>
      <c r="F61" s="199"/>
      <c r="G61" s="199"/>
      <c r="H61" s="199"/>
      <c r="I61" s="199"/>
      <c r="J61" s="199"/>
      <c r="K61" s="199"/>
      <c r="L61" s="199"/>
      <c r="M61" s="199"/>
      <c r="N61" s="206"/>
      <c r="O61" s="206"/>
      <c r="P61" s="206"/>
      <c r="Q61" s="206"/>
      <c r="R61" s="199"/>
      <c r="S61" s="199"/>
      <c r="T61" s="199"/>
    </row>
    <row r="62" spans="1:20" ht="12.75">
      <c r="A62" s="201"/>
      <c r="B62" s="202"/>
      <c r="C62" s="203" t="s">
        <v>51</v>
      </c>
      <c r="D62" s="204"/>
      <c r="E62" s="205">
        <v>1</v>
      </c>
      <c r="F62" s="199"/>
      <c r="G62" s="199"/>
      <c r="H62" s="199"/>
      <c r="I62" s="199"/>
      <c r="J62" s="199"/>
      <c r="K62" s="199"/>
      <c r="L62" s="199"/>
      <c r="M62" s="199"/>
      <c r="N62" s="206"/>
      <c r="O62" s="206"/>
      <c r="P62" s="206"/>
      <c r="Q62" s="206"/>
      <c r="R62" s="199"/>
      <c r="S62" s="199"/>
      <c r="T62" s="199"/>
    </row>
    <row r="63" spans="1:20" ht="12.75">
      <c r="A63" s="184" t="s">
        <v>163</v>
      </c>
      <c r="B63" s="185" t="s">
        <v>301</v>
      </c>
      <c r="C63" s="186" t="s">
        <v>302</v>
      </c>
      <c r="D63" s="187"/>
      <c r="E63" s="188"/>
      <c r="F63" s="189"/>
      <c r="G63" s="189">
        <f>G64</f>
        <v>0</v>
      </c>
      <c r="H63" s="189"/>
      <c r="I63" s="189">
        <v>0</v>
      </c>
      <c r="J63" s="189"/>
      <c r="K63" s="189">
        <v>0</v>
      </c>
      <c r="L63" s="189"/>
      <c r="M63" s="189"/>
      <c r="N63" s="188"/>
      <c r="O63" s="188"/>
      <c r="P63" s="188"/>
      <c r="Q63" s="188"/>
      <c r="R63" s="189"/>
      <c r="S63" s="189"/>
      <c r="T63" s="190"/>
    </row>
    <row r="64" spans="1:20" ht="12.8">
      <c r="A64" s="192">
        <v>14</v>
      </c>
      <c r="B64" s="193" t="s">
        <v>303</v>
      </c>
      <c r="C64" s="194" t="s">
        <v>304</v>
      </c>
      <c r="D64" s="195" t="s">
        <v>305</v>
      </c>
      <c r="E64" s="196">
        <v>6.92</v>
      </c>
      <c r="F64" s="197">
        <v>0</v>
      </c>
      <c r="G64" s="197">
        <f>E64*F64</f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21</v>
      </c>
      <c r="M64" s="197">
        <v>0</v>
      </c>
      <c r="N64" s="196">
        <v>0</v>
      </c>
      <c r="O64" s="196">
        <v>0</v>
      </c>
      <c r="P64" s="196">
        <v>0</v>
      </c>
      <c r="Q64" s="196">
        <v>0</v>
      </c>
      <c r="R64" s="197"/>
      <c r="S64" s="197" t="s">
        <v>204</v>
      </c>
      <c r="T64" s="198" t="s">
        <v>204</v>
      </c>
    </row>
    <row r="65" spans="1:20" ht="12.75">
      <c r="A65" s="201"/>
      <c r="B65" s="202"/>
      <c r="C65" s="203" t="s">
        <v>424</v>
      </c>
      <c r="D65" s="204"/>
      <c r="E65" s="205">
        <v>6.92</v>
      </c>
      <c r="F65" s="199"/>
      <c r="G65" s="199"/>
      <c r="H65" s="199"/>
      <c r="I65" s="199"/>
      <c r="J65" s="199"/>
      <c r="K65" s="199"/>
      <c r="L65" s="199"/>
      <c r="M65" s="199"/>
      <c r="N65" s="206"/>
      <c r="O65" s="206"/>
      <c r="P65" s="206"/>
      <c r="Q65" s="206"/>
      <c r="R65" s="199"/>
      <c r="S65" s="199"/>
      <c r="T65" s="199"/>
    </row>
    <row r="66" spans="1:20" ht="12.75">
      <c r="A66" s="184" t="s">
        <v>163</v>
      </c>
      <c r="B66" s="185" t="s">
        <v>127</v>
      </c>
      <c r="C66" s="186" t="s">
        <v>128</v>
      </c>
      <c r="D66" s="187"/>
      <c r="E66" s="188"/>
      <c r="F66" s="189"/>
      <c r="G66" s="189">
        <f>G67+G74+G80+G83+G90+G96</f>
        <v>0</v>
      </c>
      <c r="H66" s="189"/>
      <c r="I66" s="189">
        <v>0</v>
      </c>
      <c r="J66" s="189"/>
      <c r="K66" s="189">
        <v>0</v>
      </c>
      <c r="L66" s="189"/>
      <c r="M66" s="189"/>
      <c r="N66" s="188"/>
      <c r="O66" s="188"/>
      <c r="P66" s="188"/>
      <c r="Q66" s="188"/>
      <c r="R66" s="189"/>
      <c r="S66" s="189"/>
      <c r="T66" s="190"/>
    </row>
    <row r="67" spans="1:20" ht="19.25">
      <c r="A67" s="192">
        <v>15</v>
      </c>
      <c r="B67" s="193" t="s">
        <v>165</v>
      </c>
      <c r="C67" s="194" t="s">
        <v>425</v>
      </c>
      <c r="D67" s="195" t="s">
        <v>167</v>
      </c>
      <c r="E67" s="196">
        <v>6</v>
      </c>
      <c r="F67" s="197">
        <v>0</v>
      </c>
      <c r="G67" s="197">
        <f>E67*F67</f>
        <v>0</v>
      </c>
      <c r="H67" s="197">
        <v>0</v>
      </c>
      <c r="I67" s="197">
        <v>0</v>
      </c>
      <c r="J67" s="197">
        <v>0</v>
      </c>
      <c r="K67" s="197">
        <v>0</v>
      </c>
      <c r="L67" s="197">
        <v>21</v>
      </c>
      <c r="M67" s="197">
        <v>0</v>
      </c>
      <c r="N67" s="196">
        <v>0</v>
      </c>
      <c r="O67" s="196">
        <v>0</v>
      </c>
      <c r="P67" s="196">
        <v>0</v>
      </c>
      <c r="Q67" s="196">
        <v>0</v>
      </c>
      <c r="R67" s="197"/>
      <c r="S67" s="197" t="s">
        <v>168</v>
      </c>
      <c r="T67" s="198" t="s">
        <v>169</v>
      </c>
    </row>
    <row r="68" spans="1:20" ht="12.75">
      <c r="A68" s="201"/>
      <c r="B68" s="202"/>
      <c r="C68" s="203" t="s">
        <v>173</v>
      </c>
      <c r="D68" s="204"/>
      <c r="E68" s="205"/>
      <c r="F68" s="199"/>
      <c r="G68" s="199"/>
      <c r="H68" s="199"/>
      <c r="I68" s="199"/>
      <c r="J68" s="199"/>
      <c r="K68" s="199"/>
      <c r="L68" s="199"/>
      <c r="M68" s="199"/>
      <c r="N68" s="206"/>
      <c r="O68" s="206"/>
      <c r="P68" s="206"/>
      <c r="Q68" s="206"/>
      <c r="R68" s="199"/>
      <c r="S68" s="199"/>
      <c r="T68" s="199"/>
    </row>
    <row r="69" spans="1:20" ht="22.5">
      <c r="A69" s="201"/>
      <c r="B69" s="202"/>
      <c r="C69" s="203" t="s">
        <v>363</v>
      </c>
      <c r="D69" s="204"/>
      <c r="E69" s="205"/>
      <c r="F69" s="199"/>
      <c r="G69" s="199"/>
      <c r="H69" s="199"/>
      <c r="I69" s="199"/>
      <c r="J69" s="199"/>
      <c r="K69" s="199"/>
      <c r="L69" s="199"/>
      <c r="M69" s="199"/>
      <c r="N69" s="206"/>
      <c r="O69" s="206"/>
      <c r="P69" s="206"/>
      <c r="Q69" s="206"/>
      <c r="R69" s="199"/>
      <c r="S69" s="199"/>
      <c r="T69" s="199"/>
    </row>
    <row r="70" spans="1:20" ht="12.75">
      <c r="A70" s="201"/>
      <c r="B70" s="202"/>
      <c r="C70" s="203" t="s">
        <v>176</v>
      </c>
      <c r="D70" s="204"/>
      <c r="E70" s="205"/>
      <c r="F70" s="199"/>
      <c r="G70" s="199"/>
      <c r="H70" s="199"/>
      <c r="I70" s="199"/>
      <c r="J70" s="199"/>
      <c r="K70" s="199"/>
      <c r="L70" s="199"/>
      <c r="M70" s="199"/>
      <c r="N70" s="206"/>
      <c r="O70" s="206"/>
      <c r="P70" s="206"/>
      <c r="Q70" s="206"/>
      <c r="R70" s="199"/>
      <c r="S70" s="199"/>
      <c r="T70" s="199"/>
    </row>
    <row r="71" spans="1:20" ht="22.5">
      <c r="A71" s="201"/>
      <c r="B71" s="202"/>
      <c r="C71" s="203" t="s">
        <v>178</v>
      </c>
      <c r="D71" s="204"/>
      <c r="E71" s="205"/>
      <c r="F71" s="199"/>
      <c r="G71" s="199"/>
      <c r="H71" s="199"/>
      <c r="I71" s="199"/>
      <c r="J71" s="199"/>
      <c r="K71" s="199"/>
      <c r="L71" s="199"/>
      <c r="M71" s="199"/>
      <c r="N71" s="206"/>
      <c r="O71" s="206"/>
      <c r="P71" s="206"/>
      <c r="Q71" s="206"/>
      <c r="R71" s="199"/>
      <c r="S71" s="199"/>
      <c r="T71" s="199"/>
    </row>
    <row r="72" spans="1:20" ht="12.75">
      <c r="A72" s="201"/>
      <c r="B72" s="202"/>
      <c r="C72" s="203" t="s">
        <v>179</v>
      </c>
      <c r="D72" s="204"/>
      <c r="E72" s="205"/>
      <c r="F72" s="199"/>
      <c r="G72" s="199"/>
      <c r="H72" s="199"/>
      <c r="I72" s="199"/>
      <c r="J72" s="199"/>
      <c r="K72" s="199"/>
      <c r="L72" s="199"/>
      <c r="M72" s="199"/>
      <c r="N72" s="206"/>
      <c r="O72" s="206"/>
      <c r="P72" s="206"/>
      <c r="Q72" s="206"/>
      <c r="R72" s="199"/>
      <c r="S72" s="199"/>
      <c r="T72" s="199"/>
    </row>
    <row r="73" spans="1:20" ht="12.75">
      <c r="A73" s="201"/>
      <c r="B73" s="202"/>
      <c r="C73" s="203" t="s">
        <v>366</v>
      </c>
      <c r="D73" s="204"/>
      <c r="E73" s="205">
        <v>6</v>
      </c>
      <c r="F73" s="199"/>
      <c r="G73" s="199"/>
      <c r="H73" s="199"/>
      <c r="I73" s="199"/>
      <c r="J73" s="199"/>
      <c r="K73" s="199"/>
      <c r="L73" s="199"/>
      <c r="M73" s="199"/>
      <c r="N73" s="206"/>
      <c r="O73" s="206"/>
      <c r="P73" s="206"/>
      <c r="Q73" s="206"/>
      <c r="R73" s="199"/>
      <c r="S73" s="199"/>
      <c r="T73" s="199"/>
    </row>
    <row r="74" spans="1:20" ht="19.25">
      <c r="A74" s="192">
        <v>16</v>
      </c>
      <c r="B74" s="193" t="s">
        <v>180</v>
      </c>
      <c r="C74" s="194" t="s">
        <v>181</v>
      </c>
      <c r="D74" s="195" t="s">
        <v>167</v>
      </c>
      <c r="E74" s="196">
        <v>10</v>
      </c>
      <c r="F74" s="197">
        <v>0</v>
      </c>
      <c r="G74" s="197">
        <f>E74*F74</f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21</v>
      </c>
      <c r="M74" s="197">
        <v>0</v>
      </c>
      <c r="N74" s="196">
        <v>0</v>
      </c>
      <c r="O74" s="196">
        <v>0</v>
      </c>
      <c r="P74" s="196">
        <v>0</v>
      </c>
      <c r="Q74" s="196">
        <v>0</v>
      </c>
      <c r="R74" s="197"/>
      <c r="S74" s="197" t="s">
        <v>168</v>
      </c>
      <c r="T74" s="198" t="s">
        <v>169</v>
      </c>
    </row>
    <row r="75" spans="1:20" ht="12.75">
      <c r="A75" s="201"/>
      <c r="B75" s="202"/>
      <c r="C75" s="203" t="s">
        <v>173</v>
      </c>
      <c r="D75" s="204"/>
      <c r="E75" s="205"/>
      <c r="F75" s="199"/>
      <c r="G75" s="199"/>
      <c r="H75" s="199"/>
      <c r="I75" s="199"/>
      <c r="J75" s="199"/>
      <c r="K75" s="199"/>
      <c r="L75" s="199"/>
      <c r="M75" s="199"/>
      <c r="N75" s="206"/>
      <c r="O75" s="206"/>
      <c r="P75" s="206"/>
      <c r="Q75" s="206"/>
      <c r="R75" s="199"/>
      <c r="S75" s="199"/>
      <c r="T75" s="199"/>
    </row>
    <row r="76" spans="1:20" ht="22.5">
      <c r="A76" s="201"/>
      <c r="B76" s="202"/>
      <c r="C76" s="203" t="s">
        <v>182</v>
      </c>
      <c r="D76" s="204"/>
      <c r="E76" s="205"/>
      <c r="F76" s="199"/>
      <c r="G76" s="199"/>
      <c r="H76" s="199"/>
      <c r="I76" s="199"/>
      <c r="J76" s="199"/>
      <c r="K76" s="199"/>
      <c r="L76" s="199"/>
      <c r="M76" s="199"/>
      <c r="N76" s="206"/>
      <c r="O76" s="206"/>
      <c r="P76" s="206"/>
      <c r="Q76" s="206"/>
      <c r="R76" s="199"/>
      <c r="S76" s="199"/>
      <c r="T76" s="199"/>
    </row>
    <row r="77" spans="1:20" ht="22.5">
      <c r="A77" s="201"/>
      <c r="B77" s="202"/>
      <c r="C77" s="203" t="s">
        <v>308</v>
      </c>
      <c r="D77" s="204"/>
      <c r="E77" s="205"/>
      <c r="F77" s="199"/>
      <c r="G77" s="199"/>
      <c r="H77" s="199"/>
      <c r="I77" s="199"/>
      <c r="J77" s="199"/>
      <c r="K77" s="199"/>
      <c r="L77" s="199"/>
      <c r="M77" s="199"/>
      <c r="N77" s="206"/>
      <c r="O77" s="206"/>
      <c r="P77" s="206"/>
      <c r="Q77" s="206"/>
      <c r="R77" s="199"/>
      <c r="S77" s="199"/>
      <c r="T77" s="199"/>
    </row>
    <row r="78" spans="1:20" ht="12.75">
      <c r="A78" s="201"/>
      <c r="B78" s="202"/>
      <c r="C78" s="203" t="s">
        <v>184</v>
      </c>
      <c r="D78" s="204"/>
      <c r="E78" s="205"/>
      <c r="F78" s="199"/>
      <c r="G78" s="199"/>
      <c r="H78" s="199"/>
      <c r="I78" s="199"/>
      <c r="J78" s="199"/>
      <c r="K78" s="199"/>
      <c r="L78" s="199"/>
      <c r="M78" s="199"/>
      <c r="N78" s="206"/>
      <c r="O78" s="206"/>
      <c r="P78" s="206"/>
      <c r="Q78" s="206"/>
      <c r="R78" s="199"/>
      <c r="S78" s="199"/>
      <c r="T78" s="199"/>
    </row>
    <row r="79" spans="1:20" ht="12.75">
      <c r="A79" s="201"/>
      <c r="B79" s="202"/>
      <c r="C79" s="203" t="s">
        <v>367</v>
      </c>
      <c r="D79" s="204"/>
      <c r="E79" s="205">
        <v>10</v>
      </c>
      <c r="F79" s="199"/>
      <c r="G79" s="199"/>
      <c r="H79" s="199"/>
      <c r="I79" s="199"/>
      <c r="J79" s="199"/>
      <c r="K79" s="199"/>
      <c r="L79" s="199"/>
      <c r="M79" s="199"/>
      <c r="N79" s="206"/>
      <c r="O79" s="206"/>
      <c r="P79" s="206"/>
      <c r="Q79" s="206"/>
      <c r="R79" s="199"/>
      <c r="S79" s="199"/>
      <c r="T79" s="199"/>
    </row>
    <row r="80" spans="1:20" ht="12.8">
      <c r="A80" s="192">
        <v>17</v>
      </c>
      <c r="B80" s="193" t="s">
        <v>185</v>
      </c>
      <c r="C80" s="194" t="s">
        <v>310</v>
      </c>
      <c r="D80" s="195" t="s">
        <v>187</v>
      </c>
      <c r="E80" s="196">
        <v>1</v>
      </c>
      <c r="F80" s="197"/>
      <c r="G80" s="197">
        <f>E80*F80</f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21</v>
      </c>
      <c r="M80" s="197">
        <v>0</v>
      </c>
      <c r="N80" s="196">
        <v>0</v>
      </c>
      <c r="O80" s="196">
        <v>0</v>
      </c>
      <c r="P80" s="196">
        <v>0</v>
      </c>
      <c r="Q80" s="196">
        <v>0</v>
      </c>
      <c r="R80" s="197"/>
      <c r="S80" s="197" t="s">
        <v>168</v>
      </c>
      <c r="T80" s="198" t="s">
        <v>169</v>
      </c>
    </row>
    <row r="81" spans="1:20" ht="12.75">
      <c r="A81" s="201"/>
      <c r="B81" s="202"/>
      <c r="C81" s="203" t="s">
        <v>311</v>
      </c>
      <c r="D81" s="204"/>
      <c r="E81" s="205"/>
      <c r="F81" s="199"/>
      <c r="G81" s="199"/>
      <c r="H81" s="199"/>
      <c r="I81" s="199"/>
      <c r="J81" s="199"/>
      <c r="K81" s="199"/>
      <c r="L81" s="199"/>
      <c r="M81" s="199"/>
      <c r="N81" s="206"/>
      <c r="O81" s="206"/>
      <c r="P81" s="206"/>
      <c r="Q81" s="206"/>
      <c r="R81" s="199"/>
      <c r="S81" s="199"/>
      <c r="T81" s="199"/>
    </row>
    <row r="82" spans="1:20" ht="12.75">
      <c r="A82" s="201"/>
      <c r="B82" s="202"/>
      <c r="C82" s="203" t="s">
        <v>51</v>
      </c>
      <c r="D82" s="204"/>
      <c r="E82" s="205">
        <v>1</v>
      </c>
      <c r="F82" s="199"/>
      <c r="G82" s="199"/>
      <c r="H82" s="199"/>
      <c r="I82" s="199"/>
      <c r="J82" s="199"/>
      <c r="K82" s="199"/>
      <c r="L82" s="199"/>
      <c r="M82" s="199"/>
      <c r="N82" s="206"/>
      <c r="O82" s="206"/>
      <c r="P82" s="206"/>
      <c r="Q82" s="206"/>
      <c r="R82" s="199"/>
      <c r="S82" s="199"/>
      <c r="T82" s="199"/>
    </row>
    <row r="83" spans="1:20" ht="12.8">
      <c r="A83" s="192">
        <v>18</v>
      </c>
      <c r="B83" s="193" t="s">
        <v>189</v>
      </c>
      <c r="C83" s="194" t="s">
        <v>190</v>
      </c>
      <c r="D83" s="195" t="s">
        <v>167</v>
      </c>
      <c r="E83" s="196">
        <v>2</v>
      </c>
      <c r="F83" s="197"/>
      <c r="G83" s="197">
        <f>E83*F83</f>
        <v>0</v>
      </c>
      <c r="H83" s="197">
        <v>0</v>
      </c>
      <c r="I83" s="197">
        <v>0</v>
      </c>
      <c r="J83" s="197">
        <v>0</v>
      </c>
      <c r="K83" s="197">
        <v>0</v>
      </c>
      <c r="L83" s="197">
        <v>21</v>
      </c>
      <c r="M83" s="197">
        <v>0</v>
      </c>
      <c r="N83" s="196">
        <v>0</v>
      </c>
      <c r="O83" s="196">
        <v>0</v>
      </c>
      <c r="P83" s="196">
        <v>0</v>
      </c>
      <c r="Q83" s="196">
        <v>0</v>
      </c>
      <c r="R83" s="197"/>
      <c r="S83" s="197" t="s">
        <v>168</v>
      </c>
      <c r="T83" s="198" t="s">
        <v>169</v>
      </c>
    </row>
    <row r="84" spans="1:20" ht="12.75">
      <c r="A84" s="201"/>
      <c r="B84" s="202"/>
      <c r="C84" s="203" t="s">
        <v>173</v>
      </c>
      <c r="D84" s="204"/>
      <c r="E84" s="205"/>
      <c r="F84" s="199"/>
      <c r="G84" s="199"/>
      <c r="H84" s="199"/>
      <c r="I84" s="199"/>
      <c r="J84" s="199"/>
      <c r="K84" s="199"/>
      <c r="L84" s="199"/>
      <c r="M84" s="199"/>
      <c r="N84" s="206"/>
      <c r="O84" s="206"/>
      <c r="P84" s="206"/>
      <c r="Q84" s="206"/>
      <c r="R84" s="199"/>
      <c r="S84" s="199"/>
      <c r="T84" s="199"/>
    </row>
    <row r="85" spans="1:20" ht="22.5">
      <c r="A85" s="201"/>
      <c r="B85" s="202"/>
      <c r="C85" s="203" t="s">
        <v>191</v>
      </c>
      <c r="D85" s="204"/>
      <c r="E85" s="205"/>
      <c r="F85" s="199"/>
      <c r="G85" s="199"/>
      <c r="H85" s="199"/>
      <c r="I85" s="199"/>
      <c r="J85" s="199"/>
      <c r="K85" s="199"/>
      <c r="L85" s="199"/>
      <c r="M85" s="199"/>
      <c r="N85" s="206"/>
      <c r="O85" s="206"/>
      <c r="P85" s="206"/>
      <c r="Q85" s="206"/>
      <c r="R85" s="199"/>
      <c r="S85" s="199"/>
      <c r="T85" s="199"/>
    </row>
    <row r="86" spans="1:20" ht="12.75">
      <c r="A86" s="201"/>
      <c r="B86" s="202"/>
      <c r="C86" s="203" t="s">
        <v>176</v>
      </c>
      <c r="D86" s="204"/>
      <c r="E86" s="205"/>
      <c r="F86" s="199"/>
      <c r="G86" s="199"/>
      <c r="H86" s="199"/>
      <c r="I86" s="199"/>
      <c r="J86" s="199"/>
      <c r="K86" s="199"/>
      <c r="L86" s="199"/>
      <c r="M86" s="199"/>
      <c r="N86" s="206"/>
      <c r="O86" s="206"/>
      <c r="P86" s="206"/>
      <c r="Q86" s="206"/>
      <c r="R86" s="199"/>
      <c r="S86" s="199"/>
      <c r="T86" s="199"/>
    </row>
    <row r="87" spans="1:20" ht="22.5">
      <c r="A87" s="201"/>
      <c r="B87" s="202"/>
      <c r="C87" s="203" t="s">
        <v>178</v>
      </c>
      <c r="D87" s="204"/>
      <c r="E87" s="205"/>
      <c r="F87" s="199"/>
      <c r="G87" s="199"/>
      <c r="H87" s="199"/>
      <c r="I87" s="199"/>
      <c r="J87" s="199"/>
      <c r="K87" s="199"/>
      <c r="L87" s="199"/>
      <c r="M87" s="199"/>
      <c r="N87" s="206"/>
      <c r="O87" s="206"/>
      <c r="P87" s="206"/>
      <c r="Q87" s="206"/>
      <c r="R87" s="199"/>
      <c r="S87" s="199"/>
      <c r="T87" s="199"/>
    </row>
    <row r="88" spans="1:20" ht="12.75">
      <c r="A88" s="201"/>
      <c r="B88" s="202"/>
      <c r="C88" s="203" t="s">
        <v>179</v>
      </c>
      <c r="D88" s="204"/>
      <c r="E88" s="205"/>
      <c r="F88" s="199"/>
      <c r="G88" s="199"/>
      <c r="H88" s="199"/>
      <c r="I88" s="199"/>
      <c r="J88" s="199"/>
      <c r="K88" s="199"/>
      <c r="L88" s="199"/>
      <c r="M88" s="199"/>
      <c r="N88" s="206"/>
      <c r="O88" s="206"/>
      <c r="P88" s="206"/>
      <c r="Q88" s="206"/>
      <c r="R88" s="199"/>
      <c r="S88" s="199"/>
      <c r="T88" s="199"/>
    </row>
    <row r="89" spans="1:20" ht="12.75">
      <c r="A89" s="201"/>
      <c r="B89" s="202"/>
      <c r="C89" s="203" t="s">
        <v>247</v>
      </c>
      <c r="D89" s="204"/>
      <c r="E89" s="205">
        <v>2</v>
      </c>
      <c r="F89" s="199"/>
      <c r="G89" s="199"/>
      <c r="H89" s="199"/>
      <c r="I89" s="199"/>
      <c r="J89" s="199"/>
      <c r="K89" s="199"/>
      <c r="L89" s="199"/>
      <c r="M89" s="199"/>
      <c r="N89" s="206"/>
      <c r="O89" s="206"/>
      <c r="P89" s="206"/>
      <c r="Q89" s="206"/>
      <c r="R89" s="199"/>
      <c r="S89" s="199"/>
      <c r="T89" s="199"/>
    </row>
    <row r="90" spans="1:20" ht="19.25">
      <c r="A90" s="192">
        <v>19</v>
      </c>
      <c r="B90" s="193" t="s">
        <v>192</v>
      </c>
      <c r="C90" s="194" t="s">
        <v>193</v>
      </c>
      <c r="D90" s="195" t="s">
        <v>167</v>
      </c>
      <c r="E90" s="196">
        <v>4</v>
      </c>
      <c r="F90" s="197"/>
      <c r="G90" s="197">
        <f>E90*F90</f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21</v>
      </c>
      <c r="M90" s="197">
        <v>0</v>
      </c>
      <c r="N90" s="196">
        <v>0</v>
      </c>
      <c r="O90" s="196">
        <v>0</v>
      </c>
      <c r="P90" s="196">
        <v>0</v>
      </c>
      <c r="Q90" s="196">
        <v>0</v>
      </c>
      <c r="R90" s="197"/>
      <c r="S90" s="197" t="s">
        <v>168</v>
      </c>
      <c r="T90" s="198" t="s">
        <v>169</v>
      </c>
    </row>
    <row r="91" spans="1:20" ht="12.75">
      <c r="A91" s="201"/>
      <c r="B91" s="202"/>
      <c r="C91" s="203" t="s">
        <v>173</v>
      </c>
      <c r="D91" s="204"/>
      <c r="E91" s="205"/>
      <c r="F91" s="199"/>
      <c r="G91" s="199"/>
      <c r="H91" s="199"/>
      <c r="I91" s="199"/>
      <c r="J91" s="199"/>
      <c r="K91" s="199"/>
      <c r="L91" s="199"/>
      <c r="M91" s="199"/>
      <c r="N91" s="206"/>
      <c r="O91" s="206"/>
      <c r="P91" s="206"/>
      <c r="Q91" s="206"/>
      <c r="R91" s="199"/>
      <c r="S91" s="199"/>
      <c r="T91" s="199"/>
    </row>
    <row r="92" spans="1:20" ht="22.5">
      <c r="A92" s="201"/>
      <c r="B92" s="202"/>
      <c r="C92" s="203" t="s">
        <v>182</v>
      </c>
      <c r="D92" s="204"/>
      <c r="E92" s="205"/>
      <c r="F92" s="199"/>
      <c r="G92" s="199"/>
      <c r="H92" s="199"/>
      <c r="I92" s="199"/>
      <c r="J92" s="199"/>
      <c r="K92" s="199"/>
      <c r="L92" s="199"/>
      <c r="M92" s="199"/>
      <c r="N92" s="206"/>
      <c r="O92" s="206"/>
      <c r="P92" s="206"/>
      <c r="Q92" s="206"/>
      <c r="R92" s="199"/>
      <c r="S92" s="199"/>
      <c r="T92" s="199"/>
    </row>
    <row r="93" spans="1:20" ht="22.5">
      <c r="A93" s="201"/>
      <c r="B93" s="202"/>
      <c r="C93" s="203" t="s">
        <v>183</v>
      </c>
      <c r="D93" s="204"/>
      <c r="E93" s="205"/>
      <c r="F93" s="199"/>
      <c r="G93" s="199"/>
      <c r="H93" s="199"/>
      <c r="I93" s="199"/>
      <c r="J93" s="199"/>
      <c r="K93" s="199"/>
      <c r="L93" s="199"/>
      <c r="M93" s="199"/>
      <c r="N93" s="206"/>
      <c r="O93" s="206"/>
      <c r="P93" s="206"/>
      <c r="Q93" s="206"/>
      <c r="R93" s="199"/>
      <c r="S93" s="199"/>
      <c r="T93" s="199"/>
    </row>
    <row r="94" spans="1:20" ht="12.75">
      <c r="A94" s="201"/>
      <c r="B94" s="202"/>
      <c r="C94" s="203" t="s">
        <v>184</v>
      </c>
      <c r="D94" s="204"/>
      <c r="E94" s="205"/>
      <c r="F94" s="199"/>
      <c r="G94" s="199"/>
      <c r="H94" s="199"/>
      <c r="I94" s="199"/>
      <c r="J94" s="199"/>
      <c r="K94" s="199"/>
      <c r="L94" s="199"/>
      <c r="M94" s="199"/>
      <c r="N94" s="206"/>
      <c r="O94" s="206"/>
      <c r="P94" s="206"/>
      <c r="Q94" s="206"/>
      <c r="R94" s="199"/>
      <c r="S94" s="199"/>
      <c r="T94" s="199"/>
    </row>
    <row r="95" spans="1:20" ht="12.75">
      <c r="A95" s="201"/>
      <c r="B95" s="202"/>
      <c r="C95" s="203" t="s">
        <v>206</v>
      </c>
      <c r="D95" s="204"/>
      <c r="E95" s="205">
        <v>4</v>
      </c>
      <c r="F95" s="199"/>
      <c r="G95" s="199"/>
      <c r="H95" s="199"/>
      <c r="I95" s="199"/>
      <c r="J95" s="199"/>
      <c r="K95" s="199"/>
      <c r="L95" s="199"/>
      <c r="M95" s="199"/>
      <c r="N95" s="206"/>
      <c r="O95" s="206"/>
      <c r="P95" s="206"/>
      <c r="Q95" s="206"/>
      <c r="R95" s="199"/>
      <c r="S95" s="199"/>
      <c r="T95" s="199"/>
    </row>
    <row r="96" spans="1:20" ht="12.8">
      <c r="A96" s="192">
        <v>20</v>
      </c>
      <c r="B96" s="193" t="s">
        <v>195</v>
      </c>
      <c r="C96" s="194" t="s">
        <v>196</v>
      </c>
      <c r="D96" s="195" t="s">
        <v>187</v>
      </c>
      <c r="E96" s="196">
        <v>1</v>
      </c>
      <c r="F96" s="197"/>
      <c r="G96" s="197">
        <f>E96*F96</f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21</v>
      </c>
      <c r="M96" s="197">
        <v>0</v>
      </c>
      <c r="N96" s="196">
        <v>0</v>
      </c>
      <c r="O96" s="196">
        <v>0</v>
      </c>
      <c r="P96" s="196">
        <v>0</v>
      </c>
      <c r="Q96" s="196">
        <v>0</v>
      </c>
      <c r="R96" s="197"/>
      <c r="S96" s="197" t="s">
        <v>168</v>
      </c>
      <c r="T96" s="198" t="s">
        <v>169</v>
      </c>
    </row>
    <row r="97" spans="1:20" ht="12.75">
      <c r="A97" s="201"/>
      <c r="B97" s="202"/>
      <c r="C97" s="203" t="s">
        <v>197</v>
      </c>
      <c r="D97" s="204"/>
      <c r="E97" s="205"/>
      <c r="F97" s="199"/>
      <c r="G97" s="199"/>
      <c r="H97" s="199"/>
      <c r="I97" s="199"/>
      <c r="J97" s="199"/>
      <c r="K97" s="199"/>
      <c r="L97" s="199"/>
      <c r="M97" s="199"/>
      <c r="N97" s="206"/>
      <c r="O97" s="206"/>
      <c r="P97" s="206"/>
      <c r="Q97" s="206"/>
      <c r="R97" s="199"/>
      <c r="S97" s="199"/>
      <c r="T97" s="199"/>
    </row>
    <row r="98" spans="1:20" ht="12.75">
      <c r="A98" s="201"/>
      <c r="B98" s="202"/>
      <c r="C98" s="203" t="s">
        <v>51</v>
      </c>
      <c r="D98" s="204"/>
      <c r="E98" s="205">
        <v>1</v>
      </c>
      <c r="F98" s="199"/>
      <c r="G98" s="199"/>
      <c r="H98" s="199"/>
      <c r="I98" s="199"/>
      <c r="J98" s="199"/>
      <c r="K98" s="199"/>
      <c r="L98" s="199"/>
      <c r="M98" s="199"/>
      <c r="N98" s="206"/>
      <c r="O98" s="206"/>
      <c r="P98" s="206"/>
      <c r="Q98" s="206"/>
      <c r="R98" s="199"/>
      <c r="S98" s="199"/>
      <c r="T98" s="19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  <row r="1087" ht="12.75">
      <c r="D1087" s="109"/>
    </row>
    <row r="1088" ht="12.75">
      <c r="D1088" s="109"/>
    </row>
    <row r="1089" ht="12.75">
      <c r="D1089" s="109"/>
    </row>
    <row r="1090" ht="12.75">
      <c r="D1090" s="109"/>
    </row>
    <row r="1091" ht="12.75">
      <c r="D1091" s="109"/>
    </row>
    <row r="1092" ht="12.75">
      <c r="D1092" s="109"/>
    </row>
    <row r="1093" ht="12.75">
      <c r="D1093" s="109"/>
    </row>
    <row r="1094" ht="12.75">
      <c r="D1094" s="109"/>
    </row>
    <row r="1095" ht="12.75">
      <c r="D1095" s="109"/>
    </row>
    <row r="1096" ht="12.75">
      <c r="D1096" s="109"/>
    </row>
    <row r="1097" ht="12.75">
      <c r="D1097" s="109"/>
    </row>
    <row r="1098" ht="12.75">
      <c r="D1098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157"/>
  <sheetViews>
    <sheetView workbookViewId="0" topLeftCell="B1">
      <pane ySplit="7" topLeftCell="A152" activePane="bottomLeft" state="frozen"/>
      <selection pane="topLeft" activeCell="B1" sqref="B1"/>
      <selection pane="bottomLeft" activeCell="J116" sqref="J116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72</v>
      </c>
      <c r="C3" s="173" t="s">
        <v>73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73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G9+G13+G20+G25+G29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8">
      <c r="A9" s="192">
        <v>1</v>
      </c>
      <c r="B9" s="193" t="s">
        <v>211</v>
      </c>
      <c r="C9" s="194" t="s">
        <v>212</v>
      </c>
      <c r="D9" s="195" t="s">
        <v>213</v>
      </c>
      <c r="E9" s="196">
        <v>10.5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214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426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8">
      <c r="A12" s="201"/>
      <c r="B12" s="202"/>
      <c r="C12" s="203" t="s">
        <v>427</v>
      </c>
      <c r="D12" s="204"/>
      <c r="E12" s="205">
        <v>10.5</v>
      </c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12.8">
      <c r="A13" s="192">
        <v>2</v>
      </c>
      <c r="B13" s="193" t="s">
        <v>217</v>
      </c>
      <c r="C13" s="194" t="s">
        <v>218</v>
      </c>
      <c r="D13" s="195" t="s">
        <v>219</v>
      </c>
      <c r="E13" s="196">
        <v>7.02</v>
      </c>
      <c r="F13" s="197">
        <v>0</v>
      </c>
      <c r="G13" s="197">
        <f>E13*F13</f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21</v>
      </c>
      <c r="M13" s="197">
        <v>0</v>
      </c>
      <c r="N13" s="196">
        <v>0</v>
      </c>
      <c r="O13" s="196">
        <v>0</v>
      </c>
      <c r="P13" s="196">
        <v>0</v>
      </c>
      <c r="Q13" s="196">
        <v>0</v>
      </c>
      <c r="R13" s="197"/>
      <c r="S13" s="197" t="s">
        <v>204</v>
      </c>
      <c r="T13" s="198" t="s">
        <v>204</v>
      </c>
    </row>
    <row r="14" spans="1:20" ht="19.25">
      <c r="A14" s="201"/>
      <c r="B14" s="202"/>
      <c r="C14" s="203" t="s">
        <v>428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429</v>
      </c>
      <c r="D15" s="204"/>
      <c r="E15" s="205"/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201"/>
      <c r="B16" s="202"/>
      <c r="C16" s="203" t="s">
        <v>430</v>
      </c>
      <c r="D16" s="204"/>
      <c r="E16" s="205">
        <v>3.6</v>
      </c>
      <c r="F16" s="199"/>
      <c r="G16" s="199"/>
      <c r="H16" s="199"/>
      <c r="I16" s="199"/>
      <c r="J16" s="199"/>
      <c r="K16" s="199"/>
      <c r="L16" s="199"/>
      <c r="M16" s="199"/>
      <c r="N16" s="206"/>
      <c r="O16" s="206"/>
      <c r="P16" s="206"/>
      <c r="Q16" s="206"/>
      <c r="R16" s="199"/>
      <c r="S16" s="199"/>
      <c r="T16" s="199"/>
    </row>
    <row r="17" spans="1:20" ht="22.5">
      <c r="A17" s="201"/>
      <c r="B17" s="202"/>
      <c r="C17" s="203" t="s">
        <v>431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12.75">
      <c r="A18" s="201"/>
      <c r="B18" s="202"/>
      <c r="C18" s="203" t="s">
        <v>432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433</v>
      </c>
      <c r="D19" s="204"/>
      <c r="E19" s="205">
        <v>3.42</v>
      </c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9.25">
      <c r="A20" s="192">
        <v>3</v>
      </c>
      <c r="B20" s="193" t="s">
        <v>223</v>
      </c>
      <c r="C20" s="194" t="s">
        <v>224</v>
      </c>
      <c r="D20" s="195" t="s">
        <v>219</v>
      </c>
      <c r="E20" s="196">
        <v>0.42</v>
      </c>
      <c r="F20" s="197">
        <v>0</v>
      </c>
      <c r="G20" s="197">
        <f>E20*F20</f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21</v>
      </c>
      <c r="M20" s="197">
        <v>0</v>
      </c>
      <c r="N20" s="196">
        <v>0</v>
      </c>
      <c r="O20" s="196">
        <v>0</v>
      </c>
      <c r="P20" s="196">
        <v>0</v>
      </c>
      <c r="Q20" s="196">
        <v>0</v>
      </c>
      <c r="R20" s="197"/>
      <c r="S20" s="197" t="s">
        <v>204</v>
      </c>
      <c r="T20" s="198" t="s">
        <v>204</v>
      </c>
    </row>
    <row r="21" spans="1:20" ht="22.5">
      <c r="A21" s="201"/>
      <c r="B21" s="202"/>
      <c r="C21" s="203" t="s">
        <v>225</v>
      </c>
      <c r="D21" s="204"/>
      <c r="E21" s="205"/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75">
      <c r="A22" s="201"/>
      <c r="B22" s="202"/>
      <c r="C22" s="203" t="s">
        <v>214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75">
      <c r="A23" s="201"/>
      <c r="B23" s="202"/>
      <c r="C23" s="203" t="s">
        <v>434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435</v>
      </c>
      <c r="D24" s="204"/>
      <c r="E24" s="205">
        <v>0.42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228</v>
      </c>
      <c r="C25" s="194" t="s">
        <v>229</v>
      </c>
      <c r="D25" s="195" t="s">
        <v>219</v>
      </c>
      <c r="E25" s="196">
        <v>7.02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204</v>
      </c>
      <c r="T25" s="198" t="s">
        <v>204</v>
      </c>
    </row>
    <row r="26" spans="1:20" ht="12.75">
      <c r="A26" s="201"/>
      <c r="B26" s="202"/>
      <c r="C26" s="203" t="s">
        <v>230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436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437</v>
      </c>
      <c r="D28" s="204"/>
      <c r="E28" s="205">
        <v>7.02</v>
      </c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8">
      <c r="A29" s="192">
        <v>5</v>
      </c>
      <c r="B29" s="193" t="s">
        <v>241</v>
      </c>
      <c r="C29" s="194" t="s">
        <v>242</v>
      </c>
      <c r="D29" s="195" t="s">
        <v>219</v>
      </c>
      <c r="E29" s="196">
        <v>7.02</v>
      </c>
      <c r="F29" s="197">
        <v>0</v>
      </c>
      <c r="G29" s="197">
        <f>E29*F29</f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21</v>
      </c>
      <c r="M29" s="197">
        <v>0</v>
      </c>
      <c r="N29" s="196">
        <v>0</v>
      </c>
      <c r="O29" s="196">
        <v>0</v>
      </c>
      <c r="P29" s="196">
        <v>0</v>
      </c>
      <c r="Q29" s="196">
        <v>0</v>
      </c>
      <c r="R29" s="197"/>
      <c r="S29" s="197" t="s">
        <v>204</v>
      </c>
      <c r="T29" s="198" t="s">
        <v>204</v>
      </c>
    </row>
    <row r="30" spans="1:20" ht="22.5">
      <c r="A30" s="201"/>
      <c r="B30" s="202"/>
      <c r="C30" s="203" t="s">
        <v>243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 t="s">
        <v>437</v>
      </c>
      <c r="D31" s="204"/>
      <c r="E31" s="205">
        <v>7.02</v>
      </c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2.75">
      <c r="A32" s="184" t="s">
        <v>163</v>
      </c>
      <c r="B32" s="185" t="s">
        <v>247</v>
      </c>
      <c r="C32" s="186" t="s">
        <v>248</v>
      </c>
      <c r="D32" s="187"/>
      <c r="E32" s="188"/>
      <c r="F32" s="189"/>
      <c r="G32" s="189">
        <f>G33+G39+G45</f>
        <v>0</v>
      </c>
      <c r="H32" s="189"/>
      <c r="I32" s="189">
        <v>0</v>
      </c>
      <c r="J32" s="189"/>
      <c r="K32" s="189">
        <v>0</v>
      </c>
      <c r="L32" s="189"/>
      <c r="M32" s="189"/>
      <c r="N32" s="188"/>
      <c r="O32" s="188"/>
      <c r="P32" s="188"/>
      <c r="Q32" s="188"/>
      <c r="R32" s="189"/>
      <c r="S32" s="189"/>
      <c r="T32" s="190"/>
    </row>
    <row r="33" spans="1:20" ht="19.25">
      <c r="A33" s="192">
        <v>6</v>
      </c>
      <c r="B33" s="193" t="s">
        <v>249</v>
      </c>
      <c r="C33" s="194" t="s">
        <v>250</v>
      </c>
      <c r="D33" s="195" t="s">
        <v>203</v>
      </c>
      <c r="E33" s="196">
        <v>25.1</v>
      </c>
      <c r="F33" s="197">
        <v>0</v>
      </c>
      <c r="G33" s="197">
        <f>E33*F33</f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21</v>
      </c>
      <c r="M33" s="197">
        <v>0</v>
      </c>
      <c r="N33" s="196">
        <v>0</v>
      </c>
      <c r="O33" s="196">
        <v>0</v>
      </c>
      <c r="P33" s="196">
        <v>0</v>
      </c>
      <c r="Q33" s="196">
        <v>0</v>
      </c>
      <c r="R33" s="197"/>
      <c r="S33" s="197" t="s">
        <v>204</v>
      </c>
      <c r="T33" s="198" t="s">
        <v>204</v>
      </c>
    </row>
    <row r="34" spans="1:20" ht="12.75">
      <c r="A34" s="201"/>
      <c r="B34" s="202"/>
      <c r="C34" s="203" t="s">
        <v>347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12.75">
      <c r="A35" s="201"/>
      <c r="B35" s="202"/>
      <c r="C35" s="203" t="s">
        <v>438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290</v>
      </c>
      <c r="D36" s="204"/>
      <c r="E36" s="205">
        <v>8</v>
      </c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439</v>
      </c>
      <c r="D37" s="204"/>
      <c r="E37" s="205"/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201"/>
      <c r="B38" s="202"/>
      <c r="C38" s="203" t="s">
        <v>440</v>
      </c>
      <c r="D38" s="204"/>
      <c r="E38" s="205">
        <v>17.1</v>
      </c>
      <c r="F38" s="199"/>
      <c r="G38" s="199"/>
      <c r="H38" s="199"/>
      <c r="I38" s="199"/>
      <c r="J38" s="199"/>
      <c r="K38" s="199"/>
      <c r="L38" s="199"/>
      <c r="M38" s="199"/>
      <c r="N38" s="206"/>
      <c r="O38" s="206"/>
      <c r="P38" s="206"/>
      <c r="Q38" s="206"/>
      <c r="R38" s="199"/>
      <c r="S38" s="199"/>
      <c r="T38" s="199"/>
    </row>
    <row r="39" spans="1:20" ht="12.8">
      <c r="A39" s="192">
        <v>7</v>
      </c>
      <c r="B39" s="193" t="s">
        <v>252</v>
      </c>
      <c r="C39" s="194" t="s">
        <v>253</v>
      </c>
      <c r="D39" s="195" t="s">
        <v>203</v>
      </c>
      <c r="E39" s="196">
        <v>25.1</v>
      </c>
      <c r="F39" s="197">
        <v>0</v>
      </c>
      <c r="G39" s="197">
        <f>E39*F39</f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21</v>
      </c>
      <c r="M39" s="197">
        <v>0</v>
      </c>
      <c r="N39" s="196">
        <v>0</v>
      </c>
      <c r="O39" s="196">
        <v>0</v>
      </c>
      <c r="P39" s="196">
        <v>0</v>
      </c>
      <c r="Q39" s="196">
        <v>0</v>
      </c>
      <c r="R39" s="197"/>
      <c r="S39" s="197" t="s">
        <v>204</v>
      </c>
      <c r="T39" s="198" t="s">
        <v>204</v>
      </c>
    </row>
    <row r="40" spans="1:20" ht="12.75">
      <c r="A40" s="201"/>
      <c r="B40" s="202"/>
      <c r="C40" s="203" t="s">
        <v>347</v>
      </c>
      <c r="D40" s="204"/>
      <c r="E40" s="205"/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75">
      <c r="A41" s="201"/>
      <c r="B41" s="202"/>
      <c r="C41" s="203" t="s">
        <v>438</v>
      </c>
      <c r="D41" s="204"/>
      <c r="E41" s="205"/>
      <c r="F41" s="199"/>
      <c r="G41" s="199"/>
      <c r="H41" s="199"/>
      <c r="I41" s="199"/>
      <c r="J41" s="199"/>
      <c r="K41" s="199"/>
      <c r="L41" s="199"/>
      <c r="M41" s="199"/>
      <c r="N41" s="206"/>
      <c r="O41" s="206"/>
      <c r="P41" s="206"/>
      <c r="Q41" s="206"/>
      <c r="R41" s="199"/>
      <c r="S41" s="199"/>
      <c r="T41" s="199"/>
    </row>
    <row r="42" spans="1:20" ht="12.75">
      <c r="A42" s="201"/>
      <c r="B42" s="202"/>
      <c r="C42" s="203" t="s">
        <v>290</v>
      </c>
      <c r="D42" s="204"/>
      <c r="E42" s="205">
        <v>8</v>
      </c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75">
      <c r="A43" s="201"/>
      <c r="B43" s="202"/>
      <c r="C43" s="203" t="s">
        <v>439</v>
      </c>
      <c r="D43" s="204"/>
      <c r="E43" s="205"/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spans="1:20" ht="12.75">
      <c r="A44" s="201"/>
      <c r="B44" s="202"/>
      <c r="C44" s="203" t="s">
        <v>440</v>
      </c>
      <c r="D44" s="204"/>
      <c r="E44" s="205">
        <v>17.1</v>
      </c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8">
      <c r="A45" s="192">
        <v>8</v>
      </c>
      <c r="B45" s="193" t="s">
        <v>254</v>
      </c>
      <c r="C45" s="194" t="s">
        <v>255</v>
      </c>
      <c r="D45" s="195" t="s">
        <v>203</v>
      </c>
      <c r="E45" s="196">
        <v>27.61</v>
      </c>
      <c r="F45" s="197">
        <v>0</v>
      </c>
      <c r="G45" s="197">
        <f>E45*F45</f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21</v>
      </c>
      <c r="M45" s="197">
        <v>0</v>
      </c>
      <c r="N45" s="196">
        <v>0</v>
      </c>
      <c r="O45" s="196">
        <v>0</v>
      </c>
      <c r="P45" s="196">
        <v>0</v>
      </c>
      <c r="Q45" s="196">
        <v>0</v>
      </c>
      <c r="R45" s="197" t="s">
        <v>256</v>
      </c>
      <c r="S45" s="197" t="s">
        <v>204</v>
      </c>
      <c r="T45" s="198" t="s">
        <v>204</v>
      </c>
    </row>
    <row r="46" spans="1:20" ht="12.75">
      <c r="A46" s="201"/>
      <c r="B46" s="202"/>
      <c r="C46" s="203" t="s">
        <v>347</v>
      </c>
      <c r="D46" s="204"/>
      <c r="E46" s="205"/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2.75">
      <c r="A47" s="201"/>
      <c r="B47" s="202"/>
      <c r="C47" s="203" t="s">
        <v>438</v>
      </c>
      <c r="D47" s="204"/>
      <c r="E47" s="205"/>
      <c r="F47" s="199"/>
      <c r="G47" s="199"/>
      <c r="H47" s="199"/>
      <c r="I47" s="199"/>
      <c r="J47" s="199"/>
      <c r="K47" s="199"/>
      <c r="L47" s="199"/>
      <c r="M47" s="199"/>
      <c r="N47" s="206"/>
      <c r="O47" s="206"/>
      <c r="P47" s="206"/>
      <c r="Q47" s="206"/>
      <c r="R47" s="199"/>
      <c r="S47" s="199"/>
      <c r="T47" s="199"/>
    </row>
    <row r="48" spans="1:20" ht="12.75">
      <c r="A48" s="201"/>
      <c r="B48" s="202"/>
      <c r="C48" s="203" t="s">
        <v>441</v>
      </c>
      <c r="D48" s="204"/>
      <c r="E48" s="205">
        <v>8.8</v>
      </c>
      <c r="F48" s="199"/>
      <c r="G48" s="199"/>
      <c r="H48" s="199"/>
      <c r="I48" s="199"/>
      <c r="J48" s="199"/>
      <c r="K48" s="199"/>
      <c r="L48" s="199"/>
      <c r="M48" s="199"/>
      <c r="N48" s="206"/>
      <c r="O48" s="206"/>
      <c r="P48" s="206"/>
      <c r="Q48" s="206"/>
      <c r="R48" s="199"/>
      <c r="S48" s="199"/>
      <c r="T48" s="199"/>
    </row>
    <row r="49" spans="1:20" ht="12.75">
      <c r="A49" s="201"/>
      <c r="B49" s="202"/>
      <c r="C49" s="203" t="s">
        <v>439</v>
      </c>
      <c r="D49" s="204"/>
      <c r="E49" s="205"/>
      <c r="F49" s="199"/>
      <c r="G49" s="199"/>
      <c r="H49" s="199"/>
      <c r="I49" s="199"/>
      <c r="J49" s="199"/>
      <c r="K49" s="199"/>
      <c r="L49" s="199"/>
      <c r="M49" s="199"/>
      <c r="N49" s="206"/>
      <c r="O49" s="206"/>
      <c r="P49" s="206"/>
      <c r="Q49" s="206"/>
      <c r="R49" s="199"/>
      <c r="S49" s="199"/>
      <c r="T49" s="199"/>
    </row>
    <row r="50" spans="1:20" ht="12.75">
      <c r="A50" s="201"/>
      <c r="B50" s="202"/>
      <c r="C50" s="203" t="s">
        <v>442</v>
      </c>
      <c r="D50" s="204"/>
      <c r="E50" s="205">
        <v>18.81</v>
      </c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12.75">
      <c r="A51" s="184" t="s">
        <v>163</v>
      </c>
      <c r="B51" s="185" t="s">
        <v>125</v>
      </c>
      <c r="C51" s="186" t="s">
        <v>126</v>
      </c>
      <c r="D51" s="187"/>
      <c r="E51" s="188"/>
      <c r="F51" s="189"/>
      <c r="G51" s="189">
        <f>G52+G56+G60+G64+G68+G73+G77+G81</f>
        <v>0</v>
      </c>
      <c r="H51" s="189"/>
      <c r="I51" s="189">
        <v>0</v>
      </c>
      <c r="J51" s="189"/>
      <c r="K51" s="189">
        <v>0</v>
      </c>
      <c r="L51" s="189"/>
      <c r="M51" s="189"/>
      <c r="N51" s="188"/>
      <c r="O51" s="188"/>
      <c r="P51" s="188"/>
      <c r="Q51" s="188"/>
      <c r="R51" s="189"/>
      <c r="S51" s="189"/>
      <c r="T51" s="190"/>
    </row>
    <row r="52" spans="1:20" ht="12.8">
      <c r="A52" s="192">
        <v>9</v>
      </c>
      <c r="B52" s="193" t="s">
        <v>349</v>
      </c>
      <c r="C52" s="194" t="s">
        <v>350</v>
      </c>
      <c r="D52" s="195" t="s">
        <v>203</v>
      </c>
      <c r="E52" s="196">
        <v>17.1</v>
      </c>
      <c r="F52" s="197">
        <v>0</v>
      </c>
      <c r="G52" s="197">
        <f>E52*F52</f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21</v>
      </c>
      <c r="M52" s="197">
        <v>0</v>
      </c>
      <c r="N52" s="196">
        <v>0</v>
      </c>
      <c r="O52" s="196">
        <v>0</v>
      </c>
      <c r="P52" s="196">
        <v>0</v>
      </c>
      <c r="Q52" s="196">
        <v>0</v>
      </c>
      <c r="R52" s="197"/>
      <c r="S52" s="197" t="s">
        <v>204</v>
      </c>
      <c r="T52" s="198" t="s">
        <v>204</v>
      </c>
    </row>
    <row r="53" spans="1:20" ht="12.75">
      <c r="A53" s="201"/>
      <c r="B53" s="202"/>
      <c r="C53" s="203" t="s">
        <v>351</v>
      </c>
      <c r="D53" s="204"/>
      <c r="E53" s="205"/>
      <c r="F53" s="199"/>
      <c r="G53" s="199"/>
      <c r="H53" s="199"/>
      <c r="I53" s="199"/>
      <c r="J53" s="199"/>
      <c r="K53" s="199"/>
      <c r="L53" s="199"/>
      <c r="M53" s="199"/>
      <c r="N53" s="206"/>
      <c r="O53" s="206"/>
      <c r="P53" s="206"/>
      <c r="Q53" s="206"/>
      <c r="R53" s="199"/>
      <c r="S53" s="199"/>
      <c r="T53" s="199"/>
    </row>
    <row r="54" spans="1:20" ht="12.75">
      <c r="A54" s="201"/>
      <c r="B54" s="202"/>
      <c r="C54" s="203" t="s">
        <v>432</v>
      </c>
      <c r="D54" s="204"/>
      <c r="E54" s="205"/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12.75">
      <c r="A55" s="201"/>
      <c r="B55" s="202"/>
      <c r="C55" s="203" t="s">
        <v>440</v>
      </c>
      <c r="D55" s="204"/>
      <c r="E55" s="205">
        <v>17.1</v>
      </c>
      <c r="F55" s="199"/>
      <c r="G55" s="199"/>
      <c r="H55" s="199"/>
      <c r="I55" s="199"/>
      <c r="J55" s="199"/>
      <c r="K55" s="199"/>
      <c r="L55" s="199"/>
      <c r="M55" s="199"/>
      <c r="N55" s="206"/>
      <c r="O55" s="206"/>
      <c r="P55" s="206"/>
      <c r="Q55" s="206"/>
      <c r="R55" s="199"/>
      <c r="S55" s="199"/>
      <c r="T55" s="199"/>
    </row>
    <row r="56" spans="1:20" ht="12.8">
      <c r="A56" s="192">
        <v>10</v>
      </c>
      <c r="B56" s="193" t="s">
        <v>258</v>
      </c>
      <c r="C56" s="194" t="s">
        <v>259</v>
      </c>
      <c r="D56" s="195" t="s">
        <v>203</v>
      </c>
      <c r="E56" s="196">
        <v>8</v>
      </c>
      <c r="F56" s="197">
        <v>0</v>
      </c>
      <c r="G56" s="197">
        <f>E56*F56</f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21</v>
      </c>
      <c r="M56" s="197">
        <v>0</v>
      </c>
      <c r="N56" s="196">
        <v>0</v>
      </c>
      <c r="O56" s="196">
        <v>0</v>
      </c>
      <c r="P56" s="196">
        <v>0</v>
      </c>
      <c r="Q56" s="196">
        <v>0</v>
      </c>
      <c r="R56" s="197"/>
      <c r="S56" s="197" t="s">
        <v>204</v>
      </c>
      <c r="T56" s="198" t="s">
        <v>204</v>
      </c>
    </row>
    <row r="57" spans="1:20" ht="12.75">
      <c r="A57" s="201"/>
      <c r="B57" s="202"/>
      <c r="C57" s="203" t="s">
        <v>260</v>
      </c>
      <c r="D57" s="204"/>
      <c r="E57" s="205"/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spans="1:20" ht="12.75">
      <c r="A58" s="201"/>
      <c r="B58" s="202"/>
      <c r="C58" s="203" t="s">
        <v>443</v>
      </c>
      <c r="D58" s="204"/>
      <c r="E58" s="205"/>
      <c r="F58" s="199"/>
      <c r="G58" s="199"/>
      <c r="H58" s="199"/>
      <c r="I58" s="199"/>
      <c r="J58" s="199"/>
      <c r="K58" s="199"/>
      <c r="L58" s="199"/>
      <c r="M58" s="199"/>
      <c r="N58" s="206"/>
      <c r="O58" s="206"/>
      <c r="P58" s="206"/>
      <c r="Q58" s="206"/>
      <c r="R58" s="199"/>
      <c r="S58" s="199"/>
      <c r="T58" s="199"/>
    </row>
    <row r="59" spans="1:20" ht="12.75">
      <c r="A59" s="201"/>
      <c r="B59" s="202"/>
      <c r="C59" s="203" t="s">
        <v>290</v>
      </c>
      <c r="D59" s="204"/>
      <c r="E59" s="205">
        <v>8</v>
      </c>
      <c r="F59" s="199"/>
      <c r="G59" s="199"/>
      <c r="H59" s="199"/>
      <c r="I59" s="199"/>
      <c r="J59" s="199"/>
      <c r="K59" s="199"/>
      <c r="L59" s="199"/>
      <c r="M59" s="199"/>
      <c r="N59" s="206"/>
      <c r="O59" s="206"/>
      <c r="P59" s="206"/>
      <c r="Q59" s="206"/>
      <c r="R59" s="199"/>
      <c r="S59" s="199"/>
      <c r="T59" s="199"/>
    </row>
    <row r="60" spans="1:20" ht="12.8">
      <c r="A60" s="192">
        <v>11</v>
      </c>
      <c r="B60" s="193" t="s">
        <v>261</v>
      </c>
      <c r="C60" s="194" t="s">
        <v>262</v>
      </c>
      <c r="D60" s="195" t="s">
        <v>203</v>
      </c>
      <c r="E60" s="196">
        <v>8</v>
      </c>
      <c r="F60" s="197">
        <v>0</v>
      </c>
      <c r="G60" s="197">
        <f>E60*F60</f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21</v>
      </c>
      <c r="M60" s="197">
        <v>0</v>
      </c>
      <c r="N60" s="196">
        <v>0</v>
      </c>
      <c r="O60" s="196">
        <v>0</v>
      </c>
      <c r="P60" s="196">
        <v>0</v>
      </c>
      <c r="Q60" s="196">
        <v>0</v>
      </c>
      <c r="R60" s="197"/>
      <c r="S60" s="197" t="s">
        <v>204</v>
      </c>
      <c r="T60" s="198" t="s">
        <v>204</v>
      </c>
    </row>
    <row r="61" spans="1:20" ht="12.75">
      <c r="A61" s="201"/>
      <c r="B61" s="202"/>
      <c r="C61" s="203" t="s">
        <v>263</v>
      </c>
      <c r="D61" s="204"/>
      <c r="E61" s="205"/>
      <c r="F61" s="199"/>
      <c r="G61" s="199"/>
      <c r="H61" s="199"/>
      <c r="I61" s="199"/>
      <c r="J61" s="199"/>
      <c r="K61" s="199"/>
      <c r="L61" s="199"/>
      <c r="M61" s="199"/>
      <c r="N61" s="206"/>
      <c r="O61" s="206"/>
      <c r="P61" s="206"/>
      <c r="Q61" s="206"/>
      <c r="R61" s="199"/>
      <c r="S61" s="199"/>
      <c r="T61" s="199"/>
    </row>
    <row r="62" spans="1:20" ht="12.75">
      <c r="A62" s="201"/>
      <c r="B62" s="202"/>
      <c r="C62" s="203" t="s">
        <v>429</v>
      </c>
      <c r="D62" s="204"/>
      <c r="E62" s="205"/>
      <c r="F62" s="199"/>
      <c r="G62" s="199"/>
      <c r="H62" s="199"/>
      <c r="I62" s="199"/>
      <c r="J62" s="199"/>
      <c r="K62" s="199"/>
      <c r="L62" s="199"/>
      <c r="M62" s="199"/>
      <c r="N62" s="206"/>
      <c r="O62" s="206"/>
      <c r="P62" s="206"/>
      <c r="Q62" s="206"/>
      <c r="R62" s="199"/>
      <c r="S62" s="199"/>
      <c r="T62" s="199"/>
    </row>
    <row r="63" spans="1:20" ht="12.75">
      <c r="A63" s="201"/>
      <c r="B63" s="202"/>
      <c r="C63" s="203" t="s">
        <v>290</v>
      </c>
      <c r="D63" s="204"/>
      <c r="E63" s="205">
        <v>8</v>
      </c>
      <c r="F63" s="199"/>
      <c r="G63" s="199"/>
      <c r="H63" s="199"/>
      <c r="I63" s="199"/>
      <c r="J63" s="199"/>
      <c r="K63" s="199"/>
      <c r="L63" s="199"/>
      <c r="M63" s="199"/>
      <c r="N63" s="206"/>
      <c r="O63" s="206"/>
      <c r="P63" s="206"/>
      <c r="Q63" s="206"/>
      <c r="R63" s="199"/>
      <c r="S63" s="199"/>
      <c r="T63" s="199"/>
    </row>
    <row r="64" spans="1:20" ht="12.8">
      <c r="A64" s="192">
        <v>12</v>
      </c>
      <c r="B64" s="193" t="s">
        <v>264</v>
      </c>
      <c r="C64" s="194" t="s">
        <v>265</v>
      </c>
      <c r="D64" s="195" t="s">
        <v>203</v>
      </c>
      <c r="E64" s="196">
        <v>8</v>
      </c>
      <c r="F64" s="197">
        <v>0</v>
      </c>
      <c r="G64" s="197">
        <f>E64*F64</f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21</v>
      </c>
      <c r="M64" s="197">
        <v>0</v>
      </c>
      <c r="N64" s="196">
        <v>0</v>
      </c>
      <c r="O64" s="196">
        <v>0</v>
      </c>
      <c r="P64" s="196">
        <v>0</v>
      </c>
      <c r="Q64" s="196">
        <v>0</v>
      </c>
      <c r="R64" s="197"/>
      <c r="S64" s="197" t="s">
        <v>204</v>
      </c>
      <c r="T64" s="198" t="s">
        <v>204</v>
      </c>
    </row>
    <row r="65" spans="1:20" ht="12.75">
      <c r="A65" s="201"/>
      <c r="B65" s="202"/>
      <c r="C65" s="203" t="s">
        <v>263</v>
      </c>
      <c r="D65" s="204"/>
      <c r="E65" s="205"/>
      <c r="F65" s="199"/>
      <c r="G65" s="199"/>
      <c r="H65" s="199"/>
      <c r="I65" s="199"/>
      <c r="J65" s="199"/>
      <c r="K65" s="199"/>
      <c r="L65" s="199"/>
      <c r="M65" s="199"/>
      <c r="N65" s="206"/>
      <c r="O65" s="206"/>
      <c r="P65" s="206"/>
      <c r="Q65" s="206"/>
      <c r="R65" s="199"/>
      <c r="S65" s="199"/>
      <c r="T65" s="199"/>
    </row>
    <row r="66" spans="1:20" ht="12.75">
      <c r="A66" s="201"/>
      <c r="B66" s="202"/>
      <c r="C66" s="203" t="s">
        <v>429</v>
      </c>
      <c r="D66" s="204"/>
      <c r="E66" s="205"/>
      <c r="F66" s="199"/>
      <c r="G66" s="199"/>
      <c r="H66" s="199"/>
      <c r="I66" s="199"/>
      <c r="J66" s="199"/>
      <c r="K66" s="199"/>
      <c r="L66" s="199"/>
      <c r="M66" s="199"/>
      <c r="N66" s="206"/>
      <c r="O66" s="206"/>
      <c r="P66" s="206"/>
      <c r="Q66" s="206"/>
      <c r="R66" s="199"/>
      <c r="S66" s="199"/>
      <c r="T66" s="199"/>
    </row>
    <row r="67" spans="1:20" ht="12.75">
      <c r="A67" s="201"/>
      <c r="B67" s="202"/>
      <c r="C67" s="203" t="s">
        <v>290</v>
      </c>
      <c r="D67" s="204"/>
      <c r="E67" s="205">
        <v>8</v>
      </c>
      <c r="F67" s="199"/>
      <c r="G67" s="199"/>
      <c r="H67" s="199"/>
      <c r="I67" s="199"/>
      <c r="J67" s="199"/>
      <c r="K67" s="199"/>
      <c r="L67" s="199"/>
      <c r="M67" s="199"/>
      <c r="N67" s="206"/>
      <c r="O67" s="206"/>
      <c r="P67" s="206"/>
      <c r="Q67" s="206"/>
      <c r="R67" s="199"/>
      <c r="S67" s="199"/>
      <c r="T67" s="199"/>
    </row>
    <row r="68" spans="1:20" ht="19.25">
      <c r="A68" s="192">
        <v>13</v>
      </c>
      <c r="B68" s="193" t="s">
        <v>266</v>
      </c>
      <c r="C68" s="194" t="s">
        <v>267</v>
      </c>
      <c r="D68" s="195" t="s">
        <v>203</v>
      </c>
      <c r="E68" s="196">
        <v>16</v>
      </c>
      <c r="F68" s="197">
        <v>0</v>
      </c>
      <c r="G68" s="197">
        <f>E68*F68</f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21</v>
      </c>
      <c r="M68" s="197">
        <v>0</v>
      </c>
      <c r="N68" s="196">
        <v>0</v>
      </c>
      <c r="O68" s="196">
        <v>0</v>
      </c>
      <c r="P68" s="196">
        <v>0</v>
      </c>
      <c r="Q68" s="196">
        <v>0</v>
      </c>
      <c r="R68" s="197"/>
      <c r="S68" s="197" t="s">
        <v>204</v>
      </c>
      <c r="T68" s="198" t="s">
        <v>204</v>
      </c>
    </row>
    <row r="69" spans="1:20" ht="12.75">
      <c r="A69" s="201"/>
      <c r="B69" s="202"/>
      <c r="C69" s="203" t="s">
        <v>268</v>
      </c>
      <c r="D69" s="204"/>
      <c r="E69" s="205"/>
      <c r="F69" s="199"/>
      <c r="G69" s="199"/>
      <c r="H69" s="199"/>
      <c r="I69" s="199"/>
      <c r="J69" s="199"/>
      <c r="K69" s="199"/>
      <c r="L69" s="199"/>
      <c r="M69" s="199"/>
      <c r="N69" s="206"/>
      <c r="O69" s="206"/>
      <c r="P69" s="206"/>
      <c r="Q69" s="206"/>
      <c r="R69" s="199"/>
      <c r="S69" s="199"/>
      <c r="T69" s="199"/>
    </row>
    <row r="70" spans="1:20" ht="12.75">
      <c r="A70" s="201"/>
      <c r="B70" s="202"/>
      <c r="C70" s="203" t="s">
        <v>290</v>
      </c>
      <c r="D70" s="204"/>
      <c r="E70" s="205">
        <v>8</v>
      </c>
      <c r="F70" s="199"/>
      <c r="G70" s="199"/>
      <c r="H70" s="199"/>
      <c r="I70" s="199"/>
      <c r="J70" s="199"/>
      <c r="K70" s="199"/>
      <c r="L70" s="199"/>
      <c r="M70" s="199"/>
      <c r="N70" s="206"/>
      <c r="O70" s="206"/>
      <c r="P70" s="206"/>
      <c r="Q70" s="206"/>
      <c r="R70" s="199"/>
      <c r="S70" s="199"/>
      <c r="T70" s="199"/>
    </row>
    <row r="71" spans="1:20" ht="12.75">
      <c r="A71" s="201"/>
      <c r="B71" s="202"/>
      <c r="C71" s="203" t="s">
        <v>269</v>
      </c>
      <c r="D71" s="204"/>
      <c r="E71" s="205"/>
      <c r="F71" s="199"/>
      <c r="G71" s="199"/>
      <c r="H71" s="199"/>
      <c r="I71" s="199"/>
      <c r="J71" s="199"/>
      <c r="K71" s="199"/>
      <c r="L71" s="199"/>
      <c r="M71" s="199"/>
      <c r="N71" s="206"/>
      <c r="O71" s="206"/>
      <c r="P71" s="206"/>
      <c r="Q71" s="206"/>
      <c r="R71" s="199"/>
      <c r="S71" s="199"/>
      <c r="T71" s="199"/>
    </row>
    <row r="72" spans="1:20" ht="12.75">
      <c r="A72" s="201"/>
      <c r="B72" s="202"/>
      <c r="C72" s="203" t="s">
        <v>290</v>
      </c>
      <c r="D72" s="204"/>
      <c r="E72" s="205">
        <v>8</v>
      </c>
      <c r="F72" s="199"/>
      <c r="G72" s="199"/>
      <c r="H72" s="199"/>
      <c r="I72" s="199"/>
      <c r="J72" s="199"/>
      <c r="K72" s="199"/>
      <c r="L72" s="199"/>
      <c r="M72" s="199"/>
      <c r="N72" s="206"/>
      <c r="O72" s="206"/>
      <c r="P72" s="206"/>
      <c r="Q72" s="206"/>
      <c r="R72" s="199"/>
      <c r="S72" s="199"/>
      <c r="T72" s="199"/>
    </row>
    <row r="73" spans="1:20" ht="12.8">
      <c r="A73" s="192">
        <v>14</v>
      </c>
      <c r="B73" s="193" t="s">
        <v>270</v>
      </c>
      <c r="C73" s="194" t="s">
        <v>271</v>
      </c>
      <c r="D73" s="195" t="s">
        <v>203</v>
      </c>
      <c r="E73" s="196">
        <v>8</v>
      </c>
      <c r="F73" s="197">
        <v>0</v>
      </c>
      <c r="G73" s="197">
        <f>E73*F73</f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21</v>
      </c>
      <c r="M73" s="197">
        <v>0</v>
      </c>
      <c r="N73" s="196">
        <v>0</v>
      </c>
      <c r="O73" s="196">
        <v>0</v>
      </c>
      <c r="P73" s="196">
        <v>0</v>
      </c>
      <c r="Q73" s="196">
        <v>0</v>
      </c>
      <c r="R73" s="197"/>
      <c r="S73" s="197" t="s">
        <v>204</v>
      </c>
      <c r="T73" s="198" t="s">
        <v>204</v>
      </c>
    </row>
    <row r="74" spans="1:20" ht="12.75">
      <c r="A74" s="201"/>
      <c r="B74" s="202"/>
      <c r="C74" s="203" t="s">
        <v>263</v>
      </c>
      <c r="D74" s="204"/>
      <c r="E74" s="205"/>
      <c r="F74" s="199"/>
      <c r="G74" s="199"/>
      <c r="H74" s="199"/>
      <c r="I74" s="199"/>
      <c r="J74" s="199"/>
      <c r="K74" s="199"/>
      <c r="L74" s="199"/>
      <c r="M74" s="199"/>
      <c r="N74" s="206"/>
      <c r="O74" s="206"/>
      <c r="P74" s="206"/>
      <c r="Q74" s="206"/>
      <c r="R74" s="199"/>
      <c r="S74" s="199"/>
      <c r="T74" s="199"/>
    </row>
    <row r="75" spans="1:20" ht="12.75">
      <c r="A75" s="201"/>
      <c r="B75" s="202"/>
      <c r="C75" s="203" t="s">
        <v>444</v>
      </c>
      <c r="D75" s="204"/>
      <c r="E75" s="205"/>
      <c r="F75" s="199"/>
      <c r="G75" s="199"/>
      <c r="H75" s="199"/>
      <c r="I75" s="199"/>
      <c r="J75" s="199"/>
      <c r="K75" s="199"/>
      <c r="L75" s="199"/>
      <c r="M75" s="199"/>
      <c r="N75" s="206"/>
      <c r="O75" s="206"/>
      <c r="P75" s="206"/>
      <c r="Q75" s="206"/>
      <c r="R75" s="199"/>
      <c r="S75" s="199"/>
      <c r="T75" s="199"/>
    </row>
    <row r="76" spans="1:20" ht="12.75">
      <c r="A76" s="201"/>
      <c r="B76" s="202"/>
      <c r="C76" s="203" t="s">
        <v>290</v>
      </c>
      <c r="D76" s="204"/>
      <c r="E76" s="205">
        <v>8</v>
      </c>
      <c r="F76" s="199"/>
      <c r="G76" s="199"/>
      <c r="H76" s="199"/>
      <c r="I76" s="199"/>
      <c r="J76" s="199"/>
      <c r="K76" s="199"/>
      <c r="L76" s="199"/>
      <c r="M76" s="199"/>
      <c r="N76" s="206"/>
      <c r="O76" s="206"/>
      <c r="P76" s="206"/>
      <c r="Q76" s="206"/>
      <c r="R76" s="199"/>
      <c r="S76" s="199"/>
      <c r="T76" s="199"/>
    </row>
    <row r="77" spans="1:20" ht="12.8">
      <c r="A77" s="192">
        <v>15</v>
      </c>
      <c r="B77" s="193" t="s">
        <v>353</v>
      </c>
      <c r="C77" s="194" t="s">
        <v>354</v>
      </c>
      <c r="D77" s="195" t="s">
        <v>203</v>
      </c>
      <c r="E77" s="196">
        <v>17.1</v>
      </c>
      <c r="F77" s="197">
        <v>0</v>
      </c>
      <c r="G77" s="197">
        <f>E77*F77</f>
        <v>0</v>
      </c>
      <c r="H77" s="197">
        <v>0</v>
      </c>
      <c r="I77" s="197">
        <v>0</v>
      </c>
      <c r="J77" s="197">
        <v>0</v>
      </c>
      <c r="K77" s="197">
        <v>0</v>
      </c>
      <c r="L77" s="197">
        <v>21</v>
      </c>
      <c r="M77" s="197">
        <v>0</v>
      </c>
      <c r="N77" s="196">
        <v>0</v>
      </c>
      <c r="O77" s="196">
        <v>0</v>
      </c>
      <c r="P77" s="196">
        <v>0</v>
      </c>
      <c r="Q77" s="196">
        <v>0</v>
      </c>
      <c r="R77" s="197"/>
      <c r="S77" s="197" t="s">
        <v>204</v>
      </c>
      <c r="T77" s="198" t="s">
        <v>204</v>
      </c>
    </row>
    <row r="78" spans="1:20" ht="12.75">
      <c r="A78" s="201"/>
      <c r="B78" s="202"/>
      <c r="C78" s="203" t="s">
        <v>418</v>
      </c>
      <c r="D78" s="204"/>
      <c r="E78" s="205"/>
      <c r="F78" s="199"/>
      <c r="G78" s="199"/>
      <c r="H78" s="199"/>
      <c r="I78" s="199"/>
      <c r="J78" s="199"/>
      <c r="K78" s="199"/>
      <c r="L78" s="199"/>
      <c r="M78" s="199"/>
      <c r="N78" s="206"/>
      <c r="O78" s="206"/>
      <c r="P78" s="206"/>
      <c r="Q78" s="206"/>
      <c r="R78" s="199"/>
      <c r="S78" s="199"/>
      <c r="T78" s="199"/>
    </row>
    <row r="79" spans="1:20" ht="12.75">
      <c r="A79" s="201"/>
      <c r="B79" s="202"/>
      <c r="C79" s="203" t="s">
        <v>432</v>
      </c>
      <c r="D79" s="204"/>
      <c r="E79" s="205"/>
      <c r="F79" s="199"/>
      <c r="G79" s="199"/>
      <c r="H79" s="199"/>
      <c r="I79" s="199"/>
      <c r="J79" s="199"/>
      <c r="K79" s="199"/>
      <c r="L79" s="199"/>
      <c r="M79" s="199"/>
      <c r="N79" s="206"/>
      <c r="O79" s="206"/>
      <c r="P79" s="206"/>
      <c r="Q79" s="206"/>
      <c r="R79" s="199"/>
      <c r="S79" s="199"/>
      <c r="T79" s="199"/>
    </row>
    <row r="80" spans="1:20" ht="12.75">
      <c r="A80" s="201"/>
      <c r="B80" s="202"/>
      <c r="C80" s="203" t="s">
        <v>440</v>
      </c>
      <c r="D80" s="204"/>
      <c r="E80" s="205">
        <v>17.1</v>
      </c>
      <c r="F80" s="199"/>
      <c r="G80" s="199"/>
      <c r="H80" s="199"/>
      <c r="I80" s="199"/>
      <c r="J80" s="199"/>
      <c r="K80" s="199"/>
      <c r="L80" s="199"/>
      <c r="M80" s="199"/>
      <c r="N80" s="206"/>
      <c r="O80" s="206"/>
      <c r="P80" s="206"/>
      <c r="Q80" s="206"/>
      <c r="R80" s="199"/>
      <c r="S80" s="199"/>
      <c r="T80" s="199"/>
    </row>
    <row r="81" spans="1:20" ht="12.8">
      <c r="A81" s="192">
        <v>16</v>
      </c>
      <c r="B81" s="193" t="s">
        <v>357</v>
      </c>
      <c r="C81" s="194" t="s">
        <v>358</v>
      </c>
      <c r="D81" s="195" t="s">
        <v>203</v>
      </c>
      <c r="E81" s="196">
        <v>18.81</v>
      </c>
      <c r="F81" s="197">
        <v>0</v>
      </c>
      <c r="G81" s="197">
        <f>E81*F81</f>
        <v>0</v>
      </c>
      <c r="H81" s="197">
        <v>0</v>
      </c>
      <c r="I81" s="197">
        <v>0</v>
      </c>
      <c r="J81" s="197">
        <v>0</v>
      </c>
      <c r="K81" s="197">
        <v>0</v>
      </c>
      <c r="L81" s="197">
        <v>21</v>
      </c>
      <c r="M81" s="197">
        <v>0</v>
      </c>
      <c r="N81" s="196">
        <v>0</v>
      </c>
      <c r="O81" s="196">
        <v>0</v>
      </c>
      <c r="P81" s="196">
        <v>0</v>
      </c>
      <c r="Q81" s="196">
        <v>0</v>
      </c>
      <c r="R81" s="197" t="s">
        <v>256</v>
      </c>
      <c r="S81" s="197" t="s">
        <v>204</v>
      </c>
      <c r="T81" s="198" t="s">
        <v>204</v>
      </c>
    </row>
    <row r="82" spans="1:20" ht="12.75">
      <c r="A82" s="201"/>
      <c r="B82" s="202"/>
      <c r="C82" s="203" t="s">
        <v>418</v>
      </c>
      <c r="D82" s="204"/>
      <c r="E82" s="205"/>
      <c r="F82" s="199"/>
      <c r="G82" s="199"/>
      <c r="H82" s="199"/>
      <c r="I82" s="199"/>
      <c r="J82" s="199"/>
      <c r="K82" s="199"/>
      <c r="L82" s="199"/>
      <c r="M82" s="199"/>
      <c r="N82" s="206"/>
      <c r="O82" s="206"/>
      <c r="P82" s="206"/>
      <c r="Q82" s="206"/>
      <c r="R82" s="199"/>
      <c r="S82" s="199"/>
      <c r="T82" s="199"/>
    </row>
    <row r="83" spans="1:20" ht="12.75">
      <c r="A83" s="201"/>
      <c r="B83" s="202"/>
      <c r="C83" s="203" t="s">
        <v>432</v>
      </c>
      <c r="D83" s="204"/>
      <c r="E83" s="205"/>
      <c r="F83" s="199"/>
      <c r="G83" s="199"/>
      <c r="H83" s="199"/>
      <c r="I83" s="199"/>
      <c r="J83" s="199"/>
      <c r="K83" s="199"/>
      <c r="L83" s="199"/>
      <c r="M83" s="199"/>
      <c r="N83" s="206"/>
      <c r="O83" s="206"/>
      <c r="P83" s="206"/>
      <c r="Q83" s="206"/>
      <c r="R83" s="199"/>
      <c r="S83" s="199"/>
      <c r="T83" s="199"/>
    </row>
    <row r="84" spans="1:20" ht="12.75">
      <c r="A84" s="201"/>
      <c r="B84" s="202"/>
      <c r="C84" s="203" t="s">
        <v>442</v>
      </c>
      <c r="D84" s="204"/>
      <c r="E84" s="205">
        <v>18.81</v>
      </c>
      <c r="F84" s="199"/>
      <c r="G84" s="199"/>
      <c r="H84" s="199"/>
      <c r="I84" s="199"/>
      <c r="J84" s="199"/>
      <c r="K84" s="199"/>
      <c r="L84" s="199"/>
      <c r="M84" s="199"/>
      <c r="N84" s="206"/>
      <c r="O84" s="206"/>
      <c r="P84" s="206"/>
      <c r="Q84" s="206"/>
      <c r="R84" s="199"/>
      <c r="S84" s="199"/>
      <c r="T84" s="199"/>
    </row>
    <row r="85" spans="1:20" ht="12.75">
      <c r="A85" s="184" t="s">
        <v>163</v>
      </c>
      <c r="B85" s="185" t="s">
        <v>272</v>
      </c>
      <c r="C85" s="186" t="s">
        <v>273</v>
      </c>
      <c r="D85" s="187"/>
      <c r="E85" s="188"/>
      <c r="F85" s="189"/>
      <c r="G85" s="189">
        <f>G89+G93+G96+G100+G103+G107</f>
        <v>0</v>
      </c>
      <c r="H85" s="189"/>
      <c r="I85" s="189">
        <v>0</v>
      </c>
      <c r="J85" s="189"/>
      <c r="K85" s="189">
        <v>0</v>
      </c>
      <c r="L85" s="189"/>
      <c r="M85" s="189"/>
      <c r="N85" s="188"/>
      <c r="O85" s="188"/>
      <c r="P85" s="188"/>
      <c r="Q85" s="188"/>
      <c r="R85" s="189"/>
      <c r="S85" s="189"/>
      <c r="T85" s="190"/>
    </row>
    <row r="86" spans="1:20" ht="12.8">
      <c r="A86" s="192">
        <v>17</v>
      </c>
      <c r="B86" s="193" t="s">
        <v>445</v>
      </c>
      <c r="C86" s="194" t="s">
        <v>446</v>
      </c>
      <c r="D86" s="195" t="s">
        <v>167</v>
      </c>
      <c r="E86" s="196">
        <v>1</v>
      </c>
      <c r="F86" s="197">
        <v>0</v>
      </c>
      <c r="G86" s="197">
        <f>E86*F86</f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21</v>
      </c>
      <c r="M86" s="197">
        <v>0</v>
      </c>
      <c r="N86" s="196">
        <v>0</v>
      </c>
      <c r="O86" s="196">
        <v>0</v>
      </c>
      <c r="P86" s="196">
        <v>0</v>
      </c>
      <c r="Q86" s="196">
        <v>0</v>
      </c>
      <c r="R86" s="197"/>
      <c r="S86" s="197" t="s">
        <v>204</v>
      </c>
      <c r="T86" s="198" t="s">
        <v>204</v>
      </c>
    </row>
    <row r="87" spans="1:20" ht="12.75">
      <c r="A87" s="201"/>
      <c r="B87" s="202"/>
      <c r="C87" s="203" t="s">
        <v>447</v>
      </c>
      <c r="D87" s="204"/>
      <c r="E87" s="205"/>
      <c r="F87" s="199"/>
      <c r="G87" s="199"/>
      <c r="H87" s="199"/>
      <c r="I87" s="199"/>
      <c r="J87" s="199"/>
      <c r="K87" s="199"/>
      <c r="L87" s="199"/>
      <c r="M87" s="199"/>
      <c r="N87" s="206"/>
      <c r="O87" s="206"/>
      <c r="P87" s="206"/>
      <c r="Q87" s="206"/>
      <c r="R87" s="199"/>
      <c r="S87" s="199"/>
      <c r="T87" s="199"/>
    </row>
    <row r="88" spans="1:20" ht="12.75">
      <c r="A88" s="201"/>
      <c r="B88" s="202"/>
      <c r="C88" s="203" t="s">
        <v>51</v>
      </c>
      <c r="D88" s="204"/>
      <c r="E88" s="205">
        <v>1</v>
      </c>
      <c r="F88" s="199"/>
      <c r="G88" s="199"/>
      <c r="H88" s="199"/>
      <c r="I88" s="199"/>
      <c r="J88" s="199"/>
      <c r="K88" s="199"/>
      <c r="L88" s="199"/>
      <c r="M88" s="199"/>
      <c r="N88" s="206"/>
      <c r="O88" s="206"/>
      <c r="P88" s="206"/>
      <c r="Q88" s="206"/>
      <c r="R88" s="199"/>
      <c r="S88" s="199"/>
      <c r="T88" s="199"/>
    </row>
    <row r="89" spans="1:20" ht="19.25">
      <c r="A89" s="192">
        <v>18</v>
      </c>
      <c r="B89" s="193" t="s">
        <v>278</v>
      </c>
      <c r="C89" s="194" t="s">
        <v>279</v>
      </c>
      <c r="D89" s="195" t="s">
        <v>213</v>
      </c>
      <c r="E89" s="196">
        <v>12.5</v>
      </c>
      <c r="F89" s="197">
        <v>0</v>
      </c>
      <c r="G89" s="197">
        <f>E89*F89</f>
        <v>0</v>
      </c>
      <c r="H89" s="197">
        <v>0</v>
      </c>
      <c r="I89" s="197">
        <v>0</v>
      </c>
      <c r="J89" s="197">
        <v>0</v>
      </c>
      <c r="K89" s="197">
        <v>0</v>
      </c>
      <c r="L89" s="197">
        <v>21</v>
      </c>
      <c r="M89" s="197">
        <v>0</v>
      </c>
      <c r="N89" s="196">
        <v>0</v>
      </c>
      <c r="O89" s="196">
        <v>0</v>
      </c>
      <c r="P89" s="196">
        <v>0</v>
      </c>
      <c r="Q89" s="196">
        <v>0</v>
      </c>
      <c r="R89" s="197"/>
      <c r="S89" s="197" t="s">
        <v>204</v>
      </c>
      <c r="T89" s="198" t="s">
        <v>204</v>
      </c>
    </row>
    <row r="90" spans="1:20" ht="12.75">
      <c r="A90" s="201"/>
      <c r="B90" s="202"/>
      <c r="C90" s="203" t="s">
        <v>280</v>
      </c>
      <c r="D90" s="204"/>
      <c r="E90" s="205"/>
      <c r="F90" s="199"/>
      <c r="G90" s="199"/>
      <c r="H90" s="199"/>
      <c r="I90" s="199"/>
      <c r="J90" s="199"/>
      <c r="K90" s="199"/>
      <c r="L90" s="199"/>
      <c r="M90" s="199"/>
      <c r="N90" s="206"/>
      <c r="O90" s="206"/>
      <c r="P90" s="206"/>
      <c r="Q90" s="206"/>
      <c r="R90" s="199"/>
      <c r="S90" s="199"/>
      <c r="T90" s="199"/>
    </row>
    <row r="91" spans="1:20" ht="12.75">
      <c r="A91" s="201"/>
      <c r="B91" s="202"/>
      <c r="C91" s="203" t="s">
        <v>448</v>
      </c>
      <c r="D91" s="204"/>
      <c r="E91" s="205"/>
      <c r="F91" s="199"/>
      <c r="G91" s="199"/>
      <c r="H91" s="199"/>
      <c r="I91" s="199"/>
      <c r="J91" s="199"/>
      <c r="K91" s="199"/>
      <c r="L91" s="199"/>
      <c r="M91" s="199"/>
      <c r="N91" s="206"/>
      <c r="O91" s="206"/>
      <c r="P91" s="206"/>
      <c r="Q91" s="206"/>
      <c r="R91" s="199"/>
      <c r="S91" s="199"/>
      <c r="T91" s="199"/>
    </row>
    <row r="92" spans="1:20" ht="12.75">
      <c r="A92" s="201"/>
      <c r="B92" s="202"/>
      <c r="C92" s="203" t="s">
        <v>449</v>
      </c>
      <c r="D92" s="204"/>
      <c r="E92" s="205">
        <v>12.5</v>
      </c>
      <c r="F92" s="199"/>
      <c r="G92" s="199"/>
      <c r="H92" s="199"/>
      <c r="I92" s="199"/>
      <c r="J92" s="199"/>
      <c r="K92" s="199"/>
      <c r="L92" s="199"/>
      <c r="M92" s="199"/>
      <c r="N92" s="206"/>
      <c r="O92" s="206"/>
      <c r="P92" s="206"/>
      <c r="Q92" s="206"/>
      <c r="R92" s="199"/>
      <c r="S92" s="199"/>
      <c r="T92" s="199"/>
    </row>
    <row r="93" spans="1:20" ht="12.8">
      <c r="A93" s="192">
        <v>19</v>
      </c>
      <c r="B93" s="193" t="s">
        <v>450</v>
      </c>
      <c r="C93" s="194" t="s">
        <v>451</v>
      </c>
      <c r="D93" s="195" t="s">
        <v>167</v>
      </c>
      <c r="E93" s="196">
        <v>1</v>
      </c>
      <c r="F93" s="197">
        <v>0</v>
      </c>
      <c r="G93" s="197">
        <f>E93*F93</f>
        <v>0</v>
      </c>
      <c r="H93" s="197">
        <v>0</v>
      </c>
      <c r="I93" s="197">
        <v>0</v>
      </c>
      <c r="J93" s="197">
        <v>0</v>
      </c>
      <c r="K93" s="197">
        <v>0</v>
      </c>
      <c r="L93" s="197">
        <v>21</v>
      </c>
      <c r="M93" s="197">
        <v>0</v>
      </c>
      <c r="N93" s="196">
        <v>0</v>
      </c>
      <c r="O93" s="196">
        <v>0</v>
      </c>
      <c r="P93" s="196">
        <v>0</v>
      </c>
      <c r="Q93" s="196">
        <v>0</v>
      </c>
      <c r="R93" s="197"/>
      <c r="S93" s="197" t="s">
        <v>204</v>
      </c>
      <c r="T93" s="198" t="s">
        <v>204</v>
      </c>
    </row>
    <row r="94" spans="1:20" ht="22.5">
      <c r="A94" s="201"/>
      <c r="B94" s="202"/>
      <c r="C94" s="203" t="s">
        <v>452</v>
      </c>
      <c r="D94" s="204"/>
      <c r="E94" s="205"/>
      <c r="F94" s="199"/>
      <c r="G94" s="199"/>
      <c r="H94" s="199"/>
      <c r="I94" s="199"/>
      <c r="J94" s="199"/>
      <c r="K94" s="199"/>
      <c r="L94" s="199"/>
      <c r="M94" s="199"/>
      <c r="N94" s="206"/>
      <c r="O94" s="206"/>
      <c r="P94" s="206"/>
      <c r="Q94" s="206"/>
      <c r="R94" s="199"/>
      <c r="S94" s="199"/>
      <c r="T94" s="199"/>
    </row>
    <row r="95" spans="1:20" ht="12.75">
      <c r="A95" s="201"/>
      <c r="B95" s="202"/>
      <c r="C95" s="203" t="s">
        <v>51</v>
      </c>
      <c r="D95" s="204"/>
      <c r="E95" s="205">
        <v>1</v>
      </c>
      <c r="F95" s="199"/>
      <c r="G95" s="199"/>
      <c r="H95" s="199"/>
      <c r="I95" s="199"/>
      <c r="J95" s="199"/>
      <c r="K95" s="199"/>
      <c r="L95" s="199"/>
      <c r="M95" s="199"/>
      <c r="N95" s="206"/>
      <c r="O95" s="206"/>
      <c r="P95" s="206"/>
      <c r="Q95" s="206"/>
      <c r="R95" s="199"/>
      <c r="S95" s="199"/>
      <c r="T95" s="199"/>
    </row>
    <row r="96" spans="1:20" ht="12.8">
      <c r="A96" s="192">
        <v>20</v>
      </c>
      <c r="B96" s="193" t="s">
        <v>285</v>
      </c>
      <c r="C96" s="194" t="s">
        <v>286</v>
      </c>
      <c r="D96" s="195" t="s">
        <v>287</v>
      </c>
      <c r="E96" s="196">
        <v>8</v>
      </c>
      <c r="F96" s="197">
        <v>0</v>
      </c>
      <c r="G96" s="197">
        <f>E96*F96</f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21</v>
      </c>
      <c r="M96" s="197">
        <v>0</v>
      </c>
      <c r="N96" s="196">
        <v>0</v>
      </c>
      <c r="O96" s="196">
        <v>0</v>
      </c>
      <c r="P96" s="196">
        <v>0</v>
      </c>
      <c r="Q96" s="196">
        <v>0</v>
      </c>
      <c r="R96" s="197"/>
      <c r="S96" s="197" t="s">
        <v>204</v>
      </c>
      <c r="T96" s="198" t="s">
        <v>204</v>
      </c>
    </row>
    <row r="97" spans="1:20" ht="12.75">
      <c r="A97" s="201"/>
      <c r="B97" s="202"/>
      <c r="C97" s="203" t="s">
        <v>288</v>
      </c>
      <c r="D97" s="204"/>
      <c r="E97" s="205"/>
      <c r="F97" s="199"/>
      <c r="G97" s="199"/>
      <c r="H97" s="199"/>
      <c r="I97" s="199"/>
      <c r="J97" s="199"/>
      <c r="K97" s="199"/>
      <c r="L97" s="199"/>
      <c r="M97" s="199"/>
      <c r="N97" s="206"/>
      <c r="O97" s="206"/>
      <c r="P97" s="206"/>
      <c r="Q97" s="206"/>
      <c r="R97" s="199"/>
      <c r="S97" s="199"/>
      <c r="T97" s="199"/>
    </row>
    <row r="98" spans="1:20" ht="12.75">
      <c r="A98" s="201"/>
      <c r="B98" s="202"/>
      <c r="C98" s="203" t="s">
        <v>289</v>
      </c>
      <c r="D98" s="204"/>
      <c r="E98" s="205"/>
      <c r="F98" s="199"/>
      <c r="G98" s="199"/>
      <c r="H98" s="199"/>
      <c r="I98" s="199"/>
      <c r="J98" s="199"/>
      <c r="K98" s="199"/>
      <c r="L98" s="199"/>
      <c r="M98" s="199"/>
      <c r="N98" s="206"/>
      <c r="O98" s="206"/>
      <c r="P98" s="206"/>
      <c r="Q98" s="206"/>
      <c r="R98" s="199"/>
      <c r="S98" s="199"/>
      <c r="T98" s="199"/>
    </row>
    <row r="99" spans="1:20" ht="12.75">
      <c r="A99" s="201"/>
      <c r="B99" s="202"/>
      <c r="C99" s="203" t="s">
        <v>290</v>
      </c>
      <c r="D99" s="204"/>
      <c r="E99" s="205">
        <v>8</v>
      </c>
      <c r="F99" s="199"/>
      <c r="G99" s="199"/>
      <c r="H99" s="199"/>
      <c r="I99" s="199"/>
      <c r="J99" s="199"/>
      <c r="K99" s="199"/>
      <c r="L99" s="199"/>
      <c r="M99" s="199"/>
      <c r="N99" s="206"/>
      <c r="O99" s="206"/>
      <c r="P99" s="206"/>
      <c r="Q99" s="206"/>
      <c r="R99" s="199"/>
      <c r="S99" s="199"/>
      <c r="T99" s="199"/>
    </row>
    <row r="100" spans="1:20" ht="12.8">
      <c r="A100" s="192">
        <v>21</v>
      </c>
      <c r="B100" s="193" t="s">
        <v>291</v>
      </c>
      <c r="C100" s="194" t="s">
        <v>292</v>
      </c>
      <c r="D100" s="195" t="s">
        <v>167</v>
      </c>
      <c r="E100" s="196">
        <v>160</v>
      </c>
      <c r="F100" s="197">
        <v>0</v>
      </c>
      <c r="G100" s="197">
        <f>E100*F100</f>
        <v>0</v>
      </c>
      <c r="H100" s="197">
        <v>0</v>
      </c>
      <c r="I100" s="197">
        <v>0</v>
      </c>
      <c r="J100" s="197">
        <v>0</v>
      </c>
      <c r="K100" s="197">
        <v>0</v>
      </c>
      <c r="L100" s="197">
        <v>21</v>
      </c>
      <c r="M100" s="197">
        <v>0</v>
      </c>
      <c r="N100" s="196">
        <v>0</v>
      </c>
      <c r="O100" s="196">
        <v>0</v>
      </c>
      <c r="P100" s="196">
        <v>0</v>
      </c>
      <c r="Q100" s="196">
        <v>0</v>
      </c>
      <c r="R100" s="197"/>
      <c r="S100" s="197" t="s">
        <v>204</v>
      </c>
      <c r="T100" s="198" t="s">
        <v>204</v>
      </c>
    </row>
    <row r="101" spans="1:20" ht="12.75">
      <c r="A101" s="201"/>
      <c r="B101" s="202"/>
      <c r="C101" s="203" t="s">
        <v>293</v>
      </c>
      <c r="D101" s="204"/>
      <c r="E101" s="205"/>
      <c r="F101" s="199"/>
      <c r="G101" s="199"/>
      <c r="H101" s="199"/>
      <c r="I101" s="199"/>
      <c r="J101" s="199"/>
      <c r="K101" s="199"/>
      <c r="L101" s="199"/>
      <c r="M101" s="199"/>
      <c r="N101" s="206"/>
      <c r="O101" s="206"/>
      <c r="P101" s="206"/>
      <c r="Q101" s="206"/>
      <c r="R101" s="199"/>
      <c r="S101" s="199"/>
      <c r="T101" s="199"/>
    </row>
    <row r="102" spans="1:20" ht="12.75">
      <c r="A102" s="201"/>
      <c r="B102" s="202"/>
      <c r="C102" s="203" t="s">
        <v>294</v>
      </c>
      <c r="D102" s="204"/>
      <c r="E102" s="205">
        <v>160</v>
      </c>
      <c r="F102" s="199"/>
      <c r="G102" s="199"/>
      <c r="H102" s="199"/>
      <c r="I102" s="199"/>
      <c r="J102" s="199"/>
      <c r="K102" s="199"/>
      <c r="L102" s="199"/>
      <c r="M102" s="199"/>
      <c r="N102" s="206"/>
      <c r="O102" s="206"/>
      <c r="P102" s="206"/>
      <c r="Q102" s="206"/>
      <c r="R102" s="199"/>
      <c r="S102" s="199"/>
      <c r="T102" s="199"/>
    </row>
    <row r="103" spans="1:20" ht="12.8">
      <c r="A103" s="192">
        <v>22</v>
      </c>
      <c r="B103" s="193" t="s">
        <v>295</v>
      </c>
      <c r="C103" s="194" t="s">
        <v>296</v>
      </c>
      <c r="D103" s="195" t="s">
        <v>287</v>
      </c>
      <c r="E103" s="196">
        <v>8</v>
      </c>
      <c r="F103" s="197">
        <v>0</v>
      </c>
      <c r="G103" s="197">
        <f>E103*F103</f>
        <v>0</v>
      </c>
      <c r="H103" s="197">
        <v>0</v>
      </c>
      <c r="I103" s="197">
        <v>0</v>
      </c>
      <c r="J103" s="197">
        <v>0</v>
      </c>
      <c r="K103" s="197">
        <v>0</v>
      </c>
      <c r="L103" s="197">
        <v>21</v>
      </c>
      <c r="M103" s="197">
        <v>0</v>
      </c>
      <c r="N103" s="196">
        <v>0</v>
      </c>
      <c r="O103" s="196">
        <v>0</v>
      </c>
      <c r="P103" s="196">
        <v>0</v>
      </c>
      <c r="Q103" s="196">
        <v>0</v>
      </c>
      <c r="R103" s="197"/>
      <c r="S103" s="197" t="s">
        <v>204</v>
      </c>
      <c r="T103" s="198" t="s">
        <v>204</v>
      </c>
    </row>
    <row r="104" spans="1:20" ht="12.75">
      <c r="A104" s="201"/>
      <c r="B104" s="202"/>
      <c r="C104" s="203" t="s">
        <v>288</v>
      </c>
      <c r="D104" s="204"/>
      <c r="E104" s="205"/>
      <c r="F104" s="199"/>
      <c r="G104" s="199"/>
      <c r="H104" s="199"/>
      <c r="I104" s="199"/>
      <c r="J104" s="199"/>
      <c r="K104" s="199"/>
      <c r="L104" s="199"/>
      <c r="M104" s="199"/>
      <c r="N104" s="206"/>
      <c r="O104" s="206"/>
      <c r="P104" s="206"/>
      <c r="Q104" s="206"/>
      <c r="R104" s="199"/>
      <c r="S104" s="199"/>
      <c r="T104" s="199"/>
    </row>
    <row r="105" spans="1:20" ht="12.75">
      <c r="A105" s="201"/>
      <c r="B105" s="202"/>
      <c r="C105" s="203" t="s">
        <v>289</v>
      </c>
      <c r="D105" s="204"/>
      <c r="E105" s="205"/>
      <c r="F105" s="199"/>
      <c r="G105" s="199"/>
      <c r="H105" s="199"/>
      <c r="I105" s="199"/>
      <c r="J105" s="199"/>
      <c r="K105" s="199"/>
      <c r="L105" s="199"/>
      <c r="M105" s="199"/>
      <c r="N105" s="206"/>
      <c r="O105" s="206"/>
      <c r="P105" s="206"/>
      <c r="Q105" s="206"/>
      <c r="R105" s="199"/>
      <c r="S105" s="199"/>
      <c r="T105" s="199"/>
    </row>
    <row r="106" spans="1:20" ht="12.75">
      <c r="A106" s="201"/>
      <c r="B106" s="202"/>
      <c r="C106" s="203" t="s">
        <v>290</v>
      </c>
      <c r="D106" s="204"/>
      <c r="E106" s="205">
        <v>8</v>
      </c>
      <c r="F106" s="199"/>
      <c r="G106" s="199"/>
      <c r="H106" s="199"/>
      <c r="I106" s="199"/>
      <c r="J106" s="199"/>
      <c r="K106" s="199"/>
      <c r="L106" s="199"/>
      <c r="M106" s="199"/>
      <c r="N106" s="206"/>
      <c r="O106" s="206"/>
      <c r="P106" s="206"/>
      <c r="Q106" s="206"/>
      <c r="R106" s="199"/>
      <c r="S106" s="199"/>
      <c r="T106" s="199"/>
    </row>
    <row r="107" spans="1:20" ht="12.8">
      <c r="A107" s="192">
        <v>23</v>
      </c>
      <c r="B107" s="193" t="s">
        <v>297</v>
      </c>
      <c r="C107" s="194" t="s">
        <v>298</v>
      </c>
      <c r="D107" s="195" t="s">
        <v>167</v>
      </c>
      <c r="E107" s="196">
        <v>14</v>
      </c>
      <c r="F107" s="197">
        <v>0</v>
      </c>
      <c r="G107" s="197">
        <f>E107*F107</f>
        <v>0</v>
      </c>
      <c r="H107" s="197">
        <v>0</v>
      </c>
      <c r="I107" s="197">
        <v>0</v>
      </c>
      <c r="J107" s="197">
        <v>0</v>
      </c>
      <c r="K107" s="197">
        <v>0</v>
      </c>
      <c r="L107" s="197">
        <v>21</v>
      </c>
      <c r="M107" s="197">
        <v>0</v>
      </c>
      <c r="N107" s="196">
        <v>0</v>
      </c>
      <c r="O107" s="196">
        <v>0</v>
      </c>
      <c r="P107" s="196">
        <v>0</v>
      </c>
      <c r="Q107" s="196">
        <v>0</v>
      </c>
      <c r="R107" s="197" t="s">
        <v>256</v>
      </c>
      <c r="S107" s="197" t="s">
        <v>204</v>
      </c>
      <c r="T107" s="198" t="s">
        <v>204</v>
      </c>
    </row>
    <row r="108" spans="1:20" ht="12.75">
      <c r="A108" s="201"/>
      <c r="B108" s="202"/>
      <c r="C108" s="203" t="s">
        <v>280</v>
      </c>
      <c r="D108" s="204"/>
      <c r="E108" s="205"/>
      <c r="F108" s="199"/>
      <c r="G108" s="199"/>
      <c r="H108" s="199"/>
      <c r="I108" s="199"/>
      <c r="J108" s="199"/>
      <c r="K108" s="199"/>
      <c r="L108" s="199"/>
      <c r="M108" s="199"/>
      <c r="N108" s="206"/>
      <c r="O108" s="206"/>
      <c r="P108" s="206"/>
      <c r="Q108" s="206"/>
      <c r="R108" s="199"/>
      <c r="S108" s="199"/>
      <c r="T108" s="199"/>
    </row>
    <row r="109" spans="1:20" ht="12.75">
      <c r="A109" s="201"/>
      <c r="B109" s="202"/>
      <c r="C109" s="203" t="s">
        <v>453</v>
      </c>
      <c r="D109" s="204"/>
      <c r="E109" s="205"/>
      <c r="F109" s="199"/>
      <c r="G109" s="199"/>
      <c r="H109" s="199"/>
      <c r="I109" s="199"/>
      <c r="J109" s="199"/>
      <c r="K109" s="199"/>
      <c r="L109" s="199"/>
      <c r="M109" s="199"/>
      <c r="N109" s="206"/>
      <c r="O109" s="206"/>
      <c r="P109" s="206"/>
      <c r="Q109" s="206"/>
      <c r="R109" s="199"/>
      <c r="S109" s="199"/>
      <c r="T109" s="199"/>
    </row>
    <row r="110" spans="1:20" ht="12.75">
      <c r="A110" s="201"/>
      <c r="B110" s="202"/>
      <c r="C110" s="203" t="s">
        <v>454</v>
      </c>
      <c r="D110" s="204"/>
      <c r="E110" s="205">
        <v>13.75</v>
      </c>
      <c r="F110" s="199"/>
      <c r="G110" s="199"/>
      <c r="H110" s="199"/>
      <c r="I110" s="199"/>
      <c r="J110" s="199"/>
      <c r="K110" s="199"/>
      <c r="L110" s="199"/>
      <c r="M110" s="199"/>
      <c r="N110" s="206"/>
      <c r="O110" s="206"/>
      <c r="P110" s="206"/>
      <c r="Q110" s="206"/>
      <c r="R110" s="199"/>
      <c r="S110" s="199"/>
      <c r="T110" s="199"/>
    </row>
    <row r="111" spans="1:20" ht="12.75">
      <c r="A111" s="201"/>
      <c r="B111" s="202"/>
      <c r="C111" s="203" t="s">
        <v>455</v>
      </c>
      <c r="D111" s="204"/>
      <c r="E111" s="205">
        <v>0.25</v>
      </c>
      <c r="F111" s="199"/>
      <c r="G111" s="199"/>
      <c r="H111" s="199"/>
      <c r="I111" s="199"/>
      <c r="J111" s="199"/>
      <c r="K111" s="199"/>
      <c r="L111" s="199"/>
      <c r="M111" s="199"/>
      <c r="N111" s="206"/>
      <c r="O111" s="206"/>
      <c r="P111" s="206"/>
      <c r="Q111" s="206"/>
      <c r="R111" s="199"/>
      <c r="S111" s="199"/>
      <c r="T111" s="199"/>
    </row>
    <row r="112" spans="1:20" ht="12.75">
      <c r="A112" s="184" t="s">
        <v>163</v>
      </c>
      <c r="B112" s="185" t="s">
        <v>301</v>
      </c>
      <c r="C112" s="186" t="s">
        <v>302</v>
      </c>
      <c r="D112" s="187"/>
      <c r="E112" s="188"/>
      <c r="F112" s="189"/>
      <c r="G112" s="189">
        <f>G113</f>
        <v>0</v>
      </c>
      <c r="H112" s="189"/>
      <c r="I112" s="189">
        <v>0</v>
      </c>
      <c r="J112" s="189"/>
      <c r="K112" s="189">
        <v>0</v>
      </c>
      <c r="L112" s="189"/>
      <c r="M112" s="189"/>
      <c r="N112" s="188"/>
      <c r="O112" s="188"/>
      <c r="P112" s="188"/>
      <c r="Q112" s="188"/>
      <c r="R112" s="189"/>
      <c r="S112" s="189"/>
      <c r="T112" s="190"/>
    </row>
    <row r="113" spans="1:20" ht="12.8">
      <c r="A113" s="192">
        <v>24</v>
      </c>
      <c r="B113" s="193" t="s">
        <v>303</v>
      </c>
      <c r="C113" s="194" t="s">
        <v>304</v>
      </c>
      <c r="D113" s="195" t="s">
        <v>305</v>
      </c>
      <c r="E113" s="196">
        <v>24.04</v>
      </c>
      <c r="F113" s="197">
        <v>0</v>
      </c>
      <c r="G113" s="197">
        <f>E113*F113</f>
        <v>0</v>
      </c>
      <c r="H113" s="197">
        <v>0</v>
      </c>
      <c r="I113" s="197">
        <v>0</v>
      </c>
      <c r="J113" s="197">
        <v>0</v>
      </c>
      <c r="K113" s="197">
        <v>0</v>
      </c>
      <c r="L113" s="197">
        <v>21</v>
      </c>
      <c r="M113" s="197">
        <v>0</v>
      </c>
      <c r="N113" s="196">
        <v>0</v>
      </c>
      <c r="O113" s="196">
        <v>0</v>
      </c>
      <c r="P113" s="196">
        <v>0</v>
      </c>
      <c r="Q113" s="196">
        <v>0</v>
      </c>
      <c r="R113" s="197"/>
      <c r="S113" s="197" t="s">
        <v>204</v>
      </c>
      <c r="T113" s="198" t="s">
        <v>204</v>
      </c>
    </row>
    <row r="114" spans="1:20" ht="12.75">
      <c r="A114" s="201"/>
      <c r="B114" s="202"/>
      <c r="C114" s="203" t="s">
        <v>456</v>
      </c>
      <c r="D114" s="204"/>
      <c r="E114" s="205">
        <v>24.04</v>
      </c>
      <c r="F114" s="199"/>
      <c r="G114" s="199"/>
      <c r="H114" s="199"/>
      <c r="I114" s="199"/>
      <c r="J114" s="199"/>
      <c r="K114" s="199"/>
      <c r="L114" s="199"/>
      <c r="M114" s="199"/>
      <c r="N114" s="206"/>
      <c r="O114" s="206"/>
      <c r="P114" s="206"/>
      <c r="Q114" s="206"/>
      <c r="R114" s="199"/>
      <c r="S114" s="199"/>
      <c r="T114" s="199"/>
    </row>
    <row r="115" spans="1:20" ht="12.75">
      <c r="A115" s="184" t="s">
        <v>163</v>
      </c>
      <c r="B115" s="185" t="s">
        <v>127</v>
      </c>
      <c r="C115" s="186" t="s">
        <v>128</v>
      </c>
      <c r="D115" s="187"/>
      <c r="E115" s="188"/>
      <c r="F115" s="189"/>
      <c r="G115" s="189">
        <f>G116+G123+G129+G132</f>
        <v>0</v>
      </c>
      <c r="H115" s="189"/>
      <c r="I115" s="189">
        <v>0</v>
      </c>
      <c r="J115" s="189"/>
      <c r="K115" s="189">
        <v>0</v>
      </c>
      <c r="L115" s="189"/>
      <c r="M115" s="189"/>
      <c r="N115" s="188"/>
      <c r="O115" s="188"/>
      <c r="P115" s="188"/>
      <c r="Q115" s="188"/>
      <c r="R115" s="189"/>
      <c r="S115" s="189"/>
      <c r="T115" s="190"/>
    </row>
    <row r="116" spans="1:20" ht="19.25">
      <c r="A116" s="192">
        <v>25</v>
      </c>
      <c r="B116" s="193" t="s">
        <v>165</v>
      </c>
      <c r="C116" s="194" t="s">
        <v>457</v>
      </c>
      <c r="D116" s="195" t="s">
        <v>167</v>
      </c>
      <c r="E116" s="196">
        <v>5</v>
      </c>
      <c r="F116" s="197">
        <v>0</v>
      </c>
      <c r="G116" s="197">
        <f>E116*F116</f>
        <v>0</v>
      </c>
      <c r="H116" s="197">
        <v>0</v>
      </c>
      <c r="I116" s="197">
        <v>0</v>
      </c>
      <c r="J116" s="197">
        <v>0</v>
      </c>
      <c r="K116" s="197">
        <v>0</v>
      </c>
      <c r="L116" s="197">
        <v>21</v>
      </c>
      <c r="M116" s="197">
        <v>0</v>
      </c>
      <c r="N116" s="196">
        <v>0</v>
      </c>
      <c r="O116" s="196">
        <v>0</v>
      </c>
      <c r="P116" s="196">
        <v>0</v>
      </c>
      <c r="Q116" s="196">
        <v>0</v>
      </c>
      <c r="R116" s="197"/>
      <c r="S116" s="197" t="s">
        <v>168</v>
      </c>
      <c r="T116" s="198" t="s">
        <v>169</v>
      </c>
    </row>
    <row r="117" spans="1:20" ht="12.75">
      <c r="A117" s="201"/>
      <c r="B117" s="202"/>
      <c r="C117" s="203" t="s">
        <v>173</v>
      </c>
      <c r="D117" s="204"/>
      <c r="E117" s="205"/>
      <c r="F117" s="199"/>
      <c r="G117" s="199"/>
      <c r="H117" s="199"/>
      <c r="I117" s="199"/>
      <c r="J117" s="199"/>
      <c r="K117" s="199"/>
      <c r="L117" s="199"/>
      <c r="M117" s="199"/>
      <c r="N117" s="206"/>
      <c r="O117" s="206"/>
      <c r="P117" s="206"/>
      <c r="Q117" s="206"/>
      <c r="R117" s="199"/>
      <c r="S117" s="199"/>
      <c r="T117" s="199"/>
    </row>
    <row r="118" spans="1:20" ht="22.5">
      <c r="A118" s="201"/>
      <c r="B118" s="202"/>
      <c r="C118" s="203" t="s">
        <v>458</v>
      </c>
      <c r="D118" s="204"/>
      <c r="E118" s="205"/>
      <c r="F118" s="199"/>
      <c r="G118" s="199"/>
      <c r="H118" s="199"/>
      <c r="I118" s="199"/>
      <c r="J118" s="199"/>
      <c r="K118" s="199"/>
      <c r="L118" s="199"/>
      <c r="M118" s="199"/>
      <c r="N118" s="206"/>
      <c r="O118" s="206"/>
      <c r="P118" s="206"/>
      <c r="Q118" s="206"/>
      <c r="R118" s="199"/>
      <c r="S118" s="199"/>
      <c r="T118" s="199"/>
    </row>
    <row r="119" spans="1:20" ht="12.75">
      <c r="A119" s="201"/>
      <c r="B119" s="202"/>
      <c r="C119" s="203" t="s">
        <v>176</v>
      </c>
      <c r="D119" s="204"/>
      <c r="E119" s="205"/>
      <c r="F119" s="199"/>
      <c r="G119" s="199"/>
      <c r="H119" s="199"/>
      <c r="I119" s="199"/>
      <c r="J119" s="199"/>
      <c r="K119" s="199"/>
      <c r="L119" s="199"/>
      <c r="M119" s="199"/>
      <c r="N119" s="206"/>
      <c r="O119" s="206"/>
      <c r="P119" s="206"/>
      <c r="Q119" s="206"/>
      <c r="R119" s="199"/>
      <c r="S119" s="199"/>
      <c r="T119" s="199"/>
    </row>
    <row r="120" spans="1:20" ht="22.5">
      <c r="A120" s="201"/>
      <c r="B120" s="202"/>
      <c r="C120" s="203" t="s">
        <v>178</v>
      </c>
      <c r="D120" s="204"/>
      <c r="E120" s="205"/>
      <c r="F120" s="199"/>
      <c r="G120" s="199"/>
      <c r="H120" s="199"/>
      <c r="I120" s="199"/>
      <c r="J120" s="199"/>
      <c r="K120" s="199"/>
      <c r="L120" s="199"/>
      <c r="M120" s="199"/>
      <c r="N120" s="206"/>
      <c r="O120" s="206"/>
      <c r="P120" s="206"/>
      <c r="Q120" s="206"/>
      <c r="R120" s="199"/>
      <c r="S120" s="199"/>
      <c r="T120" s="199"/>
    </row>
    <row r="121" spans="1:20" ht="12.75">
      <c r="A121" s="201"/>
      <c r="B121" s="202"/>
      <c r="C121" s="203" t="s">
        <v>179</v>
      </c>
      <c r="D121" s="204"/>
      <c r="E121" s="205"/>
      <c r="F121" s="199"/>
      <c r="G121" s="199"/>
      <c r="H121" s="199"/>
      <c r="I121" s="199"/>
      <c r="J121" s="199"/>
      <c r="K121" s="199"/>
      <c r="L121" s="199"/>
      <c r="M121" s="199"/>
      <c r="N121" s="206"/>
      <c r="O121" s="206"/>
      <c r="P121" s="206"/>
      <c r="Q121" s="206"/>
      <c r="R121" s="199"/>
      <c r="S121" s="199"/>
      <c r="T121" s="199"/>
    </row>
    <row r="122" spans="1:20" ht="12.75">
      <c r="A122" s="201"/>
      <c r="B122" s="202"/>
      <c r="C122" s="203" t="s">
        <v>125</v>
      </c>
      <c r="D122" s="204"/>
      <c r="E122" s="205">
        <v>5</v>
      </c>
      <c r="F122" s="199"/>
      <c r="G122" s="199"/>
      <c r="H122" s="199"/>
      <c r="I122" s="199"/>
      <c r="J122" s="199"/>
      <c r="K122" s="199"/>
      <c r="L122" s="199"/>
      <c r="M122" s="199"/>
      <c r="N122" s="206"/>
      <c r="O122" s="206"/>
      <c r="P122" s="206"/>
      <c r="Q122" s="206"/>
      <c r="R122" s="199"/>
      <c r="S122" s="199"/>
      <c r="T122" s="199"/>
    </row>
    <row r="123" spans="1:20" ht="19.25">
      <c r="A123" s="192">
        <v>26</v>
      </c>
      <c r="B123" s="193" t="s">
        <v>180</v>
      </c>
      <c r="C123" s="194" t="s">
        <v>181</v>
      </c>
      <c r="D123" s="195" t="s">
        <v>167</v>
      </c>
      <c r="E123" s="196">
        <v>7</v>
      </c>
      <c r="F123" s="197">
        <v>0</v>
      </c>
      <c r="G123" s="197">
        <f>E123*F123</f>
        <v>0</v>
      </c>
      <c r="H123" s="197">
        <v>0</v>
      </c>
      <c r="I123" s="197">
        <v>0</v>
      </c>
      <c r="J123" s="197">
        <v>4550</v>
      </c>
      <c r="K123" s="197">
        <v>31850</v>
      </c>
      <c r="L123" s="197">
        <v>21</v>
      </c>
      <c r="M123" s="197">
        <v>38538.5</v>
      </c>
      <c r="N123" s="196">
        <v>0</v>
      </c>
      <c r="O123" s="196">
        <v>0</v>
      </c>
      <c r="P123" s="196">
        <v>0</v>
      </c>
      <c r="Q123" s="196">
        <v>0</v>
      </c>
      <c r="R123" s="197"/>
      <c r="S123" s="197" t="s">
        <v>168</v>
      </c>
      <c r="T123" s="198" t="s">
        <v>169</v>
      </c>
    </row>
    <row r="124" spans="1:20" ht="12.75">
      <c r="A124" s="201"/>
      <c r="B124" s="202"/>
      <c r="C124" s="203" t="s">
        <v>173</v>
      </c>
      <c r="D124" s="204"/>
      <c r="E124" s="205"/>
      <c r="F124" s="199"/>
      <c r="G124" s="199"/>
      <c r="H124" s="199"/>
      <c r="I124" s="199"/>
      <c r="J124" s="199"/>
      <c r="K124" s="199"/>
      <c r="L124" s="199"/>
      <c r="M124" s="199"/>
      <c r="N124" s="206"/>
      <c r="O124" s="206"/>
      <c r="P124" s="206"/>
      <c r="Q124" s="206"/>
      <c r="R124" s="199"/>
      <c r="S124" s="199"/>
      <c r="T124" s="199"/>
    </row>
    <row r="125" spans="1:20" ht="22.5">
      <c r="A125" s="201"/>
      <c r="B125" s="202"/>
      <c r="C125" s="203" t="s">
        <v>182</v>
      </c>
      <c r="D125" s="204"/>
      <c r="E125" s="205"/>
      <c r="F125" s="199"/>
      <c r="G125" s="199"/>
      <c r="H125" s="199"/>
      <c r="I125" s="199"/>
      <c r="J125" s="199"/>
      <c r="K125" s="199"/>
      <c r="L125" s="199"/>
      <c r="M125" s="199"/>
      <c r="N125" s="206"/>
      <c r="O125" s="206"/>
      <c r="P125" s="206"/>
      <c r="Q125" s="206"/>
      <c r="R125" s="199"/>
      <c r="S125" s="199"/>
      <c r="T125" s="199"/>
    </row>
    <row r="126" spans="1:20" ht="22.5">
      <c r="A126" s="201"/>
      <c r="B126" s="202"/>
      <c r="C126" s="203" t="s">
        <v>308</v>
      </c>
      <c r="D126" s="204"/>
      <c r="E126" s="205"/>
      <c r="F126" s="199"/>
      <c r="G126" s="199"/>
      <c r="H126" s="199"/>
      <c r="I126" s="199"/>
      <c r="J126" s="199"/>
      <c r="K126" s="199"/>
      <c r="L126" s="199"/>
      <c r="M126" s="199"/>
      <c r="N126" s="206"/>
      <c r="O126" s="206"/>
      <c r="P126" s="206"/>
      <c r="Q126" s="206"/>
      <c r="R126" s="199"/>
      <c r="S126" s="199"/>
      <c r="T126" s="199"/>
    </row>
    <row r="127" spans="1:20" ht="12.75">
      <c r="A127" s="201"/>
      <c r="B127" s="202"/>
      <c r="C127" s="203" t="s">
        <v>184</v>
      </c>
      <c r="D127" s="204"/>
      <c r="E127" s="205"/>
      <c r="F127" s="199"/>
      <c r="G127" s="199"/>
      <c r="H127" s="199"/>
      <c r="I127" s="199"/>
      <c r="J127" s="199"/>
      <c r="K127" s="199"/>
      <c r="L127" s="199"/>
      <c r="M127" s="199"/>
      <c r="N127" s="206"/>
      <c r="O127" s="206"/>
      <c r="P127" s="206"/>
      <c r="Q127" s="206"/>
      <c r="R127" s="199"/>
      <c r="S127" s="199"/>
      <c r="T127" s="199"/>
    </row>
    <row r="128" spans="1:20" ht="12.75">
      <c r="A128" s="201"/>
      <c r="B128" s="202"/>
      <c r="C128" s="203" t="s">
        <v>371</v>
      </c>
      <c r="D128" s="204"/>
      <c r="E128" s="205">
        <v>7</v>
      </c>
      <c r="F128" s="199"/>
      <c r="G128" s="199"/>
      <c r="H128" s="199"/>
      <c r="I128" s="199"/>
      <c r="J128" s="199"/>
      <c r="K128" s="199"/>
      <c r="L128" s="199"/>
      <c r="M128" s="199"/>
      <c r="N128" s="206"/>
      <c r="O128" s="206"/>
      <c r="P128" s="206"/>
      <c r="Q128" s="206"/>
      <c r="R128" s="199"/>
      <c r="S128" s="199"/>
      <c r="T128" s="199"/>
    </row>
    <row r="129" spans="1:20" ht="12.8">
      <c r="A129" s="192">
        <v>27</v>
      </c>
      <c r="B129" s="193" t="s">
        <v>185</v>
      </c>
      <c r="C129" s="194" t="s">
        <v>186</v>
      </c>
      <c r="D129" s="195" t="s">
        <v>187</v>
      </c>
      <c r="E129" s="196">
        <v>1</v>
      </c>
      <c r="F129" s="197">
        <v>0</v>
      </c>
      <c r="G129" s="197">
        <f>E129*F129</f>
        <v>0</v>
      </c>
      <c r="H129" s="197">
        <v>0</v>
      </c>
      <c r="I129" s="197">
        <v>0</v>
      </c>
      <c r="J129" s="197">
        <v>1100</v>
      </c>
      <c r="K129" s="197">
        <v>1100</v>
      </c>
      <c r="L129" s="197">
        <v>21</v>
      </c>
      <c r="M129" s="197">
        <v>1331</v>
      </c>
      <c r="N129" s="196">
        <v>0</v>
      </c>
      <c r="O129" s="196">
        <v>0</v>
      </c>
      <c r="P129" s="196">
        <v>0</v>
      </c>
      <c r="Q129" s="196">
        <v>0</v>
      </c>
      <c r="R129" s="197"/>
      <c r="S129" s="197" t="s">
        <v>168</v>
      </c>
      <c r="T129" s="198" t="s">
        <v>169</v>
      </c>
    </row>
    <row r="130" spans="1:20" ht="12.75">
      <c r="A130" s="201"/>
      <c r="B130" s="202"/>
      <c r="C130" s="203" t="s">
        <v>311</v>
      </c>
      <c r="D130" s="204"/>
      <c r="E130" s="205"/>
      <c r="F130" s="199"/>
      <c r="G130" s="199"/>
      <c r="H130" s="199"/>
      <c r="I130" s="199"/>
      <c r="J130" s="199"/>
      <c r="K130" s="199"/>
      <c r="L130" s="199"/>
      <c r="M130" s="199"/>
      <c r="N130" s="206"/>
      <c r="O130" s="206"/>
      <c r="P130" s="206"/>
      <c r="Q130" s="206"/>
      <c r="R130" s="199"/>
      <c r="S130" s="199"/>
      <c r="T130" s="199"/>
    </row>
    <row r="131" spans="1:20" ht="12.75">
      <c r="A131" s="201"/>
      <c r="B131" s="202"/>
      <c r="C131" s="203" t="s">
        <v>51</v>
      </c>
      <c r="D131" s="204"/>
      <c r="E131" s="205">
        <v>1</v>
      </c>
      <c r="F131" s="199"/>
      <c r="G131" s="199"/>
      <c r="H131" s="199"/>
      <c r="I131" s="199"/>
      <c r="J131" s="199"/>
      <c r="K131" s="199"/>
      <c r="L131" s="199"/>
      <c r="M131" s="199"/>
      <c r="N131" s="206"/>
      <c r="O131" s="206"/>
      <c r="P131" s="206"/>
      <c r="Q131" s="206"/>
      <c r="R131" s="199"/>
      <c r="S131" s="199"/>
      <c r="T131" s="199"/>
    </row>
    <row r="132" spans="1:20" ht="12.8">
      <c r="A132" s="192">
        <v>28</v>
      </c>
      <c r="B132" s="193" t="s">
        <v>189</v>
      </c>
      <c r="C132" s="194" t="s">
        <v>199</v>
      </c>
      <c r="D132" s="195" t="s">
        <v>167</v>
      </c>
      <c r="E132" s="196">
        <v>2</v>
      </c>
      <c r="F132" s="197">
        <v>0</v>
      </c>
      <c r="G132" s="197">
        <f>E132*F132</f>
        <v>0</v>
      </c>
      <c r="H132" s="197">
        <v>0</v>
      </c>
      <c r="I132" s="197">
        <v>0</v>
      </c>
      <c r="J132" s="197">
        <v>850</v>
      </c>
      <c r="K132" s="197">
        <v>1700</v>
      </c>
      <c r="L132" s="197">
        <v>21</v>
      </c>
      <c r="M132" s="197">
        <v>2057</v>
      </c>
      <c r="N132" s="196">
        <v>0</v>
      </c>
      <c r="O132" s="196">
        <v>0</v>
      </c>
      <c r="P132" s="196">
        <v>0</v>
      </c>
      <c r="Q132" s="196">
        <v>0</v>
      </c>
      <c r="R132" s="197"/>
      <c r="S132" s="197" t="s">
        <v>168</v>
      </c>
      <c r="T132" s="198" t="s">
        <v>169</v>
      </c>
    </row>
    <row r="133" spans="1:20" ht="12.75">
      <c r="A133" s="201"/>
      <c r="B133" s="202"/>
      <c r="C133" s="203" t="s">
        <v>200</v>
      </c>
      <c r="D133" s="204"/>
      <c r="E133" s="205"/>
      <c r="F133" s="199"/>
      <c r="G133" s="199"/>
      <c r="H133" s="199"/>
      <c r="I133" s="199"/>
      <c r="J133" s="199"/>
      <c r="K133" s="199"/>
      <c r="L133" s="199"/>
      <c r="M133" s="199"/>
      <c r="N133" s="206"/>
      <c r="O133" s="206"/>
      <c r="P133" s="206"/>
      <c r="Q133" s="206"/>
      <c r="R133" s="199"/>
      <c r="S133" s="199"/>
      <c r="T133" s="199"/>
    </row>
    <row r="134" spans="1:20" ht="12.75">
      <c r="A134" s="201"/>
      <c r="B134" s="202"/>
      <c r="C134" s="203" t="s">
        <v>247</v>
      </c>
      <c r="D134" s="204"/>
      <c r="E134" s="205">
        <v>2</v>
      </c>
      <c r="F134" s="199"/>
      <c r="G134" s="199"/>
      <c r="H134" s="199"/>
      <c r="I134" s="199"/>
      <c r="J134" s="199"/>
      <c r="K134" s="199"/>
      <c r="L134" s="199"/>
      <c r="M134" s="199"/>
      <c r="N134" s="206"/>
      <c r="O134" s="206"/>
      <c r="P134" s="206"/>
      <c r="Q134" s="206"/>
      <c r="R134" s="199"/>
      <c r="S134" s="199"/>
      <c r="T134" s="199"/>
    </row>
    <row r="135" spans="1:20" ht="12.75">
      <c r="A135" s="184" t="s">
        <v>163</v>
      </c>
      <c r="B135" s="185" t="s">
        <v>312</v>
      </c>
      <c r="C135" s="186" t="s">
        <v>313</v>
      </c>
      <c r="D135" s="187"/>
      <c r="E135" s="188"/>
      <c r="F135" s="189"/>
      <c r="G135" s="189">
        <f>G136+G143+G146+G149</f>
        <v>0</v>
      </c>
      <c r="H135" s="189"/>
      <c r="I135" s="189">
        <v>0</v>
      </c>
      <c r="J135" s="189"/>
      <c r="K135" s="189">
        <v>9011.55</v>
      </c>
      <c r="L135" s="189"/>
      <c r="M135" s="189"/>
      <c r="N135" s="188"/>
      <c r="O135" s="188"/>
      <c r="P135" s="188"/>
      <c r="Q135" s="188"/>
      <c r="R135" s="189"/>
      <c r="S135" s="189"/>
      <c r="T135" s="190"/>
    </row>
    <row r="136" spans="1:20" ht="12.8">
      <c r="A136" s="192">
        <v>29</v>
      </c>
      <c r="B136" s="193" t="s">
        <v>314</v>
      </c>
      <c r="C136" s="194" t="s">
        <v>315</v>
      </c>
      <c r="D136" s="195" t="s">
        <v>305</v>
      </c>
      <c r="E136" s="196">
        <v>3.675</v>
      </c>
      <c r="F136" s="197">
        <v>0</v>
      </c>
      <c r="G136" s="197">
        <f>E136*F136</f>
        <v>0</v>
      </c>
      <c r="H136" s="197">
        <v>0</v>
      </c>
      <c r="I136" s="197">
        <v>0</v>
      </c>
      <c r="J136" s="197">
        <v>155</v>
      </c>
      <c r="K136" s="197">
        <v>569.625</v>
      </c>
      <c r="L136" s="197">
        <v>21</v>
      </c>
      <c r="M136" s="197">
        <v>689.2523</v>
      </c>
      <c r="N136" s="196">
        <v>0</v>
      </c>
      <c r="O136" s="196">
        <v>0</v>
      </c>
      <c r="P136" s="196">
        <v>0</v>
      </c>
      <c r="Q136" s="196">
        <v>0</v>
      </c>
      <c r="R136" s="197"/>
      <c r="S136" s="197" t="s">
        <v>204</v>
      </c>
      <c r="T136" s="198" t="s">
        <v>204</v>
      </c>
    </row>
    <row r="137" spans="1:20" ht="12.75" customHeight="1">
      <c r="A137" s="201"/>
      <c r="B137" s="202"/>
      <c r="C137" s="207" t="s">
        <v>316</v>
      </c>
      <c r="D137" s="207"/>
      <c r="E137" s="207"/>
      <c r="F137" s="207"/>
      <c r="G137" s="207"/>
      <c r="H137" s="199"/>
      <c r="I137" s="199"/>
      <c r="J137" s="199"/>
      <c r="K137" s="199"/>
      <c r="L137" s="199"/>
      <c r="M137" s="199"/>
      <c r="N137" s="206"/>
      <c r="O137" s="206"/>
      <c r="P137" s="206"/>
      <c r="Q137" s="206"/>
      <c r="R137" s="199"/>
      <c r="S137" s="199"/>
      <c r="T137" s="199"/>
    </row>
    <row r="138" spans="1:20" ht="12.75" customHeight="1">
      <c r="A138" s="201"/>
      <c r="B138" s="202"/>
      <c r="C138" s="208" t="s">
        <v>317</v>
      </c>
      <c r="D138" s="208"/>
      <c r="E138" s="208"/>
      <c r="F138" s="208"/>
      <c r="G138" s="208"/>
      <c r="H138" s="199"/>
      <c r="I138" s="199"/>
      <c r="J138" s="199"/>
      <c r="K138" s="199"/>
      <c r="L138" s="199"/>
      <c r="M138" s="199"/>
      <c r="N138" s="206"/>
      <c r="O138" s="206"/>
      <c r="P138" s="206"/>
      <c r="Q138" s="206"/>
      <c r="R138" s="199"/>
      <c r="S138" s="199"/>
      <c r="T138" s="199"/>
    </row>
    <row r="139" spans="1:20" ht="12.75" customHeight="1">
      <c r="A139" s="201"/>
      <c r="B139" s="202"/>
      <c r="C139" s="208" t="s">
        <v>318</v>
      </c>
      <c r="D139" s="208"/>
      <c r="E139" s="208"/>
      <c r="F139" s="208"/>
      <c r="G139" s="208"/>
      <c r="H139" s="199"/>
      <c r="I139" s="199"/>
      <c r="J139" s="199"/>
      <c r="K139" s="199"/>
      <c r="L139" s="199"/>
      <c r="M139" s="199"/>
      <c r="N139" s="206"/>
      <c r="O139" s="206"/>
      <c r="P139" s="206"/>
      <c r="Q139" s="206"/>
      <c r="R139" s="199"/>
      <c r="S139" s="199"/>
      <c r="T139" s="199"/>
    </row>
    <row r="140" spans="1:20" ht="12.75" customHeight="1">
      <c r="A140" s="201"/>
      <c r="B140" s="202"/>
      <c r="C140" s="208" t="s">
        <v>319</v>
      </c>
      <c r="D140" s="208"/>
      <c r="E140" s="208"/>
      <c r="F140" s="208"/>
      <c r="G140" s="208"/>
      <c r="H140" s="199"/>
      <c r="I140" s="199"/>
      <c r="J140" s="199"/>
      <c r="K140" s="199"/>
      <c r="L140" s="199"/>
      <c r="M140" s="199"/>
      <c r="N140" s="206"/>
      <c r="O140" s="206"/>
      <c r="P140" s="206"/>
      <c r="Q140" s="206"/>
      <c r="R140" s="199"/>
      <c r="S140" s="199"/>
      <c r="T140" s="199"/>
    </row>
    <row r="141" spans="1:20" ht="12.75">
      <c r="A141" s="201"/>
      <c r="B141" s="202"/>
      <c r="C141" s="203" t="s">
        <v>459</v>
      </c>
      <c r="D141" s="204"/>
      <c r="E141" s="205"/>
      <c r="F141" s="199"/>
      <c r="G141" s="199"/>
      <c r="H141" s="199"/>
      <c r="I141" s="199"/>
      <c r="J141" s="199"/>
      <c r="K141" s="199"/>
      <c r="L141" s="199"/>
      <c r="M141" s="199"/>
      <c r="N141" s="206"/>
      <c r="O141" s="206"/>
      <c r="P141" s="206"/>
      <c r="Q141" s="206"/>
      <c r="R141" s="199"/>
      <c r="S141" s="199"/>
      <c r="T141" s="199"/>
    </row>
    <row r="142" spans="1:20" ht="12.75">
      <c r="A142" s="201"/>
      <c r="B142" s="202"/>
      <c r="C142" s="203" t="s">
        <v>460</v>
      </c>
      <c r="D142" s="204"/>
      <c r="E142" s="205">
        <v>3.675</v>
      </c>
      <c r="F142" s="199"/>
      <c r="G142" s="199"/>
      <c r="H142" s="199"/>
      <c r="I142" s="199"/>
      <c r="J142" s="199"/>
      <c r="K142" s="199"/>
      <c r="L142" s="199"/>
      <c r="M142" s="199"/>
      <c r="N142" s="206"/>
      <c r="O142" s="206"/>
      <c r="P142" s="206"/>
      <c r="Q142" s="206"/>
      <c r="R142" s="199"/>
      <c r="S142" s="199"/>
      <c r="T142" s="199"/>
    </row>
    <row r="143" spans="1:20" ht="12.8">
      <c r="A143" s="192">
        <v>30</v>
      </c>
      <c r="B143" s="193" t="s">
        <v>322</v>
      </c>
      <c r="C143" s="194" t="s">
        <v>323</v>
      </c>
      <c r="D143" s="195" t="s">
        <v>305</v>
      </c>
      <c r="E143" s="196">
        <v>14.72</v>
      </c>
      <c r="F143" s="197">
        <v>0</v>
      </c>
      <c r="G143" s="197">
        <f>E143*F143</f>
        <v>0</v>
      </c>
      <c r="H143" s="197">
        <v>0</v>
      </c>
      <c r="I143" s="197">
        <v>0</v>
      </c>
      <c r="J143" s="197">
        <v>105.5</v>
      </c>
      <c r="K143" s="197">
        <v>1552.96</v>
      </c>
      <c r="L143" s="197">
        <v>21</v>
      </c>
      <c r="M143" s="197">
        <v>1879.0816</v>
      </c>
      <c r="N143" s="196">
        <v>0</v>
      </c>
      <c r="O143" s="196">
        <v>0</v>
      </c>
      <c r="P143" s="196">
        <v>0</v>
      </c>
      <c r="Q143" s="196">
        <v>0</v>
      </c>
      <c r="R143" s="197"/>
      <c r="S143" s="197" t="s">
        <v>204</v>
      </c>
      <c r="T143" s="198" t="s">
        <v>204</v>
      </c>
    </row>
    <row r="144" spans="1:20" ht="22.5">
      <c r="A144" s="201"/>
      <c r="B144" s="202"/>
      <c r="C144" s="203" t="s">
        <v>324</v>
      </c>
      <c r="D144" s="204"/>
      <c r="E144" s="205"/>
      <c r="F144" s="199"/>
      <c r="G144" s="199"/>
      <c r="H144" s="199"/>
      <c r="I144" s="199"/>
      <c r="J144" s="199"/>
      <c r="K144" s="199"/>
      <c r="L144" s="199"/>
      <c r="M144" s="199"/>
      <c r="N144" s="206"/>
      <c r="O144" s="206"/>
      <c r="P144" s="206"/>
      <c r="Q144" s="206"/>
      <c r="R144" s="199"/>
      <c r="S144" s="199"/>
      <c r="T144" s="199"/>
    </row>
    <row r="145" spans="1:20" ht="12.75">
      <c r="A145" s="201"/>
      <c r="B145" s="202"/>
      <c r="C145" s="203" t="s">
        <v>461</v>
      </c>
      <c r="D145" s="204"/>
      <c r="E145" s="205">
        <v>14.72</v>
      </c>
      <c r="F145" s="199"/>
      <c r="G145" s="199"/>
      <c r="H145" s="199"/>
      <c r="I145" s="199"/>
      <c r="J145" s="199"/>
      <c r="K145" s="199"/>
      <c r="L145" s="199"/>
      <c r="M145" s="199"/>
      <c r="N145" s="206"/>
      <c r="O145" s="206"/>
      <c r="P145" s="206"/>
      <c r="Q145" s="206"/>
      <c r="R145" s="199"/>
      <c r="S145" s="199"/>
      <c r="T145" s="199"/>
    </row>
    <row r="146" spans="1:20" ht="12.8">
      <c r="A146" s="192">
        <v>31</v>
      </c>
      <c r="B146" s="193" t="s">
        <v>326</v>
      </c>
      <c r="C146" s="194" t="s">
        <v>327</v>
      </c>
      <c r="D146" s="195" t="s">
        <v>305</v>
      </c>
      <c r="E146" s="196">
        <v>3.68</v>
      </c>
      <c r="F146" s="197">
        <v>0</v>
      </c>
      <c r="G146" s="197">
        <f>E146*F146</f>
        <v>0</v>
      </c>
      <c r="H146" s="197">
        <v>0</v>
      </c>
      <c r="I146" s="197">
        <v>0</v>
      </c>
      <c r="J146" s="197">
        <v>147</v>
      </c>
      <c r="K146" s="197">
        <v>540.96</v>
      </c>
      <c r="L146" s="197">
        <v>21</v>
      </c>
      <c r="M146" s="197">
        <v>654.5616</v>
      </c>
      <c r="N146" s="196">
        <v>0</v>
      </c>
      <c r="O146" s="196">
        <v>0</v>
      </c>
      <c r="P146" s="196">
        <v>0</v>
      </c>
      <c r="Q146" s="196">
        <v>0</v>
      </c>
      <c r="R146" s="197"/>
      <c r="S146" s="197" t="s">
        <v>204</v>
      </c>
      <c r="T146" s="198" t="s">
        <v>204</v>
      </c>
    </row>
    <row r="147" spans="1:20" ht="12.75">
      <c r="A147" s="201"/>
      <c r="B147" s="202"/>
      <c r="C147" s="203" t="s">
        <v>328</v>
      </c>
      <c r="D147" s="204"/>
      <c r="E147" s="205"/>
      <c r="F147" s="199"/>
      <c r="G147" s="199"/>
      <c r="H147" s="199"/>
      <c r="I147" s="199"/>
      <c r="J147" s="199"/>
      <c r="K147" s="199"/>
      <c r="L147" s="199"/>
      <c r="M147" s="199"/>
      <c r="N147" s="206"/>
      <c r="O147" s="206"/>
      <c r="P147" s="206"/>
      <c r="Q147" s="206"/>
      <c r="R147" s="199"/>
      <c r="S147" s="199"/>
      <c r="T147" s="199"/>
    </row>
    <row r="148" spans="1:20" ht="12.75">
      <c r="A148" s="201"/>
      <c r="B148" s="202"/>
      <c r="C148" s="203" t="s">
        <v>462</v>
      </c>
      <c r="D148" s="204"/>
      <c r="E148" s="205">
        <v>3.68</v>
      </c>
      <c r="F148" s="199"/>
      <c r="G148" s="199"/>
      <c r="H148" s="199"/>
      <c r="I148" s="199"/>
      <c r="J148" s="199"/>
      <c r="K148" s="199"/>
      <c r="L148" s="199"/>
      <c r="M148" s="199"/>
      <c r="N148" s="206"/>
      <c r="O148" s="206"/>
      <c r="P148" s="206"/>
      <c r="Q148" s="206"/>
      <c r="R148" s="199"/>
      <c r="S148" s="199"/>
      <c r="T148" s="199"/>
    </row>
    <row r="149" spans="1:20" ht="12.8">
      <c r="A149" s="192">
        <v>32</v>
      </c>
      <c r="B149" s="193" t="s">
        <v>329</v>
      </c>
      <c r="C149" s="194" t="s">
        <v>330</v>
      </c>
      <c r="D149" s="195" t="s">
        <v>305</v>
      </c>
      <c r="E149" s="196">
        <v>3.68</v>
      </c>
      <c r="F149" s="197">
        <v>0</v>
      </c>
      <c r="G149" s="197">
        <f>E149*F149</f>
        <v>0</v>
      </c>
      <c r="H149" s="197">
        <v>0</v>
      </c>
      <c r="I149" s="197">
        <v>0</v>
      </c>
      <c r="J149" s="197">
        <v>1725</v>
      </c>
      <c r="K149" s="197">
        <v>6348</v>
      </c>
      <c r="L149" s="197">
        <v>21</v>
      </c>
      <c r="M149" s="197">
        <v>7681.08</v>
      </c>
      <c r="N149" s="196">
        <v>0</v>
      </c>
      <c r="O149" s="196">
        <v>0</v>
      </c>
      <c r="P149" s="196">
        <v>0</v>
      </c>
      <c r="Q149" s="196">
        <v>0</v>
      </c>
      <c r="R149" s="197"/>
      <c r="S149" s="197" t="s">
        <v>204</v>
      </c>
      <c r="T149" s="198" t="s">
        <v>204</v>
      </c>
    </row>
    <row r="150" spans="1:20" ht="12.75">
      <c r="A150" s="201"/>
      <c r="B150" s="202"/>
      <c r="C150" s="203" t="s">
        <v>331</v>
      </c>
      <c r="D150" s="204"/>
      <c r="E150" s="205"/>
      <c r="F150" s="199"/>
      <c r="G150" s="199"/>
      <c r="H150" s="199"/>
      <c r="I150" s="199"/>
      <c r="J150" s="199"/>
      <c r="K150" s="199"/>
      <c r="L150" s="199"/>
      <c r="M150" s="199"/>
      <c r="N150" s="206"/>
      <c r="O150" s="206"/>
      <c r="P150" s="206"/>
      <c r="Q150" s="206"/>
      <c r="R150" s="199"/>
      <c r="S150" s="199"/>
      <c r="T150" s="199"/>
    </row>
    <row r="151" spans="1:20" ht="12.75">
      <c r="A151" s="201"/>
      <c r="B151" s="202"/>
      <c r="C151" s="203" t="s">
        <v>462</v>
      </c>
      <c r="D151" s="204"/>
      <c r="E151" s="205">
        <v>3.68</v>
      </c>
      <c r="F151" s="199"/>
      <c r="G151" s="199"/>
      <c r="H151" s="199"/>
      <c r="I151" s="199"/>
      <c r="J151" s="199"/>
      <c r="K151" s="199"/>
      <c r="L151" s="199"/>
      <c r="M151" s="199"/>
      <c r="N151" s="206"/>
      <c r="O151" s="206"/>
      <c r="P151" s="206"/>
      <c r="Q151" s="206"/>
      <c r="R151" s="199"/>
      <c r="S151" s="199"/>
      <c r="T151" s="199"/>
    </row>
    <row r="152" spans="1:20" ht="12.75">
      <c r="A152" s="184" t="s">
        <v>163</v>
      </c>
      <c r="B152" s="185" t="s">
        <v>24</v>
      </c>
      <c r="C152" s="186" t="s">
        <v>25</v>
      </c>
      <c r="D152" s="187"/>
      <c r="E152" s="188"/>
      <c r="F152" s="189"/>
      <c r="G152" s="189">
        <f>G153+G156</f>
        <v>0</v>
      </c>
      <c r="H152" s="189"/>
      <c r="I152" s="189">
        <v>0</v>
      </c>
      <c r="J152" s="189"/>
      <c r="K152" s="189">
        <v>4571.56</v>
      </c>
      <c r="L152" s="189"/>
      <c r="M152" s="189"/>
      <c r="N152" s="188"/>
      <c r="O152" s="188"/>
      <c r="P152" s="188"/>
      <c r="Q152" s="188"/>
      <c r="R152" s="189"/>
      <c r="S152" s="189"/>
      <c r="T152" s="190"/>
    </row>
    <row r="153" spans="1:20" ht="12.8">
      <c r="A153" s="192">
        <v>33</v>
      </c>
      <c r="B153" s="193" t="s">
        <v>332</v>
      </c>
      <c r="C153" s="194" t="s">
        <v>333</v>
      </c>
      <c r="D153" s="195" t="s">
        <v>334</v>
      </c>
      <c r="E153" s="196">
        <v>1</v>
      </c>
      <c r="F153" s="197">
        <v>0</v>
      </c>
      <c r="G153" s="197">
        <f>E153*F153</f>
        <v>0</v>
      </c>
      <c r="H153" s="197">
        <v>0</v>
      </c>
      <c r="I153" s="197">
        <v>0</v>
      </c>
      <c r="J153" s="197">
        <v>2612.32</v>
      </c>
      <c r="K153" s="197">
        <v>2612.32</v>
      </c>
      <c r="L153" s="197">
        <v>21</v>
      </c>
      <c r="M153" s="197">
        <v>3160.9072</v>
      </c>
      <c r="N153" s="196">
        <v>0</v>
      </c>
      <c r="O153" s="196">
        <v>0</v>
      </c>
      <c r="P153" s="196">
        <v>0</v>
      </c>
      <c r="Q153" s="196">
        <v>0</v>
      </c>
      <c r="R153" s="197"/>
      <c r="S153" s="197" t="s">
        <v>204</v>
      </c>
      <c r="T153" s="198" t="s">
        <v>169</v>
      </c>
    </row>
    <row r="154" spans="1:20" ht="12.75" customHeight="1">
      <c r="A154" s="201"/>
      <c r="B154" s="202"/>
      <c r="C154" s="207" t="s">
        <v>335</v>
      </c>
      <c r="D154" s="207"/>
      <c r="E154" s="207"/>
      <c r="F154" s="207"/>
      <c r="G154" s="207"/>
      <c r="H154" s="199"/>
      <c r="I154" s="199"/>
      <c r="J154" s="199"/>
      <c r="K154" s="199"/>
      <c r="L154" s="199"/>
      <c r="M154" s="199"/>
      <c r="N154" s="206"/>
      <c r="O154" s="206"/>
      <c r="P154" s="206"/>
      <c r="Q154" s="206"/>
      <c r="R154" s="199"/>
      <c r="S154" s="199"/>
      <c r="T154" s="199"/>
    </row>
    <row r="155" spans="1:20" ht="12.75">
      <c r="A155" s="201"/>
      <c r="B155" s="202"/>
      <c r="C155" s="203" t="s">
        <v>51</v>
      </c>
      <c r="D155" s="204"/>
      <c r="E155" s="205">
        <v>1</v>
      </c>
      <c r="F155" s="199"/>
      <c r="G155" s="199"/>
      <c r="H155" s="199"/>
      <c r="I155" s="199"/>
      <c r="J155" s="199"/>
      <c r="K155" s="199"/>
      <c r="L155" s="199"/>
      <c r="M155" s="199"/>
      <c r="N155" s="206"/>
      <c r="O155" s="206"/>
      <c r="P155" s="206"/>
      <c r="Q155" s="206"/>
      <c r="R155" s="199"/>
      <c r="S155" s="199"/>
      <c r="T155" s="199"/>
    </row>
    <row r="156" spans="1:20" ht="12.8">
      <c r="A156" s="192">
        <v>34</v>
      </c>
      <c r="B156" s="193" t="s">
        <v>336</v>
      </c>
      <c r="C156" s="194" t="s">
        <v>337</v>
      </c>
      <c r="D156" s="195" t="s">
        <v>334</v>
      </c>
      <c r="E156" s="196">
        <v>1</v>
      </c>
      <c r="F156" s="197">
        <v>0</v>
      </c>
      <c r="G156" s="197">
        <f>E156*F156</f>
        <v>0</v>
      </c>
      <c r="H156" s="197">
        <v>0</v>
      </c>
      <c r="I156" s="197">
        <v>0</v>
      </c>
      <c r="J156" s="197">
        <v>1959.24</v>
      </c>
      <c r="K156" s="197">
        <v>1959.24</v>
      </c>
      <c r="L156" s="197">
        <v>21</v>
      </c>
      <c r="M156" s="197">
        <v>2370.6804</v>
      </c>
      <c r="N156" s="196">
        <v>0</v>
      </c>
      <c r="O156" s="196">
        <v>0</v>
      </c>
      <c r="P156" s="196">
        <v>0</v>
      </c>
      <c r="Q156" s="196">
        <v>0</v>
      </c>
      <c r="R156" s="197"/>
      <c r="S156" s="197" t="s">
        <v>168</v>
      </c>
      <c r="T156" s="198" t="s">
        <v>169</v>
      </c>
    </row>
    <row r="157" spans="1:20" ht="12.75">
      <c r="A157" s="201"/>
      <c r="B157" s="202"/>
      <c r="C157" s="203" t="s">
        <v>51</v>
      </c>
      <c r="D157" s="204"/>
      <c r="E157" s="205">
        <v>1</v>
      </c>
      <c r="F157" s="199"/>
      <c r="G157" s="199"/>
      <c r="H157" s="199"/>
      <c r="I157" s="199"/>
      <c r="J157" s="199"/>
      <c r="K157" s="199"/>
      <c r="L157" s="199"/>
      <c r="M157" s="199"/>
      <c r="N157" s="206"/>
      <c r="O157" s="206"/>
      <c r="P157" s="206"/>
      <c r="Q157" s="206"/>
      <c r="R157" s="199"/>
      <c r="S157" s="199"/>
      <c r="T157" s="19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  <row r="1087" ht="12.75">
      <c r="D1087" s="109"/>
    </row>
    <row r="1088" ht="12.75">
      <c r="D1088" s="109"/>
    </row>
    <row r="1089" ht="12.75">
      <c r="D1089" s="109"/>
    </row>
    <row r="1090" ht="12.75">
      <c r="D1090" s="109"/>
    </row>
    <row r="1091" ht="12.75">
      <c r="D1091" s="109"/>
    </row>
    <row r="1092" ht="12.75">
      <c r="D1092" s="109"/>
    </row>
    <row r="1093" ht="12.75">
      <c r="D1093" s="109"/>
    </row>
    <row r="1094" ht="12.75">
      <c r="D1094" s="109"/>
    </row>
    <row r="1095" ht="12.75">
      <c r="D1095" s="109"/>
    </row>
    <row r="1096" ht="12.75">
      <c r="D1096" s="109"/>
    </row>
    <row r="1097" ht="12.75">
      <c r="D1097" s="109"/>
    </row>
    <row r="1098" ht="12.75">
      <c r="D1098" s="109"/>
    </row>
    <row r="1099" ht="12.75">
      <c r="D1099" s="109"/>
    </row>
    <row r="1100" ht="12.75">
      <c r="D1100" s="109"/>
    </row>
    <row r="1101" ht="12.75">
      <c r="D1101" s="109"/>
    </row>
    <row r="1102" ht="12.75">
      <c r="D1102" s="109"/>
    </row>
    <row r="1103" ht="12.75">
      <c r="D1103" s="109"/>
    </row>
    <row r="1104" ht="12.75">
      <c r="D1104" s="109"/>
    </row>
    <row r="1105" ht="12.75">
      <c r="D1105" s="109"/>
    </row>
    <row r="1106" ht="12.75">
      <c r="D1106" s="109"/>
    </row>
    <row r="1107" ht="12.75">
      <c r="D1107" s="109"/>
    </row>
    <row r="1108" ht="12.75">
      <c r="D1108" s="109"/>
    </row>
    <row r="1109" ht="12.75">
      <c r="D1109" s="109"/>
    </row>
    <row r="1110" ht="12.75">
      <c r="D1110" s="109"/>
    </row>
    <row r="1111" ht="12.75">
      <c r="D1111" s="109"/>
    </row>
    <row r="1112" ht="12.75">
      <c r="D1112" s="109"/>
    </row>
    <row r="1113" ht="12.75">
      <c r="D1113" s="109"/>
    </row>
    <row r="1114" ht="12.75">
      <c r="D1114" s="109"/>
    </row>
    <row r="1115" ht="12.75">
      <c r="D1115" s="109"/>
    </row>
    <row r="1116" ht="12.75">
      <c r="D1116" s="109"/>
    </row>
    <row r="1117" ht="12.75">
      <c r="D1117" s="109"/>
    </row>
    <row r="1118" ht="12.75">
      <c r="D1118" s="109"/>
    </row>
    <row r="1119" ht="12.75">
      <c r="D1119" s="109"/>
    </row>
    <row r="1120" ht="12.75">
      <c r="D1120" s="109"/>
    </row>
    <row r="1121" ht="12.75">
      <c r="D1121" s="109"/>
    </row>
    <row r="1122" ht="12.75">
      <c r="D1122" s="109"/>
    </row>
    <row r="1123" ht="12.75">
      <c r="D1123" s="109"/>
    </row>
    <row r="1124" ht="12.75">
      <c r="D1124" s="109"/>
    </row>
    <row r="1125" ht="12.75">
      <c r="D1125" s="109"/>
    </row>
    <row r="1126" ht="12.75">
      <c r="D1126" s="109"/>
    </row>
    <row r="1127" ht="12.75">
      <c r="D1127" s="109"/>
    </row>
    <row r="1128" ht="12.75">
      <c r="D1128" s="109"/>
    </row>
    <row r="1129" ht="12.75">
      <c r="D1129" s="109"/>
    </row>
    <row r="1130" ht="12.75">
      <c r="D1130" s="109"/>
    </row>
    <row r="1131" ht="12.75">
      <c r="D1131" s="109"/>
    </row>
    <row r="1132" ht="12.75">
      <c r="D1132" s="109"/>
    </row>
    <row r="1133" ht="12.75">
      <c r="D1133" s="109"/>
    </row>
    <row r="1134" ht="12.75">
      <c r="D1134" s="109"/>
    </row>
    <row r="1135" ht="12.75">
      <c r="D1135" s="109"/>
    </row>
    <row r="1136" ht="12.75">
      <c r="D1136" s="109"/>
    </row>
    <row r="1137" ht="12.75">
      <c r="D1137" s="109"/>
    </row>
    <row r="1138" ht="12.75">
      <c r="D1138" s="109"/>
    </row>
    <row r="1139" ht="12.75">
      <c r="D1139" s="109"/>
    </row>
    <row r="1140" ht="12.75">
      <c r="D1140" s="109"/>
    </row>
    <row r="1141" ht="12.75">
      <c r="D1141" s="109"/>
    </row>
    <row r="1142" ht="12.75">
      <c r="D1142" s="109"/>
    </row>
    <row r="1143" ht="12.75">
      <c r="D1143" s="109"/>
    </row>
    <row r="1144" ht="12.75">
      <c r="D1144" s="109"/>
    </row>
    <row r="1145" ht="12.75">
      <c r="D1145" s="109"/>
    </row>
    <row r="1146" ht="12.75">
      <c r="D1146" s="109"/>
    </row>
    <row r="1147" ht="12.75">
      <c r="D1147" s="109"/>
    </row>
    <row r="1148" ht="12.75">
      <c r="D1148" s="109"/>
    </row>
    <row r="1149" ht="12.75">
      <c r="D1149" s="109"/>
    </row>
    <row r="1150" ht="12.75">
      <c r="D1150" s="109"/>
    </row>
    <row r="1151" ht="12.75">
      <c r="D1151" s="109"/>
    </row>
    <row r="1152" ht="12.75">
      <c r="D1152" s="109"/>
    </row>
    <row r="1153" ht="12.75">
      <c r="D1153" s="109"/>
    </row>
    <row r="1154" ht="12.75">
      <c r="D1154" s="109"/>
    </row>
    <row r="1155" ht="12.75">
      <c r="D1155" s="109"/>
    </row>
    <row r="1156" ht="12.75">
      <c r="D1156" s="109"/>
    </row>
    <row r="1157" ht="12.75">
      <c r="D1157" s="109"/>
    </row>
  </sheetData>
  <mergeCells count="9">
    <mergeCell ref="A1:G1"/>
    <mergeCell ref="C2:G2"/>
    <mergeCell ref="C3:G3"/>
    <mergeCell ref="C4:G4"/>
    <mergeCell ref="C137:G137"/>
    <mergeCell ref="C138:G138"/>
    <mergeCell ref="C139:G139"/>
    <mergeCell ref="C140:G140"/>
    <mergeCell ref="C154:G15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7"/>
  <sheetViews>
    <sheetView workbookViewId="0" topLeftCell="B1">
      <pane ySplit="7" topLeftCell="A8" activePane="bottomLeft" state="frozen"/>
      <selection pane="topLeft" activeCell="B1" sqref="B1"/>
      <selection pane="bottomLeft" activeCell="Q16" sqref="Q16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74</v>
      </c>
      <c r="C3" s="173" t="s">
        <v>75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75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307</v>
      </c>
      <c r="D9" s="195" t="s">
        <v>167</v>
      </c>
      <c r="E9" s="196">
        <v>4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375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206</v>
      </c>
      <c r="D15" s="204"/>
      <c r="E15" s="205">
        <v>4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5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125</v>
      </c>
      <c r="D21" s="204"/>
      <c r="E21" s="205">
        <v>5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310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199</v>
      </c>
      <c r="D25" s="195" t="s">
        <v>167</v>
      </c>
      <c r="E25" s="196">
        <v>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200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247</v>
      </c>
      <c r="D27" s="204"/>
      <c r="E27" s="205">
        <v>2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119"/>
  <sheetViews>
    <sheetView workbookViewId="0" topLeftCell="B1">
      <pane ySplit="7" topLeftCell="A107" activePane="bottomLeft" state="frozen"/>
      <selection pane="topLeft" activeCell="B1" sqref="B1"/>
      <selection pane="bottomLeft" activeCell="J124" sqref="J124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76</v>
      </c>
      <c r="C3" s="173" t="s">
        <v>77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77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G9+G13+G17+G20+G24+G27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217</v>
      </c>
      <c r="C9" s="194" t="s">
        <v>218</v>
      </c>
      <c r="D9" s="195" t="s">
        <v>219</v>
      </c>
      <c r="E9" s="196">
        <v>2.77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22.5" outlineLevel="1">
      <c r="A10" s="201"/>
      <c r="B10" s="202"/>
      <c r="C10" s="203" t="s">
        <v>463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464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465</v>
      </c>
      <c r="D12" s="204"/>
      <c r="E12" s="205">
        <v>2.77</v>
      </c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12.8">
      <c r="A13" s="192">
        <v>2</v>
      </c>
      <c r="B13" s="193" t="s">
        <v>228</v>
      </c>
      <c r="C13" s="194" t="s">
        <v>229</v>
      </c>
      <c r="D13" s="195" t="s">
        <v>219</v>
      </c>
      <c r="E13" s="196">
        <v>13.85</v>
      </c>
      <c r="F13" s="197">
        <v>0</v>
      </c>
      <c r="G13" s="197">
        <f>E13*F13</f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21</v>
      </c>
      <c r="M13" s="197">
        <v>0</v>
      </c>
      <c r="N13" s="196">
        <v>0</v>
      </c>
      <c r="O13" s="196">
        <v>0</v>
      </c>
      <c r="P13" s="196">
        <v>0</v>
      </c>
      <c r="Q13" s="196">
        <v>0</v>
      </c>
      <c r="R13" s="197"/>
      <c r="S13" s="197" t="s">
        <v>204</v>
      </c>
      <c r="T13" s="198" t="s">
        <v>204</v>
      </c>
    </row>
    <row r="14" spans="1:20" ht="12.75">
      <c r="A14" s="201"/>
      <c r="B14" s="202"/>
      <c r="C14" s="203" t="s">
        <v>230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466</v>
      </c>
      <c r="D15" s="204"/>
      <c r="E15" s="205"/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201"/>
      <c r="B16" s="202"/>
      <c r="C16" s="203" t="s">
        <v>467</v>
      </c>
      <c r="D16" s="204"/>
      <c r="E16" s="205">
        <v>13.85</v>
      </c>
      <c r="F16" s="199"/>
      <c r="G16" s="199"/>
      <c r="H16" s="199"/>
      <c r="I16" s="199"/>
      <c r="J16" s="199"/>
      <c r="K16" s="199"/>
      <c r="L16" s="199"/>
      <c r="M16" s="199"/>
      <c r="N16" s="206"/>
      <c r="O16" s="206"/>
      <c r="P16" s="206"/>
      <c r="Q16" s="206"/>
      <c r="R16" s="199"/>
      <c r="S16" s="199"/>
      <c r="T16" s="199"/>
    </row>
    <row r="17" spans="1:20" ht="12.8">
      <c r="A17" s="192">
        <v>3</v>
      </c>
      <c r="B17" s="193" t="s">
        <v>468</v>
      </c>
      <c r="C17" s="194" t="s">
        <v>469</v>
      </c>
      <c r="D17" s="195" t="s">
        <v>203</v>
      </c>
      <c r="E17" s="196">
        <v>5</v>
      </c>
      <c r="F17" s="197">
        <v>0</v>
      </c>
      <c r="G17" s="197">
        <f>E17*F17</f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21</v>
      </c>
      <c r="M17" s="197">
        <v>0</v>
      </c>
      <c r="N17" s="196">
        <v>0</v>
      </c>
      <c r="O17" s="196">
        <v>0</v>
      </c>
      <c r="P17" s="196">
        <v>0</v>
      </c>
      <c r="Q17" s="196">
        <v>0</v>
      </c>
      <c r="R17" s="197"/>
      <c r="S17" s="197" t="s">
        <v>204</v>
      </c>
      <c r="T17" s="198" t="s">
        <v>204</v>
      </c>
    </row>
    <row r="18" spans="1:20" ht="12.75">
      <c r="A18" s="201"/>
      <c r="B18" s="202"/>
      <c r="C18" s="203" t="s">
        <v>470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125</v>
      </c>
      <c r="D19" s="204"/>
      <c r="E19" s="205">
        <v>5</v>
      </c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8">
      <c r="A20" s="192">
        <v>4</v>
      </c>
      <c r="B20" s="193" t="s">
        <v>237</v>
      </c>
      <c r="C20" s="194" t="s">
        <v>238</v>
      </c>
      <c r="D20" s="195" t="s">
        <v>203</v>
      </c>
      <c r="E20" s="196">
        <v>5</v>
      </c>
      <c r="F20" s="197">
        <v>0</v>
      </c>
      <c r="G20" s="197">
        <f>E20*F20</f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21</v>
      </c>
      <c r="M20" s="197">
        <v>0</v>
      </c>
      <c r="N20" s="196">
        <v>0</v>
      </c>
      <c r="O20" s="196">
        <v>0</v>
      </c>
      <c r="P20" s="196">
        <v>0</v>
      </c>
      <c r="Q20" s="196">
        <v>0</v>
      </c>
      <c r="R20" s="197"/>
      <c r="S20" s="197" t="s">
        <v>204</v>
      </c>
      <c r="T20" s="198" t="s">
        <v>204</v>
      </c>
    </row>
    <row r="21" spans="1:20" ht="12.75">
      <c r="A21" s="201"/>
      <c r="B21" s="202"/>
      <c r="C21" s="203" t="s">
        <v>471</v>
      </c>
      <c r="D21" s="204"/>
      <c r="E21" s="205"/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75">
      <c r="A22" s="201"/>
      <c r="B22" s="202"/>
      <c r="C22" s="203" t="s">
        <v>472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75">
      <c r="A23" s="201"/>
      <c r="B23" s="202"/>
      <c r="C23" s="203" t="s">
        <v>125</v>
      </c>
      <c r="D23" s="204"/>
      <c r="E23" s="205">
        <v>5</v>
      </c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8">
      <c r="A24" s="192">
        <v>5</v>
      </c>
      <c r="B24" s="193" t="s">
        <v>241</v>
      </c>
      <c r="C24" s="194" t="s">
        <v>242</v>
      </c>
      <c r="D24" s="195" t="s">
        <v>219</v>
      </c>
      <c r="E24" s="196">
        <v>13.85</v>
      </c>
      <c r="F24" s="197">
        <v>0</v>
      </c>
      <c r="G24" s="197">
        <f>E24*F24</f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21</v>
      </c>
      <c r="M24" s="197">
        <v>0</v>
      </c>
      <c r="N24" s="196">
        <v>0</v>
      </c>
      <c r="O24" s="196">
        <v>0</v>
      </c>
      <c r="P24" s="196">
        <v>0</v>
      </c>
      <c r="Q24" s="196">
        <v>0</v>
      </c>
      <c r="R24" s="197"/>
      <c r="S24" s="197" t="s">
        <v>204</v>
      </c>
      <c r="T24" s="198" t="s">
        <v>204</v>
      </c>
    </row>
    <row r="25" spans="1:20" ht="22.5">
      <c r="A25" s="201"/>
      <c r="B25" s="202"/>
      <c r="C25" s="203" t="s">
        <v>243</v>
      </c>
      <c r="D25" s="204"/>
      <c r="E25" s="205"/>
      <c r="F25" s="199"/>
      <c r="G25" s="199"/>
      <c r="H25" s="199"/>
      <c r="I25" s="199"/>
      <c r="J25" s="199"/>
      <c r="K25" s="199"/>
      <c r="L25" s="199"/>
      <c r="M25" s="199"/>
      <c r="N25" s="206"/>
      <c r="O25" s="206"/>
      <c r="P25" s="206"/>
      <c r="Q25" s="206"/>
      <c r="R25" s="199"/>
      <c r="S25" s="199"/>
      <c r="T25" s="199"/>
    </row>
    <row r="26" spans="1:20" ht="12.75">
      <c r="A26" s="201"/>
      <c r="B26" s="202"/>
      <c r="C26" s="203" t="s">
        <v>467</v>
      </c>
      <c r="D26" s="204"/>
      <c r="E26" s="205">
        <v>13.85</v>
      </c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8">
      <c r="A27" s="192">
        <v>6</v>
      </c>
      <c r="B27" s="193" t="s">
        <v>244</v>
      </c>
      <c r="C27" s="194" t="s">
        <v>245</v>
      </c>
      <c r="D27" s="195" t="s">
        <v>203</v>
      </c>
      <c r="E27" s="196">
        <v>5</v>
      </c>
      <c r="F27" s="197">
        <v>0</v>
      </c>
      <c r="G27" s="197">
        <f>E27*F27</f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21</v>
      </c>
      <c r="M27" s="197">
        <v>0</v>
      </c>
      <c r="N27" s="196">
        <v>2E-05</v>
      </c>
      <c r="O27" s="196">
        <v>0</v>
      </c>
      <c r="P27" s="196">
        <v>0</v>
      </c>
      <c r="Q27" s="196">
        <v>0</v>
      </c>
      <c r="R27" s="197"/>
      <c r="S27" s="197" t="s">
        <v>204</v>
      </c>
      <c r="T27" s="198" t="s">
        <v>204</v>
      </c>
    </row>
    <row r="28" spans="1:20" ht="12.75">
      <c r="A28" s="201"/>
      <c r="B28" s="202"/>
      <c r="C28" s="203" t="s">
        <v>473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75">
      <c r="A29" s="201"/>
      <c r="B29" s="202"/>
      <c r="C29" s="203" t="s">
        <v>125</v>
      </c>
      <c r="D29" s="204"/>
      <c r="E29" s="205">
        <v>5</v>
      </c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184" t="s">
        <v>163</v>
      </c>
      <c r="B30" s="185" t="s">
        <v>247</v>
      </c>
      <c r="C30" s="186" t="s">
        <v>248</v>
      </c>
      <c r="D30" s="187"/>
      <c r="E30" s="188"/>
      <c r="F30" s="189"/>
      <c r="G30" s="189">
        <f>G31+G34+G37</f>
        <v>0</v>
      </c>
      <c r="H30" s="189"/>
      <c r="I30" s="189">
        <v>0</v>
      </c>
      <c r="J30" s="189"/>
      <c r="K30" s="189">
        <v>0</v>
      </c>
      <c r="L30" s="189"/>
      <c r="M30" s="189"/>
      <c r="N30" s="188"/>
      <c r="O30" s="188"/>
      <c r="P30" s="188"/>
      <c r="Q30" s="188"/>
      <c r="R30" s="189"/>
      <c r="S30" s="189"/>
      <c r="T30" s="190"/>
    </row>
    <row r="31" spans="1:20" ht="19.25">
      <c r="A31" s="192">
        <v>7</v>
      </c>
      <c r="B31" s="193" t="s">
        <v>249</v>
      </c>
      <c r="C31" s="194" t="s">
        <v>250</v>
      </c>
      <c r="D31" s="195" t="s">
        <v>203</v>
      </c>
      <c r="E31" s="196">
        <v>13.85</v>
      </c>
      <c r="F31" s="197">
        <v>0</v>
      </c>
      <c r="G31" s="197">
        <f>E31*F31</f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21</v>
      </c>
      <c r="M31" s="197">
        <v>0</v>
      </c>
      <c r="N31" s="196">
        <v>0</v>
      </c>
      <c r="O31" s="196">
        <v>0</v>
      </c>
      <c r="P31" s="196">
        <v>0</v>
      </c>
      <c r="Q31" s="196">
        <v>0</v>
      </c>
      <c r="R31" s="197"/>
      <c r="S31" s="197" t="s">
        <v>204</v>
      </c>
      <c r="T31" s="198" t="s">
        <v>204</v>
      </c>
    </row>
    <row r="32" spans="1:20" ht="12.75">
      <c r="A32" s="201"/>
      <c r="B32" s="202"/>
      <c r="C32" s="203" t="s">
        <v>474</v>
      </c>
      <c r="D32" s="204"/>
      <c r="E32" s="205"/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75">
      <c r="A33" s="201"/>
      <c r="B33" s="202"/>
      <c r="C33" s="203" t="s">
        <v>467</v>
      </c>
      <c r="D33" s="204"/>
      <c r="E33" s="205">
        <v>13.85</v>
      </c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12.8">
      <c r="A34" s="192">
        <v>8</v>
      </c>
      <c r="B34" s="193" t="s">
        <v>252</v>
      </c>
      <c r="C34" s="194" t="s">
        <v>253</v>
      </c>
      <c r="D34" s="195" t="s">
        <v>203</v>
      </c>
      <c r="E34" s="196">
        <v>13.85</v>
      </c>
      <c r="F34" s="197">
        <v>0</v>
      </c>
      <c r="G34" s="197">
        <f>E34*F34</f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21</v>
      </c>
      <c r="M34" s="197">
        <v>0</v>
      </c>
      <c r="N34" s="196">
        <v>3E-05</v>
      </c>
      <c r="O34" s="196">
        <v>0</v>
      </c>
      <c r="P34" s="196">
        <v>0</v>
      </c>
      <c r="Q34" s="196">
        <v>0</v>
      </c>
      <c r="R34" s="197"/>
      <c r="S34" s="197" t="s">
        <v>204</v>
      </c>
      <c r="T34" s="198" t="s">
        <v>204</v>
      </c>
    </row>
    <row r="35" spans="1:20" ht="12.75">
      <c r="A35" s="201"/>
      <c r="B35" s="202"/>
      <c r="C35" s="203" t="s">
        <v>475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467</v>
      </c>
      <c r="D36" s="204"/>
      <c r="E36" s="205">
        <v>13.85</v>
      </c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8">
      <c r="A37" s="192">
        <v>9</v>
      </c>
      <c r="B37" s="193" t="s">
        <v>254</v>
      </c>
      <c r="C37" s="194" t="s">
        <v>255</v>
      </c>
      <c r="D37" s="195" t="s">
        <v>203</v>
      </c>
      <c r="E37" s="196">
        <v>15.235</v>
      </c>
      <c r="F37" s="197">
        <v>0</v>
      </c>
      <c r="G37" s="197">
        <f>E37*F37</f>
        <v>0</v>
      </c>
      <c r="H37" s="197">
        <v>0</v>
      </c>
      <c r="I37" s="197">
        <v>0</v>
      </c>
      <c r="J37" s="197">
        <v>0</v>
      </c>
      <c r="K37" s="197">
        <v>0</v>
      </c>
      <c r="L37" s="197">
        <v>21</v>
      </c>
      <c r="M37" s="197">
        <v>0</v>
      </c>
      <c r="N37" s="196">
        <v>0</v>
      </c>
      <c r="O37" s="196">
        <v>0</v>
      </c>
      <c r="P37" s="196">
        <v>0</v>
      </c>
      <c r="Q37" s="196">
        <v>0</v>
      </c>
      <c r="R37" s="197" t="s">
        <v>256</v>
      </c>
      <c r="S37" s="197" t="s">
        <v>204</v>
      </c>
      <c r="T37" s="198" t="s">
        <v>204</v>
      </c>
    </row>
    <row r="38" spans="1:20" ht="12.75">
      <c r="A38" s="201"/>
      <c r="B38" s="202"/>
      <c r="C38" s="203" t="s">
        <v>475</v>
      </c>
      <c r="D38" s="204"/>
      <c r="E38" s="205"/>
      <c r="F38" s="199"/>
      <c r="G38" s="199"/>
      <c r="H38" s="199"/>
      <c r="I38" s="199"/>
      <c r="J38" s="199"/>
      <c r="K38" s="199"/>
      <c r="L38" s="199"/>
      <c r="M38" s="199"/>
      <c r="N38" s="206"/>
      <c r="O38" s="206"/>
      <c r="P38" s="206"/>
      <c r="Q38" s="206"/>
      <c r="R38" s="199"/>
      <c r="S38" s="199"/>
      <c r="T38" s="199"/>
    </row>
    <row r="39" spans="1:20" ht="12.75">
      <c r="A39" s="201"/>
      <c r="B39" s="202"/>
      <c r="C39" s="203" t="s">
        <v>476</v>
      </c>
      <c r="D39" s="204"/>
      <c r="E39" s="205">
        <v>15.235</v>
      </c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184" t="s">
        <v>163</v>
      </c>
      <c r="B40" s="185" t="s">
        <v>125</v>
      </c>
      <c r="C40" s="186" t="s">
        <v>126</v>
      </c>
      <c r="D40" s="187"/>
      <c r="E40" s="188"/>
      <c r="F40" s="189"/>
      <c r="G40" s="189">
        <f>G41+G45+G49+G53+G58</f>
        <v>0</v>
      </c>
      <c r="H40" s="189"/>
      <c r="I40" s="189">
        <v>0</v>
      </c>
      <c r="J40" s="189"/>
      <c r="K40" s="189">
        <v>0</v>
      </c>
      <c r="L40" s="189"/>
      <c r="M40" s="189"/>
      <c r="N40" s="188"/>
      <c r="O40" s="188"/>
      <c r="P40" s="188"/>
      <c r="Q40" s="188"/>
      <c r="R40" s="189"/>
      <c r="S40" s="189"/>
      <c r="T40" s="190"/>
    </row>
    <row r="41" spans="1:20" ht="12.8">
      <c r="A41" s="192">
        <v>10</v>
      </c>
      <c r="B41" s="193" t="s">
        <v>258</v>
      </c>
      <c r="C41" s="194" t="s">
        <v>259</v>
      </c>
      <c r="D41" s="195" t="s">
        <v>203</v>
      </c>
      <c r="E41" s="196">
        <v>21</v>
      </c>
      <c r="F41" s="197">
        <v>0</v>
      </c>
      <c r="G41" s="197">
        <f>E41*F41</f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21</v>
      </c>
      <c r="M41" s="197">
        <v>0</v>
      </c>
      <c r="N41" s="196">
        <v>0</v>
      </c>
      <c r="O41" s="196">
        <v>0</v>
      </c>
      <c r="P41" s="196">
        <v>0</v>
      </c>
      <c r="Q41" s="196">
        <v>0</v>
      </c>
      <c r="R41" s="197"/>
      <c r="S41" s="197" t="s">
        <v>204</v>
      </c>
      <c r="T41" s="198" t="s">
        <v>204</v>
      </c>
    </row>
    <row r="42" spans="1:20" ht="12.75">
      <c r="A42" s="201"/>
      <c r="B42" s="202"/>
      <c r="C42" s="203" t="s">
        <v>260</v>
      </c>
      <c r="D42" s="204"/>
      <c r="E42" s="205"/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75">
      <c r="A43" s="201"/>
      <c r="B43" s="202"/>
      <c r="C43" s="203" t="s">
        <v>477</v>
      </c>
      <c r="D43" s="204"/>
      <c r="E43" s="205"/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spans="1:20" ht="12.75">
      <c r="A44" s="201"/>
      <c r="B44" s="202"/>
      <c r="C44" s="203" t="s">
        <v>478</v>
      </c>
      <c r="D44" s="204"/>
      <c r="E44" s="205">
        <v>21</v>
      </c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8">
      <c r="A45" s="192">
        <v>11</v>
      </c>
      <c r="B45" s="193" t="s">
        <v>261</v>
      </c>
      <c r="C45" s="194" t="s">
        <v>262</v>
      </c>
      <c r="D45" s="195" t="s">
        <v>203</v>
      </c>
      <c r="E45" s="196">
        <v>21</v>
      </c>
      <c r="F45" s="197">
        <v>0</v>
      </c>
      <c r="G45" s="197">
        <f>E45*F45</f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21</v>
      </c>
      <c r="M45" s="197">
        <v>0</v>
      </c>
      <c r="N45" s="196">
        <v>0</v>
      </c>
      <c r="O45" s="196">
        <v>0</v>
      </c>
      <c r="P45" s="196">
        <v>0</v>
      </c>
      <c r="Q45" s="196">
        <v>0</v>
      </c>
      <c r="R45" s="197"/>
      <c r="S45" s="197" t="s">
        <v>204</v>
      </c>
      <c r="T45" s="198" t="s">
        <v>204</v>
      </c>
    </row>
    <row r="46" spans="1:20" ht="12.75">
      <c r="A46" s="201"/>
      <c r="B46" s="202"/>
      <c r="C46" s="203" t="s">
        <v>263</v>
      </c>
      <c r="D46" s="204"/>
      <c r="E46" s="205"/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2.75">
      <c r="A47" s="201"/>
      <c r="B47" s="202"/>
      <c r="C47" s="203" t="s">
        <v>477</v>
      </c>
      <c r="D47" s="204"/>
      <c r="E47" s="205"/>
      <c r="F47" s="199"/>
      <c r="G47" s="199"/>
      <c r="H47" s="199"/>
      <c r="I47" s="199"/>
      <c r="J47" s="199"/>
      <c r="K47" s="199"/>
      <c r="L47" s="199"/>
      <c r="M47" s="199"/>
      <c r="N47" s="206"/>
      <c r="O47" s="206"/>
      <c r="P47" s="206"/>
      <c r="Q47" s="206"/>
      <c r="R47" s="199"/>
      <c r="S47" s="199"/>
      <c r="T47" s="199"/>
    </row>
    <row r="48" spans="1:20" ht="12.75">
      <c r="A48" s="201"/>
      <c r="B48" s="202"/>
      <c r="C48" s="203" t="s">
        <v>478</v>
      </c>
      <c r="D48" s="204"/>
      <c r="E48" s="205">
        <v>21</v>
      </c>
      <c r="F48" s="199"/>
      <c r="G48" s="199"/>
      <c r="H48" s="199"/>
      <c r="I48" s="199"/>
      <c r="J48" s="199"/>
      <c r="K48" s="199"/>
      <c r="L48" s="199"/>
      <c r="M48" s="199"/>
      <c r="N48" s="206"/>
      <c r="O48" s="206"/>
      <c r="P48" s="206"/>
      <c r="Q48" s="206"/>
      <c r="R48" s="199"/>
      <c r="S48" s="199"/>
      <c r="T48" s="199"/>
    </row>
    <row r="49" spans="1:20" ht="12.8">
      <c r="A49" s="192">
        <v>12</v>
      </c>
      <c r="B49" s="193" t="s">
        <v>264</v>
      </c>
      <c r="C49" s="194" t="s">
        <v>265</v>
      </c>
      <c r="D49" s="195" t="s">
        <v>203</v>
      </c>
      <c r="E49" s="196">
        <v>21</v>
      </c>
      <c r="F49" s="197">
        <v>0</v>
      </c>
      <c r="G49" s="197">
        <f>E49*F49</f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21</v>
      </c>
      <c r="M49" s="197">
        <v>0</v>
      </c>
      <c r="N49" s="196">
        <v>0</v>
      </c>
      <c r="O49" s="196">
        <v>0</v>
      </c>
      <c r="P49" s="196">
        <v>0</v>
      </c>
      <c r="Q49" s="196">
        <v>0</v>
      </c>
      <c r="R49" s="197"/>
      <c r="S49" s="197" t="s">
        <v>204</v>
      </c>
      <c r="T49" s="198" t="s">
        <v>204</v>
      </c>
    </row>
    <row r="50" spans="1:20" ht="12.75">
      <c r="A50" s="201"/>
      <c r="B50" s="202"/>
      <c r="C50" s="203" t="s">
        <v>263</v>
      </c>
      <c r="D50" s="204"/>
      <c r="E50" s="205"/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12.75">
      <c r="A51" s="201"/>
      <c r="B51" s="202"/>
      <c r="C51" s="203" t="s">
        <v>477</v>
      </c>
      <c r="D51" s="204"/>
      <c r="E51" s="205"/>
      <c r="F51" s="199"/>
      <c r="G51" s="199"/>
      <c r="H51" s="199"/>
      <c r="I51" s="199"/>
      <c r="J51" s="199"/>
      <c r="K51" s="199"/>
      <c r="L51" s="199"/>
      <c r="M51" s="199"/>
      <c r="N51" s="206"/>
      <c r="O51" s="206"/>
      <c r="P51" s="206"/>
      <c r="Q51" s="206"/>
      <c r="R51" s="199"/>
      <c r="S51" s="199"/>
      <c r="T51" s="199"/>
    </row>
    <row r="52" spans="1:20" ht="12.75">
      <c r="A52" s="201"/>
      <c r="B52" s="202"/>
      <c r="C52" s="203" t="s">
        <v>478</v>
      </c>
      <c r="D52" s="204"/>
      <c r="E52" s="205">
        <v>21</v>
      </c>
      <c r="F52" s="199"/>
      <c r="G52" s="199"/>
      <c r="H52" s="199"/>
      <c r="I52" s="199"/>
      <c r="J52" s="199"/>
      <c r="K52" s="199"/>
      <c r="L52" s="199"/>
      <c r="M52" s="199"/>
      <c r="N52" s="206"/>
      <c r="O52" s="206"/>
      <c r="P52" s="206"/>
      <c r="Q52" s="206"/>
      <c r="R52" s="199"/>
      <c r="S52" s="199"/>
      <c r="T52" s="199"/>
    </row>
    <row r="53" spans="1:20" ht="19.25">
      <c r="A53" s="192">
        <v>13</v>
      </c>
      <c r="B53" s="193" t="s">
        <v>266</v>
      </c>
      <c r="C53" s="194" t="s">
        <v>267</v>
      </c>
      <c r="D53" s="195" t="s">
        <v>203</v>
      </c>
      <c r="E53" s="196">
        <v>42</v>
      </c>
      <c r="F53" s="197">
        <v>0</v>
      </c>
      <c r="G53" s="197">
        <f>E53*F53</f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21</v>
      </c>
      <c r="M53" s="197">
        <v>0</v>
      </c>
      <c r="N53" s="196">
        <v>0</v>
      </c>
      <c r="O53" s="196">
        <v>0</v>
      </c>
      <c r="P53" s="196">
        <v>0</v>
      </c>
      <c r="Q53" s="196">
        <v>0</v>
      </c>
      <c r="R53" s="197"/>
      <c r="S53" s="197" t="s">
        <v>204</v>
      </c>
      <c r="T53" s="198" t="s">
        <v>204</v>
      </c>
    </row>
    <row r="54" spans="1:20" ht="12.75">
      <c r="A54" s="201"/>
      <c r="B54" s="202"/>
      <c r="C54" s="203" t="s">
        <v>268</v>
      </c>
      <c r="D54" s="204"/>
      <c r="E54" s="205"/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12.75">
      <c r="A55" s="201"/>
      <c r="B55" s="202"/>
      <c r="C55" s="203" t="s">
        <v>478</v>
      </c>
      <c r="D55" s="204"/>
      <c r="E55" s="205">
        <v>21</v>
      </c>
      <c r="F55" s="199"/>
      <c r="G55" s="199"/>
      <c r="H55" s="199"/>
      <c r="I55" s="199"/>
      <c r="J55" s="199"/>
      <c r="K55" s="199"/>
      <c r="L55" s="199"/>
      <c r="M55" s="199"/>
      <c r="N55" s="206"/>
      <c r="O55" s="206"/>
      <c r="P55" s="206"/>
      <c r="Q55" s="206"/>
      <c r="R55" s="199"/>
      <c r="S55" s="199"/>
      <c r="T55" s="199"/>
    </row>
    <row r="56" spans="1:20" ht="12.75">
      <c r="A56" s="201"/>
      <c r="B56" s="202"/>
      <c r="C56" s="203" t="s">
        <v>269</v>
      </c>
      <c r="D56" s="204"/>
      <c r="E56" s="205"/>
      <c r="F56" s="199"/>
      <c r="G56" s="199"/>
      <c r="H56" s="199"/>
      <c r="I56" s="199"/>
      <c r="J56" s="199"/>
      <c r="K56" s="199"/>
      <c r="L56" s="199"/>
      <c r="M56" s="199"/>
      <c r="N56" s="206"/>
      <c r="O56" s="206"/>
      <c r="P56" s="206"/>
      <c r="Q56" s="206"/>
      <c r="R56" s="199"/>
      <c r="S56" s="199"/>
      <c r="T56" s="199"/>
    </row>
    <row r="57" spans="1:20" ht="12.75">
      <c r="A57" s="201"/>
      <c r="B57" s="202"/>
      <c r="C57" s="203" t="s">
        <v>478</v>
      </c>
      <c r="D57" s="204"/>
      <c r="E57" s="205">
        <v>21</v>
      </c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spans="1:20" ht="12.8">
      <c r="A58" s="192">
        <v>14</v>
      </c>
      <c r="B58" s="193" t="s">
        <v>270</v>
      </c>
      <c r="C58" s="194" t="s">
        <v>271</v>
      </c>
      <c r="D58" s="195" t="s">
        <v>203</v>
      </c>
      <c r="E58" s="196">
        <v>62</v>
      </c>
      <c r="F58" s="197">
        <v>0</v>
      </c>
      <c r="G58" s="197">
        <f>E58*F58</f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21</v>
      </c>
      <c r="M58" s="197">
        <v>0</v>
      </c>
      <c r="N58" s="196">
        <v>0</v>
      </c>
      <c r="O58" s="196">
        <v>0</v>
      </c>
      <c r="P58" s="196">
        <v>0</v>
      </c>
      <c r="Q58" s="196">
        <v>0</v>
      </c>
      <c r="R58" s="197"/>
      <c r="S58" s="197" t="s">
        <v>204</v>
      </c>
      <c r="T58" s="198" t="s">
        <v>204</v>
      </c>
    </row>
    <row r="59" spans="1:20" ht="12.75">
      <c r="A59" s="201"/>
      <c r="B59" s="202"/>
      <c r="C59" s="203" t="s">
        <v>263</v>
      </c>
      <c r="D59" s="204"/>
      <c r="E59" s="205"/>
      <c r="F59" s="199"/>
      <c r="G59" s="199"/>
      <c r="H59" s="199"/>
      <c r="I59" s="199"/>
      <c r="J59" s="199"/>
      <c r="K59" s="199"/>
      <c r="L59" s="199"/>
      <c r="M59" s="199"/>
      <c r="N59" s="206"/>
      <c r="O59" s="206"/>
      <c r="P59" s="206"/>
      <c r="Q59" s="206"/>
      <c r="R59" s="199"/>
      <c r="S59" s="199"/>
      <c r="T59" s="199"/>
    </row>
    <row r="60" spans="1:20" ht="12.75">
      <c r="A60" s="201"/>
      <c r="B60" s="202"/>
      <c r="C60" s="203" t="s">
        <v>221</v>
      </c>
      <c r="D60" s="204"/>
      <c r="E60" s="205"/>
      <c r="F60" s="199"/>
      <c r="G60" s="199"/>
      <c r="H60" s="199"/>
      <c r="I60" s="199"/>
      <c r="J60" s="199"/>
      <c r="K60" s="199"/>
      <c r="L60" s="199"/>
      <c r="M60" s="199"/>
      <c r="N60" s="206"/>
      <c r="O60" s="206"/>
      <c r="P60" s="206"/>
      <c r="Q60" s="206"/>
      <c r="R60" s="199"/>
      <c r="S60" s="199"/>
      <c r="T60" s="199"/>
    </row>
    <row r="61" spans="1:20" ht="12.75">
      <c r="A61" s="201"/>
      <c r="B61" s="202"/>
      <c r="C61" s="203" t="s">
        <v>251</v>
      </c>
      <c r="D61" s="204"/>
      <c r="E61" s="205">
        <v>62</v>
      </c>
      <c r="F61" s="199"/>
      <c r="G61" s="199"/>
      <c r="H61" s="199"/>
      <c r="I61" s="199"/>
      <c r="J61" s="199"/>
      <c r="K61" s="199"/>
      <c r="L61" s="199"/>
      <c r="M61" s="199"/>
      <c r="N61" s="206"/>
      <c r="O61" s="206"/>
      <c r="P61" s="206"/>
      <c r="Q61" s="206"/>
      <c r="R61" s="199"/>
      <c r="S61" s="199"/>
      <c r="T61" s="199"/>
    </row>
    <row r="62" spans="1:20" ht="12.75">
      <c r="A62" s="184" t="s">
        <v>163</v>
      </c>
      <c r="B62" s="185" t="s">
        <v>272</v>
      </c>
      <c r="C62" s="186" t="s">
        <v>273</v>
      </c>
      <c r="D62" s="187"/>
      <c r="E62" s="188"/>
      <c r="F62" s="189"/>
      <c r="G62" s="189">
        <f>G63+G66+G70+G73+G76+G80+G83+G87</f>
        <v>0</v>
      </c>
      <c r="H62" s="189"/>
      <c r="I62" s="189">
        <v>0</v>
      </c>
      <c r="J62" s="189"/>
      <c r="K62" s="189">
        <v>0</v>
      </c>
      <c r="L62" s="189"/>
      <c r="M62" s="189"/>
      <c r="N62" s="188"/>
      <c r="O62" s="188"/>
      <c r="P62" s="188"/>
      <c r="Q62" s="188"/>
      <c r="R62" s="189"/>
      <c r="S62" s="189"/>
      <c r="T62" s="190"/>
    </row>
    <row r="63" spans="1:20" ht="12.8">
      <c r="A63" s="192">
        <v>15</v>
      </c>
      <c r="B63" s="193" t="s">
        <v>445</v>
      </c>
      <c r="C63" s="194" t="s">
        <v>446</v>
      </c>
      <c r="D63" s="195" t="s">
        <v>167</v>
      </c>
      <c r="E63" s="196">
        <v>1</v>
      </c>
      <c r="F63" s="197">
        <v>0</v>
      </c>
      <c r="G63" s="197">
        <f>E63*F63</f>
        <v>0</v>
      </c>
      <c r="H63" s="197">
        <v>0</v>
      </c>
      <c r="I63" s="197">
        <v>0</v>
      </c>
      <c r="J63" s="197">
        <v>0</v>
      </c>
      <c r="K63" s="197">
        <v>0</v>
      </c>
      <c r="L63" s="197">
        <v>21</v>
      </c>
      <c r="M63" s="197">
        <v>0</v>
      </c>
      <c r="N63" s="196">
        <v>0</v>
      </c>
      <c r="O63" s="196">
        <v>0</v>
      </c>
      <c r="P63" s="196">
        <v>0</v>
      </c>
      <c r="Q63" s="196">
        <v>0</v>
      </c>
      <c r="R63" s="197"/>
      <c r="S63" s="197" t="s">
        <v>204</v>
      </c>
      <c r="T63" s="198" t="s">
        <v>204</v>
      </c>
    </row>
    <row r="64" spans="1:20" ht="12.75">
      <c r="A64" s="201"/>
      <c r="B64" s="202"/>
      <c r="C64" s="203" t="s">
        <v>447</v>
      </c>
      <c r="D64" s="204"/>
      <c r="E64" s="205"/>
      <c r="F64" s="199"/>
      <c r="G64" s="199"/>
      <c r="H64" s="199"/>
      <c r="I64" s="199"/>
      <c r="J64" s="199"/>
      <c r="K64" s="199"/>
      <c r="L64" s="199"/>
      <c r="M64" s="199"/>
      <c r="N64" s="206"/>
      <c r="O64" s="206"/>
      <c r="P64" s="206"/>
      <c r="Q64" s="206"/>
      <c r="R64" s="199"/>
      <c r="S64" s="199"/>
      <c r="T64" s="199"/>
    </row>
    <row r="65" spans="1:20" ht="12.75">
      <c r="A65" s="201"/>
      <c r="B65" s="202"/>
      <c r="C65" s="203" t="s">
        <v>51</v>
      </c>
      <c r="D65" s="204"/>
      <c r="E65" s="205">
        <v>1</v>
      </c>
      <c r="F65" s="199"/>
      <c r="G65" s="199"/>
      <c r="H65" s="199"/>
      <c r="I65" s="199"/>
      <c r="J65" s="199"/>
      <c r="K65" s="199"/>
      <c r="L65" s="199"/>
      <c r="M65" s="199"/>
      <c r="N65" s="206"/>
      <c r="O65" s="206"/>
      <c r="P65" s="206"/>
      <c r="Q65" s="206"/>
      <c r="R65" s="199"/>
      <c r="S65" s="199"/>
      <c r="T65" s="199"/>
    </row>
    <row r="66" spans="1:20" ht="19.25">
      <c r="A66" s="192">
        <v>16</v>
      </c>
      <c r="B66" s="193" t="s">
        <v>278</v>
      </c>
      <c r="C66" s="194" t="s">
        <v>279</v>
      </c>
      <c r="D66" s="195" t="s">
        <v>213</v>
      </c>
      <c r="E66" s="196">
        <v>2</v>
      </c>
      <c r="F66" s="197">
        <v>0</v>
      </c>
      <c r="G66" s="197">
        <f>E66*F66</f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21</v>
      </c>
      <c r="M66" s="197">
        <v>0</v>
      </c>
      <c r="N66" s="196">
        <v>0</v>
      </c>
      <c r="O66" s="196">
        <v>0</v>
      </c>
      <c r="P66" s="196">
        <v>0</v>
      </c>
      <c r="Q66" s="196">
        <v>0</v>
      </c>
      <c r="R66" s="197"/>
      <c r="S66" s="197" t="s">
        <v>204</v>
      </c>
      <c r="T66" s="198" t="s">
        <v>204</v>
      </c>
    </row>
    <row r="67" spans="1:20" ht="12.75">
      <c r="A67" s="201"/>
      <c r="B67" s="202"/>
      <c r="C67" s="203" t="s">
        <v>280</v>
      </c>
      <c r="D67" s="204"/>
      <c r="E67" s="205"/>
      <c r="F67" s="199"/>
      <c r="G67" s="199"/>
      <c r="H67" s="199"/>
      <c r="I67" s="199"/>
      <c r="J67" s="199"/>
      <c r="K67" s="199"/>
      <c r="L67" s="199"/>
      <c r="M67" s="199"/>
      <c r="N67" s="206"/>
      <c r="O67" s="206"/>
      <c r="P67" s="206"/>
      <c r="Q67" s="206"/>
      <c r="R67" s="199"/>
      <c r="S67" s="199"/>
      <c r="T67" s="199"/>
    </row>
    <row r="68" spans="1:20" ht="12.75">
      <c r="A68" s="201"/>
      <c r="B68" s="202"/>
      <c r="C68" s="203" t="s">
        <v>479</v>
      </c>
      <c r="D68" s="204"/>
      <c r="E68" s="205"/>
      <c r="F68" s="199"/>
      <c r="G68" s="199"/>
      <c r="H68" s="199"/>
      <c r="I68" s="199"/>
      <c r="J68" s="199"/>
      <c r="K68" s="199"/>
      <c r="L68" s="199"/>
      <c r="M68" s="199"/>
      <c r="N68" s="206"/>
      <c r="O68" s="206"/>
      <c r="P68" s="206"/>
      <c r="Q68" s="206"/>
      <c r="R68" s="199"/>
      <c r="S68" s="199"/>
      <c r="T68" s="199"/>
    </row>
    <row r="69" spans="1:20" ht="12.75">
      <c r="A69" s="201"/>
      <c r="B69" s="202"/>
      <c r="C69" s="203" t="s">
        <v>247</v>
      </c>
      <c r="D69" s="204"/>
      <c r="E69" s="205">
        <v>2</v>
      </c>
      <c r="F69" s="199"/>
      <c r="G69" s="199"/>
      <c r="H69" s="199"/>
      <c r="I69" s="199"/>
      <c r="J69" s="199"/>
      <c r="K69" s="199"/>
      <c r="L69" s="199"/>
      <c r="M69" s="199"/>
      <c r="N69" s="206"/>
      <c r="O69" s="206"/>
      <c r="P69" s="206"/>
      <c r="Q69" s="206"/>
      <c r="R69" s="199"/>
      <c r="S69" s="199"/>
      <c r="T69" s="199"/>
    </row>
    <row r="70" spans="1:20" ht="12.8">
      <c r="A70" s="192">
        <v>17</v>
      </c>
      <c r="B70" s="193" t="s">
        <v>282</v>
      </c>
      <c r="C70" s="194" t="s">
        <v>283</v>
      </c>
      <c r="D70" s="195" t="s">
        <v>213</v>
      </c>
      <c r="E70" s="196">
        <v>9.6</v>
      </c>
      <c r="F70" s="197">
        <v>0</v>
      </c>
      <c r="G70" s="197">
        <f>E70*F70</f>
        <v>0</v>
      </c>
      <c r="H70" s="197">
        <v>0</v>
      </c>
      <c r="I70" s="197">
        <v>0</v>
      </c>
      <c r="J70" s="197">
        <v>0</v>
      </c>
      <c r="K70" s="197">
        <v>0</v>
      </c>
      <c r="L70" s="197">
        <v>21</v>
      </c>
      <c r="M70" s="197">
        <v>0</v>
      </c>
      <c r="N70" s="196">
        <v>0</v>
      </c>
      <c r="O70" s="196">
        <v>0</v>
      </c>
      <c r="P70" s="196">
        <v>0</v>
      </c>
      <c r="Q70" s="196">
        <v>0</v>
      </c>
      <c r="R70" s="197"/>
      <c r="S70" s="197" t="s">
        <v>204</v>
      </c>
      <c r="T70" s="198" t="s">
        <v>204</v>
      </c>
    </row>
    <row r="71" spans="1:20" ht="12.75">
      <c r="A71" s="201"/>
      <c r="B71" s="202"/>
      <c r="C71" s="203" t="s">
        <v>480</v>
      </c>
      <c r="D71" s="204"/>
      <c r="E71" s="205"/>
      <c r="F71" s="199"/>
      <c r="G71" s="199"/>
      <c r="H71" s="199"/>
      <c r="I71" s="199"/>
      <c r="J71" s="199"/>
      <c r="K71" s="199"/>
      <c r="L71" s="199"/>
      <c r="M71" s="199"/>
      <c r="N71" s="206"/>
      <c r="O71" s="206"/>
      <c r="P71" s="206"/>
      <c r="Q71" s="206"/>
      <c r="R71" s="199"/>
      <c r="S71" s="199"/>
      <c r="T71" s="199"/>
    </row>
    <row r="72" spans="1:20" ht="12.75">
      <c r="A72" s="201"/>
      <c r="B72" s="202"/>
      <c r="C72" s="203" t="s">
        <v>481</v>
      </c>
      <c r="D72" s="204"/>
      <c r="E72" s="205">
        <v>9.6</v>
      </c>
      <c r="F72" s="199"/>
      <c r="G72" s="199"/>
      <c r="H72" s="199"/>
      <c r="I72" s="199"/>
      <c r="J72" s="199"/>
      <c r="K72" s="199"/>
      <c r="L72" s="199"/>
      <c r="M72" s="199"/>
      <c r="N72" s="206"/>
      <c r="O72" s="206"/>
      <c r="P72" s="206"/>
      <c r="Q72" s="206"/>
      <c r="R72" s="199"/>
      <c r="S72" s="199"/>
      <c r="T72" s="199"/>
    </row>
    <row r="73" spans="1:20" ht="12.8">
      <c r="A73" s="192">
        <v>18</v>
      </c>
      <c r="B73" s="193" t="s">
        <v>450</v>
      </c>
      <c r="C73" s="194" t="s">
        <v>451</v>
      </c>
      <c r="D73" s="195" t="s">
        <v>167</v>
      </c>
      <c r="E73" s="196">
        <v>1</v>
      </c>
      <c r="F73" s="197">
        <v>0</v>
      </c>
      <c r="G73" s="197">
        <f>E73*F73</f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21</v>
      </c>
      <c r="M73" s="197">
        <v>0</v>
      </c>
      <c r="N73" s="196">
        <v>0</v>
      </c>
      <c r="O73" s="196">
        <v>0</v>
      </c>
      <c r="P73" s="196">
        <v>0</v>
      </c>
      <c r="Q73" s="196">
        <v>0</v>
      </c>
      <c r="R73" s="197"/>
      <c r="S73" s="197" t="s">
        <v>204</v>
      </c>
      <c r="T73" s="198" t="s">
        <v>204</v>
      </c>
    </row>
    <row r="74" spans="1:20" ht="22.5">
      <c r="A74" s="201"/>
      <c r="B74" s="202"/>
      <c r="C74" s="203" t="s">
        <v>452</v>
      </c>
      <c r="D74" s="204"/>
      <c r="E74" s="205"/>
      <c r="F74" s="199"/>
      <c r="G74" s="199"/>
      <c r="H74" s="199"/>
      <c r="I74" s="199"/>
      <c r="J74" s="199"/>
      <c r="K74" s="199"/>
      <c r="L74" s="199"/>
      <c r="M74" s="199"/>
      <c r="N74" s="206"/>
      <c r="O74" s="206"/>
      <c r="P74" s="206"/>
      <c r="Q74" s="206"/>
      <c r="R74" s="199"/>
      <c r="S74" s="199"/>
      <c r="T74" s="199"/>
    </row>
    <row r="75" spans="1:20" ht="12.75">
      <c r="A75" s="201"/>
      <c r="B75" s="202"/>
      <c r="C75" s="203" t="s">
        <v>51</v>
      </c>
      <c r="D75" s="204"/>
      <c r="E75" s="205">
        <v>1</v>
      </c>
      <c r="F75" s="199"/>
      <c r="G75" s="199"/>
      <c r="H75" s="199"/>
      <c r="I75" s="199"/>
      <c r="J75" s="199"/>
      <c r="K75" s="199"/>
      <c r="L75" s="199"/>
      <c r="M75" s="199"/>
      <c r="N75" s="206"/>
      <c r="O75" s="206"/>
      <c r="P75" s="206"/>
      <c r="Q75" s="206"/>
      <c r="R75" s="199"/>
      <c r="S75" s="199"/>
      <c r="T75" s="199"/>
    </row>
    <row r="76" spans="1:20" ht="12.8">
      <c r="A76" s="192">
        <v>19</v>
      </c>
      <c r="B76" s="193" t="s">
        <v>285</v>
      </c>
      <c r="C76" s="194" t="s">
        <v>286</v>
      </c>
      <c r="D76" s="195" t="s">
        <v>287</v>
      </c>
      <c r="E76" s="196">
        <v>8</v>
      </c>
      <c r="F76" s="197">
        <v>0</v>
      </c>
      <c r="G76" s="197">
        <f>E76*F76</f>
        <v>0</v>
      </c>
      <c r="H76" s="197">
        <v>0</v>
      </c>
      <c r="I76" s="197">
        <v>0</v>
      </c>
      <c r="J76" s="197">
        <v>0</v>
      </c>
      <c r="K76" s="197">
        <v>0</v>
      </c>
      <c r="L76" s="197">
        <v>21</v>
      </c>
      <c r="M76" s="197">
        <v>0</v>
      </c>
      <c r="N76" s="196">
        <v>0</v>
      </c>
      <c r="O76" s="196">
        <v>0</v>
      </c>
      <c r="P76" s="196">
        <v>0</v>
      </c>
      <c r="Q76" s="196">
        <v>0</v>
      </c>
      <c r="R76" s="197"/>
      <c r="S76" s="197" t="s">
        <v>204</v>
      </c>
      <c r="T76" s="198" t="s">
        <v>204</v>
      </c>
    </row>
    <row r="77" spans="1:20" ht="12.75">
      <c r="A77" s="201"/>
      <c r="B77" s="202"/>
      <c r="C77" s="203" t="s">
        <v>288</v>
      </c>
      <c r="D77" s="204"/>
      <c r="E77" s="205"/>
      <c r="F77" s="199"/>
      <c r="G77" s="199"/>
      <c r="H77" s="199"/>
      <c r="I77" s="199"/>
      <c r="J77" s="199"/>
      <c r="K77" s="199"/>
      <c r="L77" s="199"/>
      <c r="M77" s="199"/>
      <c r="N77" s="206"/>
      <c r="O77" s="206"/>
      <c r="P77" s="206"/>
      <c r="Q77" s="206"/>
      <c r="R77" s="199"/>
      <c r="S77" s="199"/>
      <c r="T77" s="199"/>
    </row>
    <row r="78" spans="1:20" ht="12.75">
      <c r="A78" s="201"/>
      <c r="B78" s="202"/>
      <c r="C78" s="203" t="s">
        <v>289</v>
      </c>
      <c r="D78" s="204"/>
      <c r="E78" s="205"/>
      <c r="F78" s="199"/>
      <c r="G78" s="199"/>
      <c r="H78" s="199"/>
      <c r="I78" s="199"/>
      <c r="J78" s="199"/>
      <c r="K78" s="199"/>
      <c r="L78" s="199"/>
      <c r="M78" s="199"/>
      <c r="N78" s="206"/>
      <c r="O78" s="206"/>
      <c r="P78" s="206"/>
      <c r="Q78" s="206"/>
      <c r="R78" s="199"/>
      <c r="S78" s="199"/>
      <c r="T78" s="199"/>
    </row>
    <row r="79" spans="1:20" ht="12.8">
      <c r="A79" s="201"/>
      <c r="B79" s="202"/>
      <c r="C79" s="203" t="s">
        <v>290</v>
      </c>
      <c r="D79" s="204"/>
      <c r="E79" s="205">
        <v>8</v>
      </c>
      <c r="F79" s="199"/>
      <c r="G79" s="199"/>
      <c r="H79" s="199"/>
      <c r="I79" s="199"/>
      <c r="J79" s="199"/>
      <c r="K79" s="199"/>
      <c r="L79" s="199"/>
      <c r="M79" s="199"/>
      <c r="N79" s="206"/>
      <c r="O79" s="206"/>
      <c r="P79" s="206"/>
      <c r="Q79" s="206"/>
      <c r="R79" s="199"/>
      <c r="S79" s="199"/>
      <c r="T79" s="199"/>
    </row>
    <row r="80" spans="1:20" ht="12.8">
      <c r="A80" s="192">
        <v>20</v>
      </c>
      <c r="B80" s="193" t="s">
        <v>291</v>
      </c>
      <c r="C80" s="194" t="s">
        <v>292</v>
      </c>
      <c r="D80" s="195" t="s">
        <v>167</v>
      </c>
      <c r="E80" s="196">
        <v>160</v>
      </c>
      <c r="F80" s="197">
        <v>0</v>
      </c>
      <c r="G80" s="197">
        <f>E80*F80</f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21</v>
      </c>
      <c r="M80" s="197">
        <v>0</v>
      </c>
      <c r="N80" s="196">
        <v>0</v>
      </c>
      <c r="O80" s="196">
        <v>0</v>
      </c>
      <c r="P80" s="196">
        <v>0</v>
      </c>
      <c r="Q80" s="196">
        <v>0</v>
      </c>
      <c r="R80" s="197"/>
      <c r="S80" s="197" t="s">
        <v>204</v>
      </c>
      <c r="T80" s="198" t="s">
        <v>204</v>
      </c>
    </row>
    <row r="81" spans="1:20" ht="12.75">
      <c r="A81" s="201"/>
      <c r="B81" s="202"/>
      <c r="C81" s="203" t="s">
        <v>293</v>
      </c>
      <c r="D81" s="204"/>
      <c r="E81" s="205"/>
      <c r="F81" s="199"/>
      <c r="G81" s="199"/>
      <c r="H81" s="199"/>
      <c r="I81" s="199"/>
      <c r="J81" s="199"/>
      <c r="K81" s="199"/>
      <c r="L81" s="199"/>
      <c r="M81" s="199"/>
      <c r="N81" s="206"/>
      <c r="O81" s="206"/>
      <c r="P81" s="206"/>
      <c r="Q81" s="206"/>
      <c r="R81" s="199"/>
      <c r="S81" s="199"/>
      <c r="T81" s="199"/>
    </row>
    <row r="82" spans="1:20" ht="12.75">
      <c r="A82" s="201"/>
      <c r="B82" s="202"/>
      <c r="C82" s="203" t="s">
        <v>294</v>
      </c>
      <c r="D82" s="204"/>
      <c r="E82" s="205">
        <v>160</v>
      </c>
      <c r="F82" s="199"/>
      <c r="G82" s="199"/>
      <c r="H82" s="199"/>
      <c r="I82" s="199"/>
      <c r="J82" s="199"/>
      <c r="K82" s="199"/>
      <c r="L82" s="199"/>
      <c r="M82" s="199"/>
      <c r="N82" s="206"/>
      <c r="O82" s="206"/>
      <c r="P82" s="206"/>
      <c r="Q82" s="206"/>
      <c r="R82" s="199"/>
      <c r="S82" s="199"/>
      <c r="T82" s="199"/>
    </row>
    <row r="83" spans="1:20" ht="12.8">
      <c r="A83" s="192">
        <v>21</v>
      </c>
      <c r="B83" s="193" t="s">
        <v>295</v>
      </c>
      <c r="C83" s="194" t="s">
        <v>296</v>
      </c>
      <c r="D83" s="195" t="s">
        <v>287</v>
      </c>
      <c r="E83" s="196">
        <v>8</v>
      </c>
      <c r="F83" s="197">
        <v>0</v>
      </c>
      <c r="G83" s="197">
        <f>E83*F83</f>
        <v>0</v>
      </c>
      <c r="H83" s="197">
        <v>0</v>
      </c>
      <c r="I83" s="197">
        <v>0</v>
      </c>
      <c r="J83" s="197">
        <v>0</v>
      </c>
      <c r="K83" s="197">
        <v>0</v>
      </c>
      <c r="L83" s="197">
        <v>21</v>
      </c>
      <c r="M83" s="197">
        <v>0</v>
      </c>
      <c r="N83" s="196">
        <v>0</v>
      </c>
      <c r="O83" s="196">
        <v>0</v>
      </c>
      <c r="P83" s="196">
        <v>0</v>
      </c>
      <c r="Q83" s="196">
        <v>0</v>
      </c>
      <c r="R83" s="197"/>
      <c r="S83" s="197" t="s">
        <v>204</v>
      </c>
      <c r="T83" s="198" t="s">
        <v>204</v>
      </c>
    </row>
    <row r="84" spans="1:20" ht="12.75">
      <c r="A84" s="201"/>
      <c r="B84" s="202"/>
      <c r="C84" s="203" t="s">
        <v>288</v>
      </c>
      <c r="D84" s="204"/>
      <c r="E84" s="205"/>
      <c r="F84" s="199"/>
      <c r="G84" s="199"/>
      <c r="H84" s="199"/>
      <c r="I84" s="199"/>
      <c r="J84" s="199"/>
      <c r="K84" s="199"/>
      <c r="L84" s="199"/>
      <c r="M84" s="199"/>
      <c r="N84" s="206"/>
      <c r="O84" s="206"/>
      <c r="P84" s="206"/>
      <c r="Q84" s="206"/>
      <c r="R84" s="199"/>
      <c r="S84" s="199"/>
      <c r="T84" s="199"/>
    </row>
    <row r="85" spans="1:20" ht="12.75">
      <c r="A85" s="201"/>
      <c r="B85" s="202"/>
      <c r="C85" s="203" t="s">
        <v>289</v>
      </c>
      <c r="D85" s="204"/>
      <c r="E85" s="205"/>
      <c r="F85" s="199"/>
      <c r="G85" s="199"/>
      <c r="H85" s="199"/>
      <c r="I85" s="199"/>
      <c r="J85" s="199"/>
      <c r="K85" s="199"/>
      <c r="L85" s="199"/>
      <c r="M85" s="199"/>
      <c r="N85" s="206"/>
      <c r="O85" s="206"/>
      <c r="P85" s="206"/>
      <c r="Q85" s="206"/>
      <c r="R85" s="199"/>
      <c r="S85" s="199"/>
      <c r="T85" s="199"/>
    </row>
    <row r="86" spans="1:20" ht="12.75">
      <c r="A86" s="201"/>
      <c r="B86" s="202"/>
      <c r="C86" s="203" t="s">
        <v>290</v>
      </c>
      <c r="D86" s="204"/>
      <c r="E86" s="205">
        <v>8</v>
      </c>
      <c r="F86" s="199"/>
      <c r="G86" s="199"/>
      <c r="H86" s="199"/>
      <c r="I86" s="199"/>
      <c r="J86" s="199"/>
      <c r="K86" s="199"/>
      <c r="L86" s="199"/>
      <c r="M86" s="199"/>
      <c r="N86" s="206"/>
      <c r="O86" s="206"/>
      <c r="P86" s="206"/>
      <c r="Q86" s="206"/>
      <c r="R86" s="199"/>
      <c r="S86" s="199"/>
      <c r="T86" s="199"/>
    </row>
    <row r="87" spans="1:20" ht="12.8">
      <c r="A87" s="192">
        <v>22</v>
      </c>
      <c r="B87" s="193" t="s">
        <v>297</v>
      </c>
      <c r="C87" s="194" t="s">
        <v>298</v>
      </c>
      <c r="D87" s="195" t="s">
        <v>167</v>
      </c>
      <c r="E87" s="196">
        <v>2</v>
      </c>
      <c r="F87" s="197">
        <v>0</v>
      </c>
      <c r="G87" s="197">
        <f>E87*F87</f>
        <v>0</v>
      </c>
      <c r="H87" s="197">
        <v>0</v>
      </c>
      <c r="I87" s="197">
        <v>0</v>
      </c>
      <c r="J87" s="197">
        <v>0</v>
      </c>
      <c r="K87" s="197">
        <v>0</v>
      </c>
      <c r="L87" s="197">
        <v>21</v>
      </c>
      <c r="M87" s="197">
        <v>0</v>
      </c>
      <c r="N87" s="196">
        <v>0</v>
      </c>
      <c r="O87" s="196">
        <v>0</v>
      </c>
      <c r="P87" s="196">
        <v>0</v>
      </c>
      <c r="Q87" s="196">
        <v>0</v>
      </c>
      <c r="R87" s="197" t="s">
        <v>256</v>
      </c>
      <c r="S87" s="197" t="s">
        <v>204</v>
      </c>
      <c r="T87" s="198" t="s">
        <v>204</v>
      </c>
    </row>
    <row r="88" spans="1:20" ht="12.75">
      <c r="A88" s="201"/>
      <c r="B88" s="202"/>
      <c r="C88" s="203" t="s">
        <v>280</v>
      </c>
      <c r="D88" s="204"/>
      <c r="E88" s="205"/>
      <c r="F88" s="199"/>
      <c r="G88" s="199"/>
      <c r="H88" s="199"/>
      <c r="I88" s="199"/>
      <c r="J88" s="199"/>
      <c r="K88" s="199"/>
      <c r="L88" s="199"/>
      <c r="M88" s="199"/>
      <c r="N88" s="206"/>
      <c r="O88" s="206"/>
      <c r="P88" s="206"/>
      <c r="Q88" s="206"/>
      <c r="R88" s="199"/>
      <c r="S88" s="199"/>
      <c r="T88" s="199"/>
    </row>
    <row r="89" spans="1:20" ht="12.75">
      <c r="A89" s="201"/>
      <c r="B89" s="202"/>
      <c r="C89" s="203" t="s">
        <v>479</v>
      </c>
      <c r="D89" s="204"/>
      <c r="E89" s="205"/>
      <c r="F89" s="199"/>
      <c r="G89" s="199"/>
      <c r="H89" s="199"/>
      <c r="I89" s="199"/>
      <c r="J89" s="199"/>
      <c r="K89" s="199"/>
      <c r="L89" s="199"/>
      <c r="M89" s="199"/>
      <c r="N89" s="206"/>
      <c r="O89" s="206"/>
      <c r="P89" s="206"/>
      <c r="Q89" s="206"/>
      <c r="R89" s="199"/>
      <c r="S89" s="199"/>
      <c r="T89" s="199"/>
    </row>
    <row r="90" spans="1:20" ht="12.75">
      <c r="A90" s="201"/>
      <c r="B90" s="202"/>
      <c r="C90" s="203" t="s">
        <v>247</v>
      </c>
      <c r="D90" s="204"/>
      <c r="E90" s="205">
        <v>2</v>
      </c>
      <c r="F90" s="199"/>
      <c r="G90" s="199"/>
      <c r="H90" s="199"/>
      <c r="I90" s="199"/>
      <c r="J90" s="199"/>
      <c r="K90" s="199"/>
      <c r="L90" s="199"/>
      <c r="M90" s="199"/>
      <c r="N90" s="206"/>
      <c r="O90" s="206"/>
      <c r="P90" s="206"/>
      <c r="Q90" s="206"/>
      <c r="R90" s="199"/>
      <c r="S90" s="199"/>
      <c r="T90" s="199"/>
    </row>
    <row r="91" spans="1:20" ht="12.75">
      <c r="A91" s="184" t="s">
        <v>163</v>
      </c>
      <c r="B91" s="185" t="s">
        <v>301</v>
      </c>
      <c r="C91" s="186" t="s">
        <v>302</v>
      </c>
      <c r="D91" s="187"/>
      <c r="E91" s="188"/>
      <c r="F91" s="189"/>
      <c r="G91" s="189">
        <f>G92</f>
        <v>0</v>
      </c>
      <c r="H91" s="189"/>
      <c r="I91" s="189">
        <v>0</v>
      </c>
      <c r="J91" s="189"/>
      <c r="K91" s="189">
        <v>0</v>
      </c>
      <c r="L91" s="189"/>
      <c r="M91" s="189"/>
      <c r="N91" s="188"/>
      <c r="O91" s="188"/>
      <c r="P91" s="188"/>
      <c r="Q91" s="188"/>
      <c r="R91" s="189"/>
      <c r="S91" s="189"/>
      <c r="T91" s="190"/>
    </row>
    <row r="92" spans="1:20" ht="12.8">
      <c r="A92" s="192">
        <v>23</v>
      </c>
      <c r="B92" s="193" t="s">
        <v>303</v>
      </c>
      <c r="C92" s="194" t="s">
        <v>304</v>
      </c>
      <c r="D92" s="195" t="s">
        <v>305</v>
      </c>
      <c r="E92" s="196">
        <v>27.73</v>
      </c>
      <c r="F92" s="197">
        <v>0</v>
      </c>
      <c r="G92" s="197">
        <f>E92*F92</f>
        <v>0</v>
      </c>
      <c r="H92" s="197">
        <v>0</v>
      </c>
      <c r="I92" s="197">
        <v>0</v>
      </c>
      <c r="J92" s="197">
        <v>0</v>
      </c>
      <c r="K92" s="197">
        <v>0</v>
      </c>
      <c r="L92" s="197">
        <v>21</v>
      </c>
      <c r="M92" s="197">
        <v>0</v>
      </c>
      <c r="N92" s="196">
        <v>0</v>
      </c>
      <c r="O92" s="196">
        <v>0</v>
      </c>
      <c r="P92" s="196">
        <v>0</v>
      </c>
      <c r="Q92" s="196">
        <v>0</v>
      </c>
      <c r="R92" s="197"/>
      <c r="S92" s="197" t="s">
        <v>204</v>
      </c>
      <c r="T92" s="198" t="s">
        <v>204</v>
      </c>
    </row>
    <row r="93" spans="1:20" ht="12.75">
      <c r="A93" s="201"/>
      <c r="B93" s="202"/>
      <c r="C93" s="203" t="s">
        <v>482</v>
      </c>
      <c r="D93" s="204"/>
      <c r="E93" s="205">
        <v>27.73</v>
      </c>
      <c r="F93" s="199"/>
      <c r="G93" s="199"/>
      <c r="H93" s="199"/>
      <c r="I93" s="199"/>
      <c r="J93" s="199"/>
      <c r="K93" s="199"/>
      <c r="L93" s="199"/>
      <c r="M93" s="199"/>
      <c r="N93" s="206"/>
      <c r="O93" s="206"/>
      <c r="P93" s="206"/>
      <c r="Q93" s="206"/>
      <c r="R93" s="199"/>
      <c r="S93" s="199"/>
      <c r="T93" s="199"/>
    </row>
    <row r="94" spans="1:20" ht="12.75">
      <c r="A94" s="184" t="s">
        <v>163</v>
      </c>
      <c r="B94" s="185" t="s">
        <v>127</v>
      </c>
      <c r="C94" s="186" t="s">
        <v>128</v>
      </c>
      <c r="D94" s="187"/>
      <c r="E94" s="188"/>
      <c r="F94" s="189"/>
      <c r="G94" s="189">
        <f>G95+G102+G108+G111</f>
        <v>0</v>
      </c>
      <c r="H94" s="189"/>
      <c r="I94" s="189">
        <v>0</v>
      </c>
      <c r="J94" s="189"/>
      <c r="K94" s="189">
        <v>0</v>
      </c>
      <c r="L94" s="189"/>
      <c r="M94" s="189"/>
      <c r="N94" s="188"/>
      <c r="O94" s="188"/>
      <c r="P94" s="188"/>
      <c r="Q94" s="188"/>
      <c r="R94" s="189"/>
      <c r="S94" s="189"/>
      <c r="T94" s="190"/>
    </row>
    <row r="95" spans="1:20" ht="19.25">
      <c r="A95" s="192">
        <v>24</v>
      </c>
      <c r="B95" s="193" t="s">
        <v>165</v>
      </c>
      <c r="C95" s="194" t="s">
        <v>483</v>
      </c>
      <c r="D95" s="195" t="s">
        <v>167</v>
      </c>
      <c r="E95" s="196">
        <v>6</v>
      </c>
      <c r="F95" s="197">
        <v>0</v>
      </c>
      <c r="G95" s="197">
        <f>E95*F95</f>
        <v>0</v>
      </c>
      <c r="H95" s="197">
        <v>0</v>
      </c>
      <c r="I95" s="197">
        <v>0</v>
      </c>
      <c r="J95" s="197">
        <v>0</v>
      </c>
      <c r="K95" s="197">
        <v>0</v>
      </c>
      <c r="L95" s="197">
        <v>21</v>
      </c>
      <c r="M95" s="197">
        <v>0</v>
      </c>
      <c r="N95" s="196">
        <v>0</v>
      </c>
      <c r="O95" s="196">
        <v>0</v>
      </c>
      <c r="P95" s="196">
        <v>0</v>
      </c>
      <c r="Q95" s="196">
        <v>0</v>
      </c>
      <c r="R95" s="197"/>
      <c r="S95" s="197" t="s">
        <v>168</v>
      </c>
      <c r="T95" s="198" t="s">
        <v>169</v>
      </c>
    </row>
    <row r="96" spans="1:20" ht="12.75">
      <c r="A96" s="201"/>
      <c r="B96" s="202"/>
      <c r="C96" s="203" t="s">
        <v>173</v>
      </c>
      <c r="D96" s="204"/>
      <c r="E96" s="205"/>
      <c r="F96" s="199"/>
      <c r="G96" s="199"/>
      <c r="H96" s="199"/>
      <c r="I96" s="199"/>
      <c r="J96" s="199"/>
      <c r="K96" s="199"/>
      <c r="L96" s="199"/>
      <c r="M96" s="199"/>
      <c r="N96" s="206"/>
      <c r="O96" s="206"/>
      <c r="P96" s="206"/>
      <c r="Q96" s="206"/>
      <c r="R96" s="199"/>
      <c r="S96" s="199"/>
      <c r="T96" s="199"/>
    </row>
    <row r="97" spans="1:20" ht="22.5">
      <c r="A97" s="201"/>
      <c r="B97" s="202"/>
      <c r="C97" s="203" t="s">
        <v>484</v>
      </c>
      <c r="D97" s="204"/>
      <c r="E97" s="205"/>
      <c r="F97" s="199"/>
      <c r="G97" s="199"/>
      <c r="H97" s="199"/>
      <c r="I97" s="199"/>
      <c r="J97" s="199"/>
      <c r="K97" s="199"/>
      <c r="L97" s="199"/>
      <c r="M97" s="199"/>
      <c r="N97" s="206"/>
      <c r="O97" s="206"/>
      <c r="P97" s="206"/>
      <c r="Q97" s="206"/>
      <c r="R97" s="199"/>
      <c r="S97" s="199"/>
      <c r="T97" s="199"/>
    </row>
    <row r="98" spans="1:20" ht="12.75">
      <c r="A98" s="201"/>
      <c r="B98" s="202"/>
      <c r="C98" s="203" t="s">
        <v>176</v>
      </c>
      <c r="D98" s="204"/>
      <c r="E98" s="205"/>
      <c r="F98" s="199"/>
      <c r="G98" s="199"/>
      <c r="H98" s="199"/>
      <c r="I98" s="199"/>
      <c r="J98" s="199"/>
      <c r="K98" s="199"/>
      <c r="L98" s="199"/>
      <c r="M98" s="199"/>
      <c r="N98" s="206"/>
      <c r="O98" s="206"/>
      <c r="P98" s="206"/>
      <c r="Q98" s="206"/>
      <c r="R98" s="199"/>
      <c r="S98" s="199"/>
      <c r="T98" s="199"/>
    </row>
    <row r="99" spans="1:20" ht="22.5">
      <c r="A99" s="201"/>
      <c r="B99" s="202"/>
      <c r="C99" s="203" t="s">
        <v>178</v>
      </c>
      <c r="D99" s="204"/>
      <c r="E99" s="205"/>
      <c r="F99" s="199"/>
      <c r="G99" s="199"/>
      <c r="H99" s="199"/>
      <c r="I99" s="199"/>
      <c r="J99" s="199"/>
      <c r="K99" s="199"/>
      <c r="L99" s="199"/>
      <c r="M99" s="199"/>
      <c r="N99" s="206"/>
      <c r="O99" s="206"/>
      <c r="P99" s="206"/>
      <c r="Q99" s="206"/>
      <c r="R99" s="199"/>
      <c r="S99" s="199"/>
      <c r="T99" s="199"/>
    </row>
    <row r="100" spans="1:20" ht="12.75">
      <c r="A100" s="201"/>
      <c r="B100" s="202"/>
      <c r="C100" s="203" t="s">
        <v>179</v>
      </c>
      <c r="D100" s="204"/>
      <c r="E100" s="205"/>
      <c r="F100" s="199"/>
      <c r="G100" s="199"/>
      <c r="H100" s="199"/>
      <c r="I100" s="199"/>
      <c r="J100" s="199"/>
      <c r="K100" s="199"/>
      <c r="L100" s="199"/>
      <c r="M100" s="199"/>
      <c r="N100" s="206"/>
      <c r="O100" s="206"/>
      <c r="P100" s="206"/>
      <c r="Q100" s="206"/>
      <c r="R100" s="199"/>
      <c r="S100" s="199"/>
      <c r="T100" s="199"/>
    </row>
    <row r="101" spans="1:20" ht="12.75">
      <c r="A101" s="201"/>
      <c r="B101" s="202"/>
      <c r="C101" s="203" t="s">
        <v>366</v>
      </c>
      <c r="D101" s="204"/>
      <c r="E101" s="205">
        <v>6</v>
      </c>
      <c r="F101" s="199"/>
      <c r="G101" s="199"/>
      <c r="H101" s="199"/>
      <c r="I101" s="199"/>
      <c r="J101" s="199"/>
      <c r="K101" s="199"/>
      <c r="L101" s="199"/>
      <c r="M101" s="199"/>
      <c r="N101" s="206"/>
      <c r="O101" s="206"/>
      <c r="P101" s="206"/>
      <c r="Q101" s="206"/>
      <c r="R101" s="199"/>
      <c r="S101" s="199"/>
      <c r="T101" s="199"/>
    </row>
    <row r="102" spans="1:20" ht="19.25">
      <c r="A102" s="192">
        <v>25</v>
      </c>
      <c r="B102" s="193" t="s">
        <v>180</v>
      </c>
      <c r="C102" s="194" t="s">
        <v>181</v>
      </c>
      <c r="D102" s="195" t="s">
        <v>167</v>
      </c>
      <c r="E102" s="196">
        <v>8</v>
      </c>
      <c r="F102" s="197">
        <v>0</v>
      </c>
      <c r="G102" s="197">
        <f>E102*F102</f>
        <v>0</v>
      </c>
      <c r="H102" s="197">
        <v>0</v>
      </c>
      <c r="I102" s="197">
        <v>0</v>
      </c>
      <c r="J102" s="197">
        <v>0</v>
      </c>
      <c r="K102" s="197">
        <v>0</v>
      </c>
      <c r="L102" s="197">
        <v>21</v>
      </c>
      <c r="M102" s="197">
        <v>0</v>
      </c>
      <c r="N102" s="196">
        <v>0</v>
      </c>
      <c r="O102" s="196">
        <v>0</v>
      </c>
      <c r="P102" s="196">
        <v>0</v>
      </c>
      <c r="Q102" s="196">
        <v>0</v>
      </c>
      <c r="R102" s="197"/>
      <c r="S102" s="197" t="s">
        <v>168</v>
      </c>
      <c r="T102" s="198" t="s">
        <v>169</v>
      </c>
    </row>
    <row r="103" spans="1:20" ht="12.75">
      <c r="A103" s="201"/>
      <c r="B103" s="202"/>
      <c r="C103" s="203" t="s">
        <v>173</v>
      </c>
      <c r="D103" s="204"/>
      <c r="E103" s="205"/>
      <c r="F103" s="199"/>
      <c r="G103" s="199"/>
      <c r="H103" s="199"/>
      <c r="I103" s="199"/>
      <c r="J103" s="199"/>
      <c r="K103" s="199"/>
      <c r="L103" s="199"/>
      <c r="M103" s="199"/>
      <c r="N103" s="206"/>
      <c r="O103" s="206"/>
      <c r="P103" s="206"/>
      <c r="Q103" s="206"/>
      <c r="R103" s="199"/>
      <c r="S103" s="199"/>
      <c r="T103" s="199"/>
    </row>
    <row r="104" spans="1:20" ht="22.5">
      <c r="A104" s="201"/>
      <c r="B104" s="202"/>
      <c r="C104" s="203" t="s">
        <v>182</v>
      </c>
      <c r="D104" s="204"/>
      <c r="E104" s="205"/>
      <c r="F104" s="199"/>
      <c r="G104" s="199"/>
      <c r="H104" s="199"/>
      <c r="I104" s="199"/>
      <c r="J104" s="199"/>
      <c r="K104" s="199"/>
      <c r="L104" s="199"/>
      <c r="M104" s="199"/>
      <c r="N104" s="206"/>
      <c r="O104" s="206"/>
      <c r="P104" s="206"/>
      <c r="Q104" s="206"/>
      <c r="R104" s="199"/>
      <c r="S104" s="199"/>
      <c r="T104" s="199"/>
    </row>
    <row r="105" spans="1:20" ht="22.5">
      <c r="A105" s="201"/>
      <c r="B105" s="202"/>
      <c r="C105" s="203" t="s">
        <v>308</v>
      </c>
      <c r="D105" s="204"/>
      <c r="E105" s="205"/>
      <c r="F105" s="199"/>
      <c r="G105" s="199"/>
      <c r="H105" s="199"/>
      <c r="I105" s="199"/>
      <c r="J105" s="199"/>
      <c r="K105" s="199"/>
      <c r="L105" s="199"/>
      <c r="M105" s="199"/>
      <c r="N105" s="206"/>
      <c r="O105" s="206"/>
      <c r="P105" s="206"/>
      <c r="Q105" s="206"/>
      <c r="R105" s="199"/>
      <c r="S105" s="199"/>
      <c r="T105" s="199"/>
    </row>
    <row r="106" spans="1:20" ht="12.75">
      <c r="A106" s="201"/>
      <c r="B106" s="202"/>
      <c r="C106" s="203" t="s">
        <v>184</v>
      </c>
      <c r="D106" s="204"/>
      <c r="E106" s="205"/>
      <c r="F106" s="199"/>
      <c r="G106" s="199"/>
      <c r="H106" s="199"/>
      <c r="I106" s="199"/>
      <c r="J106" s="199"/>
      <c r="K106" s="199"/>
      <c r="L106" s="199"/>
      <c r="M106" s="199"/>
      <c r="N106" s="206"/>
      <c r="O106" s="206"/>
      <c r="P106" s="206"/>
      <c r="Q106" s="206"/>
      <c r="R106" s="199"/>
      <c r="S106" s="199"/>
      <c r="T106" s="199"/>
    </row>
    <row r="107" spans="1:20" ht="12.75">
      <c r="A107" s="201"/>
      <c r="B107" s="202"/>
      <c r="C107" s="203" t="s">
        <v>290</v>
      </c>
      <c r="D107" s="204"/>
      <c r="E107" s="205">
        <v>8</v>
      </c>
      <c r="F107" s="199"/>
      <c r="G107" s="199"/>
      <c r="H107" s="199"/>
      <c r="I107" s="199"/>
      <c r="J107" s="199"/>
      <c r="K107" s="199"/>
      <c r="L107" s="199"/>
      <c r="M107" s="199"/>
      <c r="N107" s="206"/>
      <c r="O107" s="206"/>
      <c r="P107" s="206"/>
      <c r="Q107" s="206"/>
      <c r="R107" s="199"/>
      <c r="S107" s="199"/>
      <c r="T107" s="199"/>
    </row>
    <row r="108" spans="1:20" ht="12.8">
      <c r="A108" s="192">
        <v>26</v>
      </c>
      <c r="B108" s="193" t="s">
        <v>185</v>
      </c>
      <c r="C108" s="194" t="s">
        <v>310</v>
      </c>
      <c r="D108" s="195" t="s">
        <v>187</v>
      </c>
      <c r="E108" s="196">
        <v>1</v>
      </c>
      <c r="F108" s="197">
        <v>0</v>
      </c>
      <c r="G108" s="197">
        <f>E108*F108</f>
        <v>0</v>
      </c>
      <c r="H108" s="197">
        <v>0</v>
      </c>
      <c r="I108" s="197">
        <v>0</v>
      </c>
      <c r="J108" s="197">
        <v>0</v>
      </c>
      <c r="K108" s="197">
        <v>0</v>
      </c>
      <c r="L108" s="197">
        <v>21</v>
      </c>
      <c r="M108" s="197">
        <v>0</v>
      </c>
      <c r="N108" s="196">
        <v>0</v>
      </c>
      <c r="O108" s="196">
        <v>0</v>
      </c>
      <c r="P108" s="196">
        <v>0</v>
      </c>
      <c r="Q108" s="196">
        <v>0</v>
      </c>
      <c r="R108" s="197"/>
      <c r="S108" s="197" t="s">
        <v>168</v>
      </c>
      <c r="T108" s="198" t="s">
        <v>169</v>
      </c>
    </row>
    <row r="109" spans="1:20" ht="12.75">
      <c r="A109" s="201"/>
      <c r="B109" s="202"/>
      <c r="C109" s="203" t="s">
        <v>311</v>
      </c>
      <c r="D109" s="204"/>
      <c r="E109" s="205"/>
      <c r="F109" s="199"/>
      <c r="G109" s="199"/>
      <c r="H109" s="199"/>
      <c r="I109" s="199"/>
      <c r="J109" s="199"/>
      <c r="K109" s="199"/>
      <c r="L109" s="199"/>
      <c r="M109" s="199"/>
      <c r="N109" s="206"/>
      <c r="O109" s="206"/>
      <c r="P109" s="206"/>
      <c r="Q109" s="206"/>
      <c r="R109" s="199"/>
      <c r="S109" s="199"/>
      <c r="T109" s="199"/>
    </row>
    <row r="110" spans="1:20" ht="12.8">
      <c r="A110" s="201"/>
      <c r="B110" s="202"/>
      <c r="C110" s="203" t="s">
        <v>51</v>
      </c>
      <c r="D110" s="204"/>
      <c r="E110" s="205">
        <v>1</v>
      </c>
      <c r="F110" s="199"/>
      <c r="G110" s="199"/>
      <c r="H110" s="199"/>
      <c r="I110" s="199"/>
      <c r="J110" s="199"/>
      <c r="K110" s="199"/>
      <c r="L110" s="199"/>
      <c r="M110" s="199"/>
      <c r="N110" s="206"/>
      <c r="O110" s="206"/>
      <c r="P110" s="206"/>
      <c r="Q110" s="206"/>
      <c r="R110" s="199"/>
      <c r="S110" s="199"/>
      <c r="T110" s="199"/>
    </row>
    <row r="111" spans="1:20" ht="12.8">
      <c r="A111" s="192">
        <v>27</v>
      </c>
      <c r="B111" s="193" t="s">
        <v>189</v>
      </c>
      <c r="C111" s="194" t="s">
        <v>199</v>
      </c>
      <c r="D111" s="195" t="s">
        <v>167</v>
      </c>
      <c r="E111" s="196">
        <v>3</v>
      </c>
      <c r="F111" s="197">
        <v>0</v>
      </c>
      <c r="G111" s="197">
        <f>E111*F111</f>
        <v>0</v>
      </c>
      <c r="H111" s="197">
        <v>0</v>
      </c>
      <c r="I111" s="197">
        <v>0</v>
      </c>
      <c r="J111" s="197">
        <v>0</v>
      </c>
      <c r="K111" s="197">
        <v>0</v>
      </c>
      <c r="L111" s="197">
        <v>21</v>
      </c>
      <c r="M111" s="197">
        <v>0</v>
      </c>
      <c r="N111" s="196">
        <v>0</v>
      </c>
      <c r="O111" s="196">
        <v>0</v>
      </c>
      <c r="P111" s="196">
        <v>0</v>
      </c>
      <c r="Q111" s="196">
        <v>0</v>
      </c>
      <c r="R111" s="197"/>
      <c r="S111" s="197" t="s">
        <v>168</v>
      </c>
      <c r="T111" s="198" t="s">
        <v>169</v>
      </c>
    </row>
    <row r="112" spans="1:20" ht="12.75">
      <c r="A112" s="201"/>
      <c r="B112" s="202"/>
      <c r="C112" s="203" t="s">
        <v>200</v>
      </c>
      <c r="D112" s="204"/>
      <c r="E112" s="205"/>
      <c r="F112" s="199"/>
      <c r="G112" s="199"/>
      <c r="H112" s="199"/>
      <c r="I112" s="199"/>
      <c r="J112" s="199"/>
      <c r="K112" s="199"/>
      <c r="L112" s="199"/>
      <c r="M112" s="199"/>
      <c r="N112" s="206"/>
      <c r="O112" s="206"/>
      <c r="P112" s="206"/>
      <c r="Q112" s="206"/>
      <c r="R112" s="199"/>
      <c r="S112" s="199"/>
      <c r="T112" s="199"/>
    </row>
    <row r="113" spans="1:20" ht="12.75">
      <c r="A113" s="201"/>
      <c r="B113" s="202"/>
      <c r="C113" s="203" t="s">
        <v>341</v>
      </c>
      <c r="D113" s="204"/>
      <c r="E113" s="205">
        <v>3</v>
      </c>
      <c r="F113" s="199"/>
      <c r="G113" s="199"/>
      <c r="H113" s="199"/>
      <c r="I113" s="199"/>
      <c r="J113" s="199"/>
      <c r="K113" s="199"/>
      <c r="L113" s="199"/>
      <c r="M113" s="199"/>
      <c r="N113" s="206"/>
      <c r="O113" s="206"/>
      <c r="P113" s="206"/>
      <c r="Q113" s="206"/>
      <c r="R113" s="199"/>
      <c r="S113" s="199"/>
      <c r="T113" s="199"/>
    </row>
    <row r="114" spans="1:20" ht="12.75">
      <c r="A114" s="184" t="s">
        <v>163</v>
      </c>
      <c r="B114" s="185" t="s">
        <v>24</v>
      </c>
      <c r="C114" s="186" t="s">
        <v>25</v>
      </c>
      <c r="D114" s="187"/>
      <c r="E114" s="188"/>
      <c r="F114" s="189"/>
      <c r="G114" s="189">
        <f>G115+G118</f>
        <v>0</v>
      </c>
      <c r="H114" s="189"/>
      <c r="I114" s="189">
        <v>0</v>
      </c>
      <c r="J114" s="189"/>
      <c r="K114" s="189">
        <v>0</v>
      </c>
      <c r="L114" s="189"/>
      <c r="M114" s="189"/>
      <c r="N114" s="188"/>
      <c r="O114" s="188"/>
      <c r="P114" s="188"/>
      <c r="Q114" s="188"/>
      <c r="R114" s="189"/>
      <c r="S114" s="189"/>
      <c r="T114" s="190"/>
    </row>
    <row r="115" spans="1:20" ht="12.8">
      <c r="A115" s="192">
        <v>28</v>
      </c>
      <c r="B115" s="193" t="s">
        <v>332</v>
      </c>
      <c r="C115" s="194" t="s">
        <v>333</v>
      </c>
      <c r="D115" s="195" t="s">
        <v>334</v>
      </c>
      <c r="E115" s="196">
        <v>1</v>
      </c>
      <c r="F115" s="197">
        <v>0</v>
      </c>
      <c r="G115" s="197">
        <f>E115*F115</f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21</v>
      </c>
      <c r="M115" s="197">
        <v>0</v>
      </c>
      <c r="N115" s="196">
        <v>0</v>
      </c>
      <c r="O115" s="196">
        <v>0</v>
      </c>
      <c r="P115" s="196">
        <v>0</v>
      </c>
      <c r="Q115" s="196">
        <v>0</v>
      </c>
      <c r="R115" s="197"/>
      <c r="S115" s="197" t="s">
        <v>204</v>
      </c>
      <c r="T115" s="198" t="s">
        <v>169</v>
      </c>
    </row>
    <row r="116" spans="1:20" ht="12.75" customHeight="1">
      <c r="A116" s="201"/>
      <c r="B116" s="202"/>
      <c r="C116" s="207" t="s">
        <v>335</v>
      </c>
      <c r="D116" s="207"/>
      <c r="E116" s="207"/>
      <c r="F116" s="207"/>
      <c r="G116" s="207"/>
      <c r="H116" s="199"/>
      <c r="I116" s="199"/>
      <c r="J116" s="199"/>
      <c r="K116" s="199"/>
      <c r="L116" s="199"/>
      <c r="M116" s="199"/>
      <c r="N116" s="206"/>
      <c r="O116" s="206"/>
      <c r="P116" s="206"/>
      <c r="Q116" s="206"/>
      <c r="R116" s="199"/>
      <c r="S116" s="199"/>
      <c r="T116" s="199"/>
    </row>
    <row r="117" spans="1:20" ht="12.75">
      <c r="A117" s="201"/>
      <c r="B117" s="202"/>
      <c r="C117" s="203" t="s">
        <v>51</v>
      </c>
      <c r="D117" s="204"/>
      <c r="E117" s="205">
        <v>1</v>
      </c>
      <c r="F117" s="199"/>
      <c r="G117" s="199"/>
      <c r="H117" s="199"/>
      <c r="I117" s="199"/>
      <c r="J117" s="199"/>
      <c r="K117" s="199"/>
      <c r="L117" s="199"/>
      <c r="M117" s="199"/>
      <c r="N117" s="206"/>
      <c r="O117" s="206"/>
      <c r="P117" s="206"/>
      <c r="Q117" s="206"/>
      <c r="R117" s="199"/>
      <c r="S117" s="199"/>
      <c r="T117" s="199"/>
    </row>
    <row r="118" spans="1:20" ht="12.8">
      <c r="A118" s="192">
        <v>29</v>
      </c>
      <c r="B118" s="193" t="s">
        <v>336</v>
      </c>
      <c r="C118" s="194" t="s">
        <v>337</v>
      </c>
      <c r="D118" s="195" t="s">
        <v>334</v>
      </c>
      <c r="E118" s="196">
        <v>1</v>
      </c>
      <c r="F118" s="197">
        <v>0</v>
      </c>
      <c r="G118" s="197">
        <f>E118*F118</f>
        <v>0</v>
      </c>
      <c r="H118" s="197">
        <v>0</v>
      </c>
      <c r="I118" s="197">
        <v>0</v>
      </c>
      <c r="J118" s="197">
        <v>0</v>
      </c>
      <c r="K118" s="197">
        <v>0</v>
      </c>
      <c r="L118" s="197">
        <v>21</v>
      </c>
      <c r="M118" s="197">
        <v>0</v>
      </c>
      <c r="N118" s="196">
        <v>0</v>
      </c>
      <c r="O118" s="196">
        <v>0</v>
      </c>
      <c r="P118" s="196">
        <v>0</v>
      </c>
      <c r="Q118" s="196">
        <v>0</v>
      </c>
      <c r="R118" s="197"/>
      <c r="S118" s="197" t="s">
        <v>168</v>
      </c>
      <c r="T118" s="198" t="s">
        <v>169</v>
      </c>
    </row>
    <row r="119" spans="1:20" ht="12.75">
      <c r="A119" s="201"/>
      <c r="B119" s="202"/>
      <c r="C119" s="203" t="s">
        <v>51</v>
      </c>
      <c r="D119" s="204"/>
      <c r="E119" s="205">
        <v>1</v>
      </c>
      <c r="F119" s="199"/>
      <c r="G119" s="199"/>
      <c r="H119" s="199"/>
      <c r="I119" s="199"/>
      <c r="J119" s="199"/>
      <c r="K119" s="199"/>
      <c r="L119" s="199"/>
      <c r="M119" s="199"/>
      <c r="N119" s="206"/>
      <c r="O119" s="206"/>
      <c r="P119" s="206"/>
      <c r="Q119" s="206"/>
      <c r="R119" s="199"/>
      <c r="S119" s="199"/>
      <c r="T119" s="19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  <row r="1087" ht="12.75">
      <c r="D1087" s="109"/>
    </row>
    <row r="1088" ht="12.75">
      <c r="D1088" s="109"/>
    </row>
    <row r="1089" ht="12.75">
      <c r="D1089" s="109"/>
    </row>
    <row r="1090" ht="12.75">
      <c r="D1090" s="109"/>
    </row>
    <row r="1091" ht="12.75">
      <c r="D1091" s="109"/>
    </row>
    <row r="1092" ht="12.75">
      <c r="D1092" s="109"/>
    </row>
    <row r="1093" ht="12.75">
      <c r="D1093" s="109"/>
    </row>
    <row r="1094" ht="12.75">
      <c r="D1094" s="109"/>
    </row>
    <row r="1095" ht="12.75">
      <c r="D1095" s="109"/>
    </row>
    <row r="1096" ht="12.75">
      <c r="D1096" s="109"/>
    </row>
    <row r="1097" ht="12.75">
      <c r="D1097" s="109"/>
    </row>
    <row r="1098" ht="12.75">
      <c r="D1098" s="109"/>
    </row>
    <row r="1099" ht="12.75">
      <c r="D1099" s="109"/>
    </row>
    <row r="1100" ht="12.75">
      <c r="D1100" s="109"/>
    </row>
    <row r="1101" ht="12.75">
      <c r="D1101" s="109"/>
    </row>
    <row r="1102" ht="12.75">
      <c r="D1102" s="109"/>
    </row>
    <row r="1103" ht="12.75">
      <c r="D1103" s="109"/>
    </row>
    <row r="1104" ht="12.75">
      <c r="D1104" s="109"/>
    </row>
    <row r="1105" ht="12.75">
      <c r="D1105" s="109"/>
    </row>
    <row r="1106" ht="12.75">
      <c r="D1106" s="109"/>
    </row>
    <row r="1107" ht="12.75">
      <c r="D1107" s="109"/>
    </row>
    <row r="1108" ht="12.75">
      <c r="D1108" s="109"/>
    </row>
    <row r="1109" ht="12.75">
      <c r="D1109" s="109"/>
    </row>
    <row r="1110" ht="12.75">
      <c r="D1110" s="109"/>
    </row>
    <row r="1111" ht="12.75">
      <c r="D1111" s="109"/>
    </row>
    <row r="1112" ht="12.75">
      <c r="D1112" s="109"/>
    </row>
    <row r="1113" ht="12.75">
      <c r="D1113" s="109"/>
    </row>
    <row r="1114" ht="12.75">
      <c r="D1114" s="109"/>
    </row>
    <row r="1115" ht="12.75">
      <c r="D1115" s="109"/>
    </row>
    <row r="1116" ht="12.75">
      <c r="D1116" s="109"/>
    </row>
    <row r="1117" ht="12.75">
      <c r="D1117" s="109"/>
    </row>
    <row r="1118" ht="12.75">
      <c r="D1118" s="109"/>
    </row>
    <row r="1119" ht="12.75">
      <c r="D1119" s="109"/>
    </row>
  </sheetData>
  <mergeCells count="5">
    <mergeCell ref="A1:G1"/>
    <mergeCell ref="C2:G2"/>
    <mergeCell ref="C3:G3"/>
    <mergeCell ref="C4:G4"/>
    <mergeCell ref="C116:G116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7"/>
  <sheetViews>
    <sheetView workbookViewId="0" topLeftCell="A1">
      <pane ySplit="7" topLeftCell="A23" activePane="bottomLeft" state="frozen"/>
      <selection pane="topLeft" activeCell="A1" sqref="A1"/>
      <selection pane="bottomLeft" activeCell="K8" sqref="K8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78</v>
      </c>
      <c r="C3" s="173" t="s">
        <v>79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79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485</v>
      </c>
      <c r="D9" s="195" t="s">
        <v>167</v>
      </c>
      <c r="E9" s="196">
        <v>8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175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290</v>
      </c>
      <c r="D15" s="204"/>
      <c r="E15" s="205">
        <v>8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10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370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367</v>
      </c>
      <c r="D21" s="204"/>
      <c r="E21" s="205">
        <v>10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9.25">
      <c r="A22" s="192">
        <v>3</v>
      </c>
      <c r="B22" s="193" t="s">
        <v>185</v>
      </c>
      <c r="C22" s="194" t="s">
        <v>372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188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199</v>
      </c>
      <c r="D25" s="195" t="s">
        <v>167</v>
      </c>
      <c r="E25" s="196">
        <v>4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200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206</v>
      </c>
      <c r="D27" s="204"/>
      <c r="E27" s="205">
        <v>4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57"/>
  <sheetViews>
    <sheetView tabSelected="1" workbookViewId="0" topLeftCell="A1">
      <pane ySplit="7" topLeftCell="A17" activePane="bottomLeft" state="frozen"/>
      <selection pane="topLeft" activeCell="A1" sqref="A1"/>
      <selection pane="bottomLeft" activeCell="F25" sqref="F25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80</v>
      </c>
      <c r="C3" s="173" t="s">
        <v>81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81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G9+G13+G17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217</v>
      </c>
      <c r="C9" s="194" t="s">
        <v>218</v>
      </c>
      <c r="D9" s="195" t="s">
        <v>219</v>
      </c>
      <c r="E9" s="196">
        <v>4.5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22.5" outlineLevel="1">
      <c r="A10" s="201"/>
      <c r="B10" s="202"/>
      <c r="C10" s="203" t="s">
        <v>382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486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487</v>
      </c>
      <c r="D12" s="204"/>
      <c r="E12" s="205">
        <v>4.5</v>
      </c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12.8">
      <c r="A13" s="192">
        <v>2</v>
      </c>
      <c r="B13" s="193" t="s">
        <v>228</v>
      </c>
      <c r="C13" s="194" t="s">
        <v>229</v>
      </c>
      <c r="D13" s="195" t="s">
        <v>219</v>
      </c>
      <c r="E13" s="196">
        <v>4.5</v>
      </c>
      <c r="F13" s="197">
        <v>0</v>
      </c>
      <c r="G13" s="197">
        <f>E13*F13</f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21</v>
      </c>
      <c r="M13" s="197">
        <v>0</v>
      </c>
      <c r="N13" s="196">
        <v>0</v>
      </c>
      <c r="O13" s="196">
        <v>0</v>
      </c>
      <c r="P13" s="196">
        <v>0</v>
      </c>
      <c r="Q13" s="196">
        <v>0</v>
      </c>
      <c r="R13" s="197"/>
      <c r="S13" s="197" t="s">
        <v>204</v>
      </c>
      <c r="T13" s="198" t="s">
        <v>204</v>
      </c>
    </row>
    <row r="14" spans="1:20" ht="12.75">
      <c r="A14" s="201"/>
      <c r="B14" s="202"/>
      <c r="C14" s="203" t="s">
        <v>230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488</v>
      </c>
      <c r="D15" s="204"/>
      <c r="E15" s="205"/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201"/>
      <c r="B16" s="202"/>
      <c r="C16" s="203" t="s">
        <v>489</v>
      </c>
      <c r="D16" s="204"/>
      <c r="E16" s="205">
        <v>4.5</v>
      </c>
      <c r="F16" s="199"/>
      <c r="G16" s="199"/>
      <c r="H16" s="199"/>
      <c r="I16" s="199"/>
      <c r="J16" s="199"/>
      <c r="K16" s="199"/>
      <c r="L16" s="199"/>
      <c r="M16" s="199"/>
      <c r="N16" s="206"/>
      <c r="O16" s="206"/>
      <c r="P16" s="206"/>
      <c r="Q16" s="206"/>
      <c r="R16" s="199"/>
      <c r="S16" s="199"/>
      <c r="T16" s="199"/>
    </row>
    <row r="17" spans="1:20" ht="12.8">
      <c r="A17" s="192">
        <v>3</v>
      </c>
      <c r="B17" s="193" t="s">
        <v>241</v>
      </c>
      <c r="C17" s="194" t="s">
        <v>242</v>
      </c>
      <c r="D17" s="195" t="s">
        <v>219</v>
      </c>
      <c r="E17" s="196">
        <v>4.5</v>
      </c>
      <c r="F17" s="197">
        <v>0</v>
      </c>
      <c r="G17" s="197">
        <f>E17*F17</f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21</v>
      </c>
      <c r="M17" s="197">
        <v>0</v>
      </c>
      <c r="N17" s="196">
        <v>0</v>
      </c>
      <c r="O17" s="196">
        <v>0</v>
      </c>
      <c r="P17" s="196">
        <v>0</v>
      </c>
      <c r="Q17" s="196">
        <v>0</v>
      </c>
      <c r="R17" s="197"/>
      <c r="S17" s="197" t="s">
        <v>204</v>
      </c>
      <c r="T17" s="198" t="s">
        <v>204</v>
      </c>
    </row>
    <row r="18" spans="1:20" ht="22.5">
      <c r="A18" s="201"/>
      <c r="B18" s="202"/>
      <c r="C18" s="203" t="s">
        <v>243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489</v>
      </c>
      <c r="D19" s="204"/>
      <c r="E19" s="205">
        <v>4.5</v>
      </c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184" t="s">
        <v>163</v>
      </c>
      <c r="B20" s="185" t="s">
        <v>247</v>
      </c>
      <c r="C20" s="186" t="s">
        <v>248</v>
      </c>
      <c r="D20" s="187"/>
      <c r="E20" s="188"/>
      <c r="F20" s="189"/>
      <c r="G20" s="189">
        <f>G21+G24+G27</f>
        <v>0</v>
      </c>
      <c r="H20" s="189"/>
      <c r="I20" s="189">
        <v>0</v>
      </c>
      <c r="J20" s="189"/>
      <c r="K20" s="189">
        <v>0</v>
      </c>
      <c r="L20" s="189"/>
      <c r="M20" s="189"/>
      <c r="N20" s="188"/>
      <c r="O20" s="188"/>
      <c r="P20" s="188"/>
      <c r="Q20" s="188"/>
      <c r="R20" s="189"/>
      <c r="S20" s="189"/>
      <c r="T20" s="190"/>
    </row>
    <row r="21" spans="1:20" ht="19.25">
      <c r="A21" s="192">
        <v>4</v>
      </c>
      <c r="B21" s="193" t="s">
        <v>249</v>
      </c>
      <c r="C21" s="194" t="s">
        <v>250</v>
      </c>
      <c r="D21" s="195" t="s">
        <v>203</v>
      </c>
      <c r="E21" s="196">
        <v>22.5</v>
      </c>
      <c r="F21" s="197">
        <v>0</v>
      </c>
      <c r="G21" s="197">
        <f>E21*F21</f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21</v>
      </c>
      <c r="M21" s="197">
        <v>0</v>
      </c>
      <c r="N21" s="196">
        <v>0</v>
      </c>
      <c r="O21" s="196">
        <v>0</v>
      </c>
      <c r="P21" s="196">
        <v>0</v>
      </c>
      <c r="Q21" s="196">
        <v>0</v>
      </c>
      <c r="R21" s="197"/>
      <c r="S21" s="197" t="s">
        <v>204</v>
      </c>
      <c r="T21" s="198" t="s">
        <v>204</v>
      </c>
    </row>
    <row r="22" spans="1:20" ht="12.75">
      <c r="A22" s="201"/>
      <c r="B22" s="202"/>
      <c r="C22" s="203" t="s">
        <v>486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8">
      <c r="A23" s="201"/>
      <c r="B23" s="202"/>
      <c r="C23" s="203" t="s">
        <v>490</v>
      </c>
      <c r="D23" s="204"/>
      <c r="E23" s="205">
        <v>22.5</v>
      </c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8">
      <c r="A24" s="192">
        <v>5</v>
      </c>
      <c r="B24" s="193" t="s">
        <v>252</v>
      </c>
      <c r="C24" s="194" t="s">
        <v>253</v>
      </c>
      <c r="D24" s="195" t="s">
        <v>203</v>
      </c>
      <c r="E24" s="196">
        <v>22.5</v>
      </c>
      <c r="F24" s="197"/>
      <c r="G24" s="197">
        <f>E24*F24</f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21</v>
      </c>
      <c r="M24" s="197">
        <v>0</v>
      </c>
      <c r="N24" s="196">
        <v>0</v>
      </c>
      <c r="O24" s="196">
        <v>0</v>
      </c>
      <c r="P24" s="196">
        <v>0</v>
      </c>
      <c r="Q24" s="196">
        <v>0</v>
      </c>
      <c r="R24" s="197"/>
      <c r="S24" s="197" t="s">
        <v>204</v>
      </c>
      <c r="T24" s="198" t="s">
        <v>204</v>
      </c>
    </row>
    <row r="25" spans="1:20" ht="12.75">
      <c r="A25" s="201"/>
      <c r="B25" s="202"/>
      <c r="C25" s="203" t="s">
        <v>486</v>
      </c>
      <c r="D25" s="204"/>
      <c r="E25" s="205"/>
      <c r="F25" s="199"/>
      <c r="G25" s="199"/>
      <c r="H25" s="199"/>
      <c r="I25" s="199"/>
      <c r="J25" s="199"/>
      <c r="K25" s="199"/>
      <c r="L25" s="199"/>
      <c r="M25" s="199"/>
      <c r="N25" s="206"/>
      <c r="O25" s="206"/>
      <c r="P25" s="206"/>
      <c r="Q25" s="206"/>
      <c r="R25" s="199"/>
      <c r="S25" s="199"/>
      <c r="T25" s="199"/>
    </row>
    <row r="26" spans="1:20" ht="12.75">
      <c r="A26" s="201"/>
      <c r="B26" s="202"/>
      <c r="C26" s="203" t="s">
        <v>490</v>
      </c>
      <c r="D26" s="204"/>
      <c r="E26" s="205">
        <v>22.5</v>
      </c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8">
      <c r="A27" s="192">
        <v>6</v>
      </c>
      <c r="B27" s="193" t="s">
        <v>254</v>
      </c>
      <c r="C27" s="194" t="s">
        <v>255</v>
      </c>
      <c r="D27" s="195" t="s">
        <v>203</v>
      </c>
      <c r="E27" s="196">
        <v>24.75</v>
      </c>
      <c r="F27" s="197">
        <v>0</v>
      </c>
      <c r="G27" s="197">
        <f>E27*F27</f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21</v>
      </c>
      <c r="M27" s="197">
        <v>0</v>
      </c>
      <c r="N27" s="196">
        <v>0</v>
      </c>
      <c r="O27" s="196">
        <v>0</v>
      </c>
      <c r="P27" s="196">
        <v>0</v>
      </c>
      <c r="Q27" s="196">
        <v>0</v>
      </c>
      <c r="R27" s="197" t="s">
        <v>256</v>
      </c>
      <c r="S27" s="197" t="s">
        <v>204</v>
      </c>
      <c r="T27" s="198" t="s">
        <v>204</v>
      </c>
    </row>
    <row r="28" spans="1:20" ht="12.75">
      <c r="A28" s="201"/>
      <c r="B28" s="202"/>
      <c r="C28" s="203" t="s">
        <v>486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75">
      <c r="A29" s="201"/>
      <c r="B29" s="202"/>
      <c r="C29" s="203" t="s">
        <v>491</v>
      </c>
      <c r="D29" s="204"/>
      <c r="E29" s="205">
        <v>24.75</v>
      </c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184" t="s">
        <v>163</v>
      </c>
      <c r="B30" s="185" t="s">
        <v>125</v>
      </c>
      <c r="C30" s="186" t="s">
        <v>126</v>
      </c>
      <c r="D30" s="187"/>
      <c r="E30" s="188"/>
      <c r="F30" s="189"/>
      <c r="G30" s="189">
        <f>G31+G34</f>
        <v>0</v>
      </c>
      <c r="H30" s="189"/>
      <c r="I30" s="189">
        <v>0</v>
      </c>
      <c r="J30" s="189"/>
      <c r="K30" s="189">
        <v>0</v>
      </c>
      <c r="L30" s="189"/>
      <c r="M30" s="189"/>
      <c r="N30" s="188"/>
      <c r="O30" s="188"/>
      <c r="P30" s="188"/>
      <c r="Q30" s="188"/>
      <c r="R30" s="189"/>
      <c r="S30" s="189"/>
      <c r="T30" s="190"/>
    </row>
    <row r="31" spans="1:20" ht="12.75">
      <c r="A31" s="192">
        <v>7</v>
      </c>
      <c r="B31" s="193" t="s">
        <v>387</v>
      </c>
      <c r="C31" s="194" t="s">
        <v>388</v>
      </c>
      <c r="D31" s="195" t="s">
        <v>203</v>
      </c>
      <c r="E31" s="196">
        <v>22.5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21</v>
      </c>
      <c r="M31" s="197">
        <v>0</v>
      </c>
      <c r="N31" s="196">
        <v>0</v>
      </c>
      <c r="O31" s="196">
        <v>0</v>
      </c>
      <c r="P31" s="196">
        <v>0</v>
      </c>
      <c r="Q31" s="196">
        <v>0</v>
      </c>
      <c r="R31" s="197"/>
      <c r="S31" s="197" t="s">
        <v>204</v>
      </c>
      <c r="T31" s="198" t="s">
        <v>204</v>
      </c>
    </row>
    <row r="32" spans="1:20" ht="12.75">
      <c r="A32" s="201"/>
      <c r="B32" s="202"/>
      <c r="C32" s="203" t="s">
        <v>492</v>
      </c>
      <c r="D32" s="204"/>
      <c r="E32" s="205"/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75">
      <c r="A33" s="201"/>
      <c r="B33" s="202"/>
      <c r="C33" s="203" t="s">
        <v>490</v>
      </c>
      <c r="D33" s="204"/>
      <c r="E33" s="205">
        <v>22.5</v>
      </c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19.25">
      <c r="A34" s="192">
        <v>8</v>
      </c>
      <c r="B34" s="193" t="s">
        <v>391</v>
      </c>
      <c r="C34" s="194" t="s">
        <v>392</v>
      </c>
      <c r="D34" s="195" t="s">
        <v>203</v>
      </c>
      <c r="E34" s="196">
        <v>22.5</v>
      </c>
      <c r="F34" s="197">
        <v>0</v>
      </c>
      <c r="G34" s="197">
        <f>E34*F34</f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21</v>
      </c>
      <c r="M34" s="197">
        <v>0</v>
      </c>
      <c r="N34" s="196">
        <v>0</v>
      </c>
      <c r="O34" s="196">
        <v>0</v>
      </c>
      <c r="P34" s="196">
        <v>0</v>
      </c>
      <c r="Q34" s="196">
        <v>0</v>
      </c>
      <c r="R34" s="197"/>
      <c r="S34" s="197" t="s">
        <v>204</v>
      </c>
      <c r="T34" s="198" t="s">
        <v>204</v>
      </c>
    </row>
    <row r="35" spans="1:20" ht="12.75">
      <c r="A35" s="201"/>
      <c r="B35" s="202"/>
      <c r="C35" s="203" t="s">
        <v>393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493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490</v>
      </c>
      <c r="D37" s="204"/>
      <c r="E37" s="205">
        <v>22.5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184" t="s">
        <v>163</v>
      </c>
      <c r="B38" s="185" t="s">
        <v>301</v>
      </c>
      <c r="C38" s="186" t="s">
        <v>302</v>
      </c>
      <c r="D38" s="187"/>
      <c r="E38" s="188"/>
      <c r="F38" s="189"/>
      <c r="G38" s="189">
        <f>G39</f>
        <v>0</v>
      </c>
      <c r="H38" s="189"/>
      <c r="I38" s="189">
        <v>0</v>
      </c>
      <c r="J38" s="189"/>
      <c r="K38" s="189">
        <v>0</v>
      </c>
      <c r="L38" s="189"/>
      <c r="M38" s="189"/>
      <c r="N38" s="188"/>
      <c r="O38" s="188"/>
      <c r="P38" s="188"/>
      <c r="Q38" s="188"/>
      <c r="R38" s="189"/>
      <c r="S38" s="189"/>
      <c r="T38" s="190"/>
    </row>
    <row r="39" spans="1:20" ht="12.8">
      <c r="A39" s="192">
        <v>9</v>
      </c>
      <c r="B39" s="193" t="s">
        <v>494</v>
      </c>
      <c r="C39" s="194" t="s">
        <v>495</v>
      </c>
      <c r="D39" s="195" t="s">
        <v>305</v>
      </c>
      <c r="E39" s="196">
        <v>10.79</v>
      </c>
      <c r="F39" s="197">
        <v>0</v>
      </c>
      <c r="G39" s="197">
        <f>E39*F39</f>
        <v>0</v>
      </c>
      <c r="H39" s="197">
        <v>0</v>
      </c>
      <c r="I39" s="197">
        <v>0</v>
      </c>
      <c r="J39" s="197">
        <v>0</v>
      </c>
      <c r="K39" s="197">
        <v>0</v>
      </c>
      <c r="L39" s="197">
        <v>21</v>
      </c>
      <c r="M39" s="197">
        <v>0</v>
      </c>
      <c r="N39" s="196">
        <v>0</v>
      </c>
      <c r="O39" s="196">
        <v>0</v>
      </c>
      <c r="P39" s="196">
        <v>0</v>
      </c>
      <c r="Q39" s="196">
        <v>0</v>
      </c>
      <c r="R39" s="197"/>
      <c r="S39" s="197" t="s">
        <v>204</v>
      </c>
      <c r="T39" s="198" t="s">
        <v>204</v>
      </c>
    </row>
    <row r="40" spans="1:20" ht="12.75">
      <c r="A40" s="201"/>
      <c r="B40" s="202"/>
      <c r="C40" s="203" t="s">
        <v>496</v>
      </c>
      <c r="D40" s="204"/>
      <c r="E40" s="205">
        <v>10.79</v>
      </c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75">
      <c r="A41" s="184" t="s">
        <v>163</v>
      </c>
      <c r="B41" s="185" t="s">
        <v>127</v>
      </c>
      <c r="C41" s="186" t="s">
        <v>128</v>
      </c>
      <c r="D41" s="187"/>
      <c r="E41" s="188"/>
      <c r="F41" s="189"/>
      <c r="G41" s="189">
        <f>G42+G49+G55</f>
        <v>0</v>
      </c>
      <c r="H41" s="189"/>
      <c r="I41" s="189">
        <v>0</v>
      </c>
      <c r="J41" s="189"/>
      <c r="K41" s="189">
        <v>0</v>
      </c>
      <c r="L41" s="189"/>
      <c r="M41" s="189"/>
      <c r="N41" s="188"/>
      <c r="O41" s="188"/>
      <c r="P41" s="188"/>
      <c r="Q41" s="188"/>
      <c r="R41" s="189"/>
      <c r="S41" s="189"/>
      <c r="T41" s="190"/>
    </row>
    <row r="42" spans="1:20" ht="19.25">
      <c r="A42" s="192">
        <v>10</v>
      </c>
      <c r="B42" s="193" t="s">
        <v>165</v>
      </c>
      <c r="C42" s="194" t="s">
        <v>497</v>
      </c>
      <c r="D42" s="195" t="s">
        <v>167</v>
      </c>
      <c r="E42" s="196">
        <v>8</v>
      </c>
      <c r="F42" s="197">
        <v>0</v>
      </c>
      <c r="G42" s="197">
        <f>E42*F42</f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21</v>
      </c>
      <c r="M42" s="197">
        <v>0</v>
      </c>
      <c r="N42" s="196">
        <v>0</v>
      </c>
      <c r="O42" s="196">
        <v>0</v>
      </c>
      <c r="P42" s="196">
        <v>0</v>
      </c>
      <c r="Q42" s="196">
        <v>0</v>
      </c>
      <c r="R42" s="197"/>
      <c r="S42" s="197" t="s">
        <v>168</v>
      </c>
      <c r="T42" s="198" t="s">
        <v>169</v>
      </c>
    </row>
    <row r="43" spans="1:20" ht="12.75">
      <c r="A43" s="201"/>
      <c r="B43" s="202"/>
      <c r="C43" s="203" t="s">
        <v>173</v>
      </c>
      <c r="D43" s="204"/>
      <c r="E43" s="205"/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spans="1:20" ht="22.5">
      <c r="A44" s="201"/>
      <c r="B44" s="202"/>
      <c r="C44" s="203" t="s">
        <v>175</v>
      </c>
      <c r="D44" s="204"/>
      <c r="E44" s="205"/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75">
      <c r="A45" s="201"/>
      <c r="B45" s="202"/>
      <c r="C45" s="203" t="s">
        <v>176</v>
      </c>
      <c r="D45" s="204"/>
      <c r="E45" s="205"/>
      <c r="F45" s="199"/>
      <c r="G45" s="199"/>
      <c r="H45" s="199"/>
      <c r="I45" s="199"/>
      <c r="J45" s="199"/>
      <c r="K45" s="199"/>
      <c r="L45" s="199"/>
      <c r="M45" s="199"/>
      <c r="N45" s="206"/>
      <c r="O45" s="206"/>
      <c r="P45" s="206"/>
      <c r="Q45" s="206"/>
      <c r="R45" s="199"/>
      <c r="S45" s="199"/>
      <c r="T45" s="199"/>
    </row>
    <row r="46" spans="1:20" ht="22.5">
      <c r="A46" s="201"/>
      <c r="B46" s="202"/>
      <c r="C46" s="203" t="s">
        <v>178</v>
      </c>
      <c r="D46" s="204"/>
      <c r="E46" s="205"/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2.75">
      <c r="A47" s="201"/>
      <c r="B47" s="202"/>
      <c r="C47" s="203" t="s">
        <v>179</v>
      </c>
      <c r="D47" s="204"/>
      <c r="E47" s="205"/>
      <c r="F47" s="199"/>
      <c r="G47" s="199"/>
      <c r="H47" s="199"/>
      <c r="I47" s="199"/>
      <c r="J47" s="199"/>
      <c r="K47" s="199"/>
      <c r="L47" s="199"/>
      <c r="M47" s="199"/>
      <c r="N47" s="206"/>
      <c r="O47" s="206"/>
      <c r="P47" s="206"/>
      <c r="Q47" s="206"/>
      <c r="R47" s="199"/>
      <c r="S47" s="199"/>
      <c r="T47" s="199"/>
    </row>
    <row r="48" spans="1:20" ht="12.75">
      <c r="A48" s="201"/>
      <c r="B48" s="202"/>
      <c r="C48" s="203" t="s">
        <v>290</v>
      </c>
      <c r="D48" s="204"/>
      <c r="E48" s="205">
        <v>8</v>
      </c>
      <c r="F48" s="199"/>
      <c r="G48" s="199"/>
      <c r="H48" s="199"/>
      <c r="I48" s="199"/>
      <c r="J48" s="199"/>
      <c r="K48" s="199"/>
      <c r="L48" s="199"/>
      <c r="M48" s="199"/>
      <c r="N48" s="206"/>
      <c r="O48" s="206"/>
      <c r="P48" s="206"/>
      <c r="Q48" s="206"/>
      <c r="R48" s="199"/>
      <c r="S48" s="199"/>
      <c r="T48" s="199"/>
    </row>
    <row r="49" spans="1:20" ht="19.25">
      <c r="A49" s="192">
        <v>11</v>
      </c>
      <c r="B49" s="193" t="s">
        <v>180</v>
      </c>
      <c r="C49" s="194" t="s">
        <v>181</v>
      </c>
      <c r="D49" s="195" t="s">
        <v>167</v>
      </c>
      <c r="E49" s="196">
        <v>10</v>
      </c>
      <c r="F49" s="197">
        <v>0</v>
      </c>
      <c r="G49" s="197">
        <f>E49*F49</f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21</v>
      </c>
      <c r="M49" s="197">
        <v>0</v>
      </c>
      <c r="N49" s="196">
        <v>0</v>
      </c>
      <c r="O49" s="196">
        <v>0</v>
      </c>
      <c r="P49" s="196">
        <v>0</v>
      </c>
      <c r="Q49" s="196">
        <v>0</v>
      </c>
      <c r="R49" s="197"/>
      <c r="S49" s="197" t="s">
        <v>168</v>
      </c>
      <c r="T49" s="198" t="s">
        <v>169</v>
      </c>
    </row>
    <row r="50" spans="1:20" ht="12.75">
      <c r="A50" s="201"/>
      <c r="B50" s="202"/>
      <c r="C50" s="203" t="s">
        <v>173</v>
      </c>
      <c r="D50" s="204"/>
      <c r="E50" s="205"/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22.5">
      <c r="A51" s="201"/>
      <c r="B51" s="202"/>
      <c r="C51" s="203" t="s">
        <v>182</v>
      </c>
      <c r="D51" s="204"/>
      <c r="E51" s="205"/>
      <c r="F51" s="199"/>
      <c r="G51" s="199"/>
      <c r="H51" s="199"/>
      <c r="I51" s="199"/>
      <c r="J51" s="199"/>
      <c r="K51" s="199"/>
      <c r="L51" s="199"/>
      <c r="M51" s="199"/>
      <c r="N51" s="206"/>
      <c r="O51" s="206"/>
      <c r="P51" s="206"/>
      <c r="Q51" s="206"/>
      <c r="R51" s="199"/>
      <c r="S51" s="199"/>
      <c r="T51" s="199"/>
    </row>
    <row r="52" spans="1:20" ht="22.5">
      <c r="A52" s="201"/>
      <c r="B52" s="202"/>
      <c r="C52" s="203" t="s">
        <v>308</v>
      </c>
      <c r="D52" s="204"/>
      <c r="E52" s="205"/>
      <c r="F52" s="199"/>
      <c r="G52" s="199"/>
      <c r="H52" s="199"/>
      <c r="I52" s="199"/>
      <c r="J52" s="199"/>
      <c r="K52" s="199"/>
      <c r="L52" s="199"/>
      <c r="M52" s="199"/>
      <c r="N52" s="206"/>
      <c r="O52" s="206"/>
      <c r="P52" s="206"/>
      <c r="Q52" s="206"/>
      <c r="R52" s="199"/>
      <c r="S52" s="199"/>
      <c r="T52" s="199"/>
    </row>
    <row r="53" spans="1:20" ht="12.75">
      <c r="A53" s="201"/>
      <c r="B53" s="202"/>
      <c r="C53" s="203" t="s">
        <v>370</v>
      </c>
      <c r="D53" s="204"/>
      <c r="E53" s="205"/>
      <c r="F53" s="199"/>
      <c r="G53" s="199"/>
      <c r="H53" s="199"/>
      <c r="I53" s="199"/>
      <c r="J53" s="199"/>
      <c r="K53" s="199"/>
      <c r="L53" s="199"/>
      <c r="M53" s="199"/>
      <c r="N53" s="206"/>
      <c r="O53" s="206"/>
      <c r="P53" s="206"/>
      <c r="Q53" s="206"/>
      <c r="R53" s="199"/>
      <c r="S53" s="199"/>
      <c r="T53" s="199"/>
    </row>
    <row r="54" spans="1:20" ht="12.75">
      <c r="A54" s="201"/>
      <c r="B54" s="202"/>
      <c r="C54" s="203" t="s">
        <v>367</v>
      </c>
      <c r="D54" s="204"/>
      <c r="E54" s="205">
        <v>10</v>
      </c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19.25">
      <c r="A55" s="192">
        <v>12</v>
      </c>
      <c r="B55" s="193" t="s">
        <v>185</v>
      </c>
      <c r="C55" s="194" t="s">
        <v>372</v>
      </c>
      <c r="D55" s="195" t="s">
        <v>187</v>
      </c>
      <c r="E55" s="196">
        <v>1</v>
      </c>
      <c r="F55" s="197">
        <v>0</v>
      </c>
      <c r="G55" s="197">
        <f>E55*F55</f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21</v>
      </c>
      <c r="M55" s="197">
        <v>0</v>
      </c>
      <c r="N55" s="196">
        <v>0</v>
      </c>
      <c r="O55" s="196">
        <v>0</v>
      </c>
      <c r="P55" s="196">
        <v>0</v>
      </c>
      <c r="Q55" s="196">
        <v>0</v>
      </c>
      <c r="R55" s="197"/>
      <c r="S55" s="197" t="s">
        <v>168</v>
      </c>
      <c r="T55" s="198" t="s">
        <v>169</v>
      </c>
    </row>
    <row r="56" spans="1:20" ht="12.75">
      <c r="A56" s="201"/>
      <c r="B56" s="202"/>
      <c r="C56" s="203" t="s">
        <v>188</v>
      </c>
      <c r="D56" s="204"/>
      <c r="E56" s="205"/>
      <c r="F56" s="199"/>
      <c r="G56" s="199"/>
      <c r="H56" s="199"/>
      <c r="I56" s="199"/>
      <c r="J56" s="199"/>
      <c r="K56" s="199"/>
      <c r="L56" s="199"/>
      <c r="M56" s="199"/>
      <c r="N56" s="206"/>
      <c r="O56" s="206"/>
      <c r="P56" s="206"/>
      <c r="Q56" s="206"/>
      <c r="R56" s="199"/>
      <c r="S56" s="199"/>
      <c r="T56" s="199"/>
    </row>
    <row r="57" spans="1:20" ht="12.75">
      <c r="A57" s="201"/>
      <c r="B57" s="202"/>
      <c r="C57" s="203" t="s">
        <v>51</v>
      </c>
      <c r="D57" s="204"/>
      <c r="E57" s="205">
        <v>1</v>
      </c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2"/>
  <sheetViews>
    <sheetView workbookViewId="0" topLeftCell="A1">
      <selection activeCell="A2" sqref="A2"/>
    </sheetView>
  </sheetViews>
  <sheetFormatPr defaultColWidth="8.625" defaultRowHeight="12.75"/>
  <sheetData>
    <row r="1" ht="12.75">
      <c r="A1" s="105" t="s">
        <v>129</v>
      </c>
    </row>
    <row r="2" spans="1:7" ht="57.75" customHeight="1">
      <c r="A2" s="161" t="s">
        <v>130</v>
      </c>
      <c r="B2" s="161"/>
      <c r="C2" s="161"/>
      <c r="D2" s="161"/>
      <c r="E2" s="161"/>
      <c r="F2" s="161"/>
      <c r="G2" s="161"/>
    </row>
  </sheetData>
  <sheetProtection password="E258" sheet="1" formatRows="0"/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7"/>
  <sheetViews>
    <sheetView workbookViewId="0" topLeftCell="A1">
      <pane ySplit="7" topLeftCell="A14" activePane="bottomLeft" state="frozen"/>
      <selection pane="topLeft" activeCell="A1" sqref="A1"/>
      <selection pane="bottomLeft" activeCell="O30" sqref="O30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7" width="7.625" style="0" customWidth="1"/>
    <col min="8" max="8" width="11.50390625" style="0" customWidth="1"/>
    <col min="9" max="9" width="10.25390625" style="0" customWidth="1"/>
    <col min="10" max="10" width="11.50390625" style="0" customWidth="1"/>
    <col min="11" max="11" width="8.625" style="0" customWidth="1"/>
    <col min="12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82</v>
      </c>
      <c r="C3" s="173" t="s">
        <v>83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83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498</v>
      </c>
      <c r="D9" s="195" t="s">
        <v>167</v>
      </c>
      <c r="E9" s="196">
        <v>6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363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366</v>
      </c>
      <c r="D15" s="204"/>
      <c r="E15" s="205">
        <v>6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8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290</v>
      </c>
      <c r="D21" s="204"/>
      <c r="E21" s="205">
        <v>8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310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199</v>
      </c>
      <c r="D25" s="195" t="s">
        <v>167</v>
      </c>
      <c r="E25" s="196">
        <v>3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200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341</v>
      </c>
      <c r="D27" s="204"/>
      <c r="E27" s="205">
        <v>3</v>
      </c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2" customWidth="1"/>
    <col min="2" max="2" width="14.375" style="162" customWidth="1"/>
    <col min="3" max="3" width="38.25390625" style="163" customWidth="1"/>
    <col min="4" max="4" width="4.625" style="162" customWidth="1"/>
    <col min="5" max="5" width="10.625" style="162" customWidth="1"/>
    <col min="6" max="6" width="9.875" style="162" customWidth="1"/>
    <col min="7" max="7" width="12.75390625" style="162" customWidth="1"/>
    <col min="8" max="1024" width="9.125" style="162" customWidth="1"/>
  </cols>
  <sheetData>
    <row r="1" spans="1:7" ht="15.75">
      <c r="A1" s="164" t="s">
        <v>131</v>
      </c>
      <c r="B1" s="164"/>
      <c r="C1" s="164"/>
      <c r="D1" s="164"/>
      <c r="E1" s="164"/>
      <c r="F1" s="164"/>
      <c r="G1" s="164"/>
    </row>
    <row r="2" spans="1:7" ht="24.95" customHeight="1">
      <c r="A2" s="165" t="s">
        <v>132</v>
      </c>
      <c r="B2" s="166"/>
      <c r="C2" s="167"/>
      <c r="D2" s="167"/>
      <c r="E2" s="167"/>
      <c r="F2" s="167"/>
      <c r="G2" s="167"/>
    </row>
    <row r="3" spans="1:7" ht="24.95" customHeight="1">
      <c r="A3" s="165" t="s">
        <v>133</v>
      </c>
      <c r="B3" s="166"/>
      <c r="C3" s="167"/>
      <c r="D3" s="167"/>
      <c r="E3" s="167"/>
      <c r="F3" s="167"/>
      <c r="G3" s="167"/>
    </row>
    <row r="4" spans="1:7" ht="24.95" customHeight="1">
      <c r="A4" s="165" t="s">
        <v>134</v>
      </c>
      <c r="B4" s="166"/>
      <c r="C4" s="167"/>
      <c r="D4" s="167"/>
      <c r="E4" s="167"/>
      <c r="F4" s="167"/>
      <c r="G4" s="167"/>
    </row>
    <row r="5" spans="2:4" ht="12.75">
      <c r="B5" s="168"/>
      <c r="C5" s="169"/>
      <c r="D5" s="170"/>
    </row>
  </sheetData>
  <sheetProtection password="E258" sheet="1" formatRows="0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43"/>
  <sheetViews>
    <sheetView workbookViewId="0" topLeftCell="A1">
      <pane ySplit="7" topLeftCell="A8" activePane="bottomLeft" state="frozen"/>
      <selection pane="topLeft" activeCell="A1" sqref="A1"/>
      <selection pane="bottomLeft" activeCell="F16" sqref="F16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49</v>
      </c>
      <c r="C3" s="173" t="s">
        <v>50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50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G9+G16+G22+G25+G32+G38+G41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9.25">
      <c r="A9" s="192">
        <v>1</v>
      </c>
      <c r="B9" s="193" t="s">
        <v>165</v>
      </c>
      <c r="C9" s="194" t="s">
        <v>166</v>
      </c>
      <c r="D9" s="195" t="s">
        <v>167</v>
      </c>
      <c r="E9" s="196">
        <v>8</v>
      </c>
      <c r="F9" s="197"/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175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>
        <v>8</v>
      </c>
      <c r="D15" s="204"/>
      <c r="E15" s="205">
        <v>8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9</v>
      </c>
      <c r="F16" s="197"/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183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>
        <v>9</v>
      </c>
      <c r="D21" s="204"/>
      <c r="E21" s="205">
        <v>9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186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188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190</v>
      </c>
      <c r="D25" s="195" t="s">
        <v>167</v>
      </c>
      <c r="E25" s="196">
        <v>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173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22.5">
      <c r="A27" s="201"/>
      <c r="B27" s="202"/>
      <c r="C27" s="203" t="s">
        <v>191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176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22.5">
      <c r="A29" s="201"/>
      <c r="B29" s="202"/>
      <c r="C29" s="203" t="s">
        <v>178</v>
      </c>
      <c r="D29" s="204"/>
      <c r="E29" s="205"/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201"/>
      <c r="B30" s="202"/>
      <c r="C30" s="203" t="s">
        <v>179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>
        <v>2</v>
      </c>
      <c r="D31" s="204"/>
      <c r="E31" s="205">
        <v>2</v>
      </c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9.25">
      <c r="A32" s="192">
        <v>5</v>
      </c>
      <c r="B32" s="193" t="s">
        <v>192</v>
      </c>
      <c r="C32" s="194" t="s">
        <v>193</v>
      </c>
      <c r="D32" s="195" t="s">
        <v>167</v>
      </c>
      <c r="E32" s="196">
        <v>3</v>
      </c>
      <c r="F32" s="197">
        <v>0</v>
      </c>
      <c r="G32" s="197">
        <f>E32*F32</f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21</v>
      </c>
      <c r="M32" s="197">
        <v>0</v>
      </c>
      <c r="N32" s="196">
        <v>0</v>
      </c>
      <c r="O32" s="196">
        <v>0</v>
      </c>
      <c r="P32" s="196">
        <v>0</v>
      </c>
      <c r="Q32" s="196">
        <v>0</v>
      </c>
      <c r="R32" s="197"/>
      <c r="S32" s="197" t="s">
        <v>168</v>
      </c>
      <c r="T32" s="198" t="s">
        <v>169</v>
      </c>
    </row>
    <row r="33" spans="1:20" ht="12.8">
      <c r="A33" s="201"/>
      <c r="B33" s="202"/>
      <c r="C33" s="203" t="s">
        <v>173</v>
      </c>
      <c r="D33" s="204"/>
      <c r="E33" s="205"/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22.5">
      <c r="A34" s="201"/>
      <c r="B34" s="202"/>
      <c r="C34" s="203" t="s">
        <v>182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22.5">
      <c r="A35" s="201"/>
      <c r="B35" s="202"/>
      <c r="C35" s="203" t="s">
        <v>194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184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>
        <v>3</v>
      </c>
      <c r="D37" s="204"/>
      <c r="E37" s="205">
        <v>3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8">
      <c r="A38" s="192">
        <v>6</v>
      </c>
      <c r="B38" s="193" t="s">
        <v>195</v>
      </c>
      <c r="C38" s="194" t="s">
        <v>196</v>
      </c>
      <c r="D38" s="195" t="s">
        <v>187</v>
      </c>
      <c r="E38" s="196">
        <v>1</v>
      </c>
      <c r="F38" s="197">
        <v>0</v>
      </c>
      <c r="G38" s="197">
        <f>E38*F38</f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21</v>
      </c>
      <c r="M38" s="197">
        <v>0</v>
      </c>
      <c r="N38" s="196">
        <v>0</v>
      </c>
      <c r="O38" s="196">
        <v>0</v>
      </c>
      <c r="P38" s="196">
        <v>0</v>
      </c>
      <c r="Q38" s="196">
        <v>0</v>
      </c>
      <c r="R38" s="197"/>
      <c r="S38" s="197" t="s">
        <v>168</v>
      </c>
      <c r="T38" s="198" t="s">
        <v>169</v>
      </c>
    </row>
    <row r="39" spans="1:20" ht="12.75">
      <c r="A39" s="201"/>
      <c r="B39" s="202"/>
      <c r="C39" s="203" t="s">
        <v>197</v>
      </c>
      <c r="D39" s="204"/>
      <c r="E39" s="205"/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201"/>
      <c r="B40" s="202"/>
      <c r="C40" s="203" t="s">
        <v>51</v>
      </c>
      <c r="D40" s="204"/>
      <c r="E40" s="205">
        <v>1</v>
      </c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8">
      <c r="A41" s="192">
        <v>7</v>
      </c>
      <c r="B41" s="193" t="s">
        <v>198</v>
      </c>
      <c r="C41" s="194" t="s">
        <v>199</v>
      </c>
      <c r="D41" s="195" t="s">
        <v>167</v>
      </c>
      <c r="E41" s="196">
        <v>6</v>
      </c>
      <c r="F41" s="197">
        <v>0</v>
      </c>
      <c r="G41" s="197">
        <f>E41*F41</f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21</v>
      </c>
      <c r="M41" s="197">
        <v>0</v>
      </c>
      <c r="N41" s="196">
        <v>0</v>
      </c>
      <c r="O41" s="196">
        <v>0</v>
      </c>
      <c r="P41" s="196">
        <v>0</v>
      </c>
      <c r="Q41" s="196">
        <v>0</v>
      </c>
      <c r="R41" s="197"/>
      <c r="S41" s="197" t="s">
        <v>168</v>
      </c>
      <c r="T41" s="198" t="s">
        <v>169</v>
      </c>
    </row>
    <row r="42" spans="1:20" ht="12.75">
      <c r="A42" s="201"/>
      <c r="B42" s="202"/>
      <c r="C42" s="203" t="s">
        <v>200</v>
      </c>
      <c r="D42" s="204"/>
      <c r="E42" s="205"/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75">
      <c r="A43" s="201"/>
      <c r="B43" s="202"/>
      <c r="C43" s="203">
        <v>6</v>
      </c>
      <c r="D43" s="204"/>
      <c r="E43" s="205">
        <v>6</v>
      </c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150"/>
  <sheetViews>
    <sheetView workbookViewId="0" topLeftCell="A1">
      <pane ySplit="7" topLeftCell="A131" activePane="bottomLeft" state="frozen"/>
      <selection pane="topLeft" activeCell="A1" sqref="A1"/>
      <selection pane="bottomLeft" activeCell="F149" sqref="F149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9" width="11.50390625" style="0" customWidth="1"/>
    <col min="10" max="10" width="6.875" style="0" customWidth="1"/>
    <col min="11" max="11" width="9.375" style="0" customWidth="1"/>
    <col min="12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52</v>
      </c>
      <c r="C3" s="173" t="s">
        <v>53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53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G9+G12+G16+G20+G24+G29+G33+G36+G40+G43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201</v>
      </c>
      <c r="C9" s="194" t="s">
        <v>202</v>
      </c>
      <c r="D9" s="195" t="s">
        <v>203</v>
      </c>
      <c r="E9" s="196">
        <v>4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204</v>
      </c>
      <c r="T9" s="198" t="s">
        <v>204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205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8">
      <c r="A11" s="201"/>
      <c r="B11" s="202"/>
      <c r="C11" s="203" t="s">
        <v>206</v>
      </c>
      <c r="D11" s="204"/>
      <c r="E11" s="205">
        <v>4</v>
      </c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8">
      <c r="A12" s="192">
        <v>2</v>
      </c>
      <c r="B12" s="193" t="s">
        <v>207</v>
      </c>
      <c r="C12" s="194" t="s">
        <v>208</v>
      </c>
      <c r="D12" s="195" t="s">
        <v>203</v>
      </c>
      <c r="E12" s="196">
        <v>4</v>
      </c>
      <c r="F12" s="197">
        <v>0</v>
      </c>
      <c r="G12" s="197">
        <f>E12*F12</f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21</v>
      </c>
      <c r="M12" s="197">
        <v>0</v>
      </c>
      <c r="N12" s="196">
        <v>0</v>
      </c>
      <c r="O12" s="196">
        <v>0</v>
      </c>
      <c r="P12" s="196">
        <v>0</v>
      </c>
      <c r="Q12" s="196">
        <v>0</v>
      </c>
      <c r="R12" s="197"/>
      <c r="S12" s="197" t="s">
        <v>204</v>
      </c>
      <c r="T12" s="198" t="s">
        <v>204</v>
      </c>
      <c r="AG12" t="s">
        <v>177</v>
      </c>
    </row>
    <row r="13" spans="1:20" ht="12.75" customHeight="1">
      <c r="A13" s="201"/>
      <c r="B13" s="202"/>
      <c r="C13" s="207" t="s">
        <v>209</v>
      </c>
      <c r="D13" s="207"/>
      <c r="E13" s="207"/>
      <c r="F13" s="207"/>
      <c r="G13" s="207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210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206</v>
      </c>
      <c r="D15" s="204"/>
      <c r="E15" s="205">
        <v>4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8">
      <c r="A16" s="192">
        <v>3</v>
      </c>
      <c r="B16" s="193" t="s">
        <v>211</v>
      </c>
      <c r="C16" s="194" t="s">
        <v>212</v>
      </c>
      <c r="D16" s="195" t="s">
        <v>213</v>
      </c>
      <c r="E16" s="196">
        <v>26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7.02</v>
      </c>
      <c r="R16" s="197"/>
      <c r="S16" s="197" t="s">
        <v>204</v>
      </c>
      <c r="T16" s="198" t="s">
        <v>204</v>
      </c>
    </row>
    <row r="17" spans="1:20" ht="12.75">
      <c r="A17" s="201"/>
      <c r="B17" s="202"/>
      <c r="C17" s="203" t="s">
        <v>214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12.75">
      <c r="A18" s="201"/>
      <c r="B18" s="202"/>
      <c r="C18" s="203" t="s">
        <v>215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216</v>
      </c>
      <c r="D19" s="204"/>
      <c r="E19" s="205">
        <v>26</v>
      </c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8">
      <c r="A20" s="192">
        <v>4</v>
      </c>
      <c r="B20" s="193" t="s">
        <v>217</v>
      </c>
      <c r="C20" s="194" t="s">
        <v>218</v>
      </c>
      <c r="D20" s="195" t="s">
        <v>219</v>
      </c>
      <c r="E20" s="196">
        <v>27.9</v>
      </c>
      <c r="F20" s="197">
        <v>0</v>
      </c>
      <c r="G20" s="197">
        <f>E20*F20</f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21</v>
      </c>
      <c r="M20" s="197">
        <v>0</v>
      </c>
      <c r="N20" s="196">
        <v>0</v>
      </c>
      <c r="O20" s="196">
        <v>0</v>
      </c>
      <c r="P20" s="196">
        <v>0</v>
      </c>
      <c r="Q20" s="196">
        <v>39.06</v>
      </c>
      <c r="R20" s="197"/>
      <c r="S20" s="197" t="s">
        <v>204</v>
      </c>
      <c r="T20" s="198" t="s">
        <v>204</v>
      </c>
    </row>
    <row r="21" spans="1:20" ht="22.5">
      <c r="A21" s="201"/>
      <c r="B21" s="202"/>
      <c r="C21" s="203" t="s">
        <v>220</v>
      </c>
      <c r="D21" s="204"/>
      <c r="E21" s="205"/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75">
      <c r="A22" s="201"/>
      <c r="B22" s="202"/>
      <c r="C22" s="203" t="s">
        <v>221</v>
      </c>
      <c r="D22" s="204"/>
      <c r="E22" s="205"/>
      <c r="F22" s="199"/>
      <c r="G22" s="199"/>
      <c r="H22" s="199"/>
      <c r="I22" s="199"/>
      <c r="J22" s="199"/>
      <c r="K22" s="199"/>
      <c r="L22" s="199"/>
      <c r="M22" s="199"/>
      <c r="N22" s="206"/>
      <c r="O22" s="206"/>
      <c r="P22" s="206"/>
      <c r="Q22" s="206"/>
      <c r="R22" s="199"/>
      <c r="S22" s="199"/>
      <c r="T22" s="199"/>
    </row>
    <row r="23" spans="1:20" ht="12.75">
      <c r="A23" s="201"/>
      <c r="B23" s="202"/>
      <c r="C23" s="203" t="s">
        <v>222</v>
      </c>
      <c r="D23" s="204"/>
      <c r="E23" s="205">
        <v>27.9</v>
      </c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9.25">
      <c r="A24" s="192">
        <v>5</v>
      </c>
      <c r="B24" s="193" t="s">
        <v>223</v>
      </c>
      <c r="C24" s="194" t="s">
        <v>224</v>
      </c>
      <c r="D24" s="195" t="s">
        <v>219</v>
      </c>
      <c r="E24" s="196">
        <v>1.04</v>
      </c>
      <c r="F24" s="197">
        <v>0</v>
      </c>
      <c r="G24" s="197">
        <f>E24*F24</f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21</v>
      </c>
      <c r="M24" s="197">
        <v>0</v>
      </c>
      <c r="N24" s="196">
        <v>0</v>
      </c>
      <c r="O24" s="196">
        <v>0</v>
      </c>
      <c r="P24" s="196">
        <v>0</v>
      </c>
      <c r="Q24" s="196">
        <v>2.08</v>
      </c>
      <c r="R24" s="197"/>
      <c r="S24" s="197" t="s">
        <v>204</v>
      </c>
      <c r="T24" s="198" t="s">
        <v>204</v>
      </c>
    </row>
    <row r="25" spans="1:20" ht="22.5">
      <c r="A25" s="201"/>
      <c r="B25" s="202"/>
      <c r="C25" s="203" t="s">
        <v>225</v>
      </c>
      <c r="D25" s="204"/>
      <c r="E25" s="205"/>
      <c r="F25" s="199"/>
      <c r="G25" s="199"/>
      <c r="H25" s="199"/>
      <c r="I25" s="199"/>
      <c r="J25" s="199"/>
      <c r="K25" s="199"/>
      <c r="L25" s="199"/>
      <c r="M25" s="199"/>
      <c r="N25" s="206"/>
      <c r="O25" s="206"/>
      <c r="P25" s="206"/>
      <c r="Q25" s="206"/>
      <c r="R25" s="199"/>
      <c r="S25" s="199"/>
      <c r="T25" s="199"/>
    </row>
    <row r="26" spans="1:20" ht="12.75">
      <c r="A26" s="201"/>
      <c r="B26" s="202"/>
      <c r="C26" s="203" t="s">
        <v>214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12.75">
      <c r="A27" s="201"/>
      <c r="B27" s="202"/>
      <c r="C27" s="203" t="s">
        <v>226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227</v>
      </c>
      <c r="D28" s="204"/>
      <c r="E28" s="205">
        <v>1.04</v>
      </c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8">
      <c r="A29" s="192">
        <v>6</v>
      </c>
      <c r="B29" s="193" t="s">
        <v>228</v>
      </c>
      <c r="C29" s="194" t="s">
        <v>229</v>
      </c>
      <c r="D29" s="195" t="s">
        <v>219</v>
      </c>
      <c r="E29" s="196">
        <v>27.9</v>
      </c>
      <c r="F29" s="197">
        <v>0</v>
      </c>
      <c r="G29" s="197">
        <f>E29*F29</f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21</v>
      </c>
      <c r="M29" s="197">
        <v>0</v>
      </c>
      <c r="N29" s="196">
        <v>0</v>
      </c>
      <c r="O29" s="196">
        <v>0</v>
      </c>
      <c r="P29" s="196">
        <v>0</v>
      </c>
      <c r="Q29" s="196">
        <v>0</v>
      </c>
      <c r="R29" s="197"/>
      <c r="S29" s="197" t="s">
        <v>204</v>
      </c>
      <c r="T29" s="198" t="s">
        <v>204</v>
      </c>
    </row>
    <row r="30" spans="1:20" ht="12.75">
      <c r="A30" s="201"/>
      <c r="B30" s="202"/>
      <c r="C30" s="203" t="s">
        <v>230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 t="s">
        <v>231</v>
      </c>
      <c r="D31" s="204"/>
      <c r="E31" s="205"/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2.75">
      <c r="A32" s="201"/>
      <c r="B32" s="202"/>
      <c r="C32" s="203" t="s">
        <v>232</v>
      </c>
      <c r="D32" s="204"/>
      <c r="E32" s="205">
        <v>27.9</v>
      </c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8">
      <c r="A33" s="192">
        <v>7</v>
      </c>
      <c r="B33" s="193" t="s">
        <v>233</v>
      </c>
      <c r="C33" s="194" t="s">
        <v>234</v>
      </c>
      <c r="D33" s="195" t="s">
        <v>203</v>
      </c>
      <c r="E33" s="196">
        <v>30</v>
      </c>
      <c r="F33" s="197">
        <v>0</v>
      </c>
      <c r="G33" s="197">
        <f>E33*F33</f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21</v>
      </c>
      <c r="M33" s="197">
        <v>0</v>
      </c>
      <c r="N33" s="196">
        <v>0</v>
      </c>
      <c r="O33" s="196">
        <v>0</v>
      </c>
      <c r="P33" s="196">
        <v>0</v>
      </c>
      <c r="Q33" s="196">
        <v>0</v>
      </c>
      <c r="R33" s="197"/>
      <c r="S33" s="197" t="s">
        <v>204</v>
      </c>
      <c r="T33" s="198" t="s">
        <v>204</v>
      </c>
    </row>
    <row r="34" spans="1:20" ht="12.75">
      <c r="A34" s="201"/>
      <c r="B34" s="202"/>
      <c r="C34" s="203" t="s">
        <v>235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12.75">
      <c r="A35" s="201"/>
      <c r="B35" s="202"/>
      <c r="C35" s="203" t="s">
        <v>236</v>
      </c>
      <c r="D35" s="204"/>
      <c r="E35" s="205">
        <v>30</v>
      </c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8">
      <c r="A36" s="192">
        <v>8</v>
      </c>
      <c r="B36" s="193" t="s">
        <v>237</v>
      </c>
      <c r="C36" s="194" t="s">
        <v>238</v>
      </c>
      <c r="D36" s="195" t="s">
        <v>203</v>
      </c>
      <c r="E36" s="196">
        <v>30</v>
      </c>
      <c r="F36" s="197">
        <v>0</v>
      </c>
      <c r="G36" s="197">
        <f>E36*F36</f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21</v>
      </c>
      <c r="M36" s="197">
        <v>0</v>
      </c>
      <c r="N36" s="196">
        <v>0</v>
      </c>
      <c r="O36" s="196">
        <v>0</v>
      </c>
      <c r="P36" s="196">
        <v>0</v>
      </c>
      <c r="Q36" s="196">
        <v>0</v>
      </c>
      <c r="R36" s="197"/>
      <c r="S36" s="197" t="s">
        <v>204</v>
      </c>
      <c r="T36" s="198" t="s">
        <v>204</v>
      </c>
    </row>
    <row r="37" spans="1:20" ht="12.75">
      <c r="A37" s="201"/>
      <c r="B37" s="202"/>
      <c r="C37" s="203" t="s">
        <v>239</v>
      </c>
      <c r="D37" s="204"/>
      <c r="E37" s="205"/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201"/>
      <c r="B38" s="202"/>
      <c r="C38" s="203" t="s">
        <v>240</v>
      </c>
      <c r="D38" s="204"/>
      <c r="E38" s="205"/>
      <c r="F38" s="199"/>
      <c r="G38" s="199"/>
      <c r="H38" s="199"/>
      <c r="I38" s="199"/>
      <c r="J38" s="199"/>
      <c r="K38" s="199"/>
      <c r="L38" s="199"/>
      <c r="M38" s="199"/>
      <c r="N38" s="206"/>
      <c r="O38" s="206"/>
      <c r="P38" s="206"/>
      <c r="Q38" s="206"/>
      <c r="R38" s="199"/>
      <c r="S38" s="199"/>
      <c r="T38" s="199"/>
    </row>
    <row r="39" spans="1:20" ht="12.75">
      <c r="A39" s="201"/>
      <c r="B39" s="202"/>
      <c r="C39" s="203" t="s">
        <v>236</v>
      </c>
      <c r="D39" s="204"/>
      <c r="E39" s="205">
        <v>30</v>
      </c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8">
      <c r="A40" s="192">
        <v>9</v>
      </c>
      <c r="B40" s="193" t="s">
        <v>241</v>
      </c>
      <c r="C40" s="194" t="s">
        <v>242</v>
      </c>
      <c r="D40" s="195" t="s">
        <v>219</v>
      </c>
      <c r="E40" s="196">
        <v>27.9</v>
      </c>
      <c r="F40" s="197">
        <v>0</v>
      </c>
      <c r="G40" s="197">
        <f>E40*F40</f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21</v>
      </c>
      <c r="M40" s="197">
        <v>0</v>
      </c>
      <c r="N40" s="196">
        <v>0</v>
      </c>
      <c r="O40" s="196">
        <v>0</v>
      </c>
      <c r="P40" s="196">
        <v>0</v>
      </c>
      <c r="Q40" s="196">
        <v>0</v>
      </c>
      <c r="R40" s="197"/>
      <c r="S40" s="197" t="s">
        <v>204</v>
      </c>
      <c r="T40" s="198" t="s">
        <v>204</v>
      </c>
    </row>
    <row r="41" spans="1:20" ht="22.5">
      <c r="A41" s="201"/>
      <c r="B41" s="202"/>
      <c r="C41" s="203" t="s">
        <v>243</v>
      </c>
      <c r="D41" s="204"/>
      <c r="E41" s="205"/>
      <c r="F41" s="199"/>
      <c r="G41" s="199"/>
      <c r="H41" s="199"/>
      <c r="I41" s="199"/>
      <c r="J41" s="199"/>
      <c r="K41" s="199"/>
      <c r="L41" s="199"/>
      <c r="M41" s="199"/>
      <c r="N41" s="206"/>
      <c r="O41" s="206"/>
      <c r="P41" s="206"/>
      <c r="Q41" s="206"/>
      <c r="R41" s="199"/>
      <c r="S41" s="199"/>
      <c r="T41" s="199"/>
    </row>
    <row r="42" spans="1:20" ht="12.75">
      <c r="A42" s="201"/>
      <c r="B42" s="202"/>
      <c r="C42" s="203" t="s">
        <v>232</v>
      </c>
      <c r="D42" s="204"/>
      <c r="E42" s="205">
        <v>27.9</v>
      </c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8">
      <c r="A43" s="192">
        <v>10</v>
      </c>
      <c r="B43" s="193" t="s">
        <v>244</v>
      </c>
      <c r="C43" s="194" t="s">
        <v>245</v>
      </c>
      <c r="D43" s="195" t="s">
        <v>203</v>
      </c>
      <c r="E43" s="196">
        <v>30</v>
      </c>
      <c r="F43" s="197">
        <v>0</v>
      </c>
      <c r="G43" s="197">
        <f>E43*F43</f>
        <v>0</v>
      </c>
      <c r="H43" s="197">
        <v>3.74</v>
      </c>
      <c r="I43" s="197">
        <v>0</v>
      </c>
      <c r="J43" s="197">
        <v>0</v>
      </c>
      <c r="K43" s="197">
        <v>0</v>
      </c>
      <c r="L43" s="197">
        <v>21</v>
      </c>
      <c r="M43" s="197">
        <v>0</v>
      </c>
      <c r="N43" s="196">
        <v>0</v>
      </c>
      <c r="O43" s="196">
        <v>0</v>
      </c>
      <c r="P43" s="196">
        <v>0</v>
      </c>
      <c r="Q43" s="196">
        <v>0</v>
      </c>
      <c r="R43" s="197"/>
      <c r="S43" s="197" t="s">
        <v>204</v>
      </c>
      <c r="T43" s="198" t="s">
        <v>204</v>
      </c>
    </row>
    <row r="44" spans="1:20" ht="12.75">
      <c r="A44" s="201"/>
      <c r="B44" s="202"/>
      <c r="C44" s="203" t="s">
        <v>246</v>
      </c>
      <c r="D44" s="204"/>
      <c r="E44" s="205"/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12.75">
      <c r="A45" s="201"/>
      <c r="B45" s="202"/>
      <c r="C45" s="203" t="s">
        <v>236</v>
      </c>
      <c r="D45" s="204"/>
      <c r="E45" s="205">
        <v>30</v>
      </c>
      <c r="F45" s="199"/>
      <c r="G45" s="199"/>
      <c r="H45" s="199"/>
      <c r="I45" s="199"/>
      <c r="J45" s="199"/>
      <c r="K45" s="199"/>
      <c r="L45" s="199"/>
      <c r="M45" s="199"/>
      <c r="N45" s="206"/>
      <c r="O45" s="206"/>
      <c r="P45" s="206"/>
      <c r="Q45" s="206"/>
      <c r="R45" s="199"/>
      <c r="S45" s="199"/>
      <c r="T45" s="199"/>
    </row>
    <row r="46" spans="1:20" ht="12.75">
      <c r="A46" s="184" t="s">
        <v>163</v>
      </c>
      <c r="B46" s="185" t="s">
        <v>247</v>
      </c>
      <c r="C46" s="186" t="s">
        <v>248</v>
      </c>
      <c r="D46" s="187"/>
      <c r="E46" s="188"/>
      <c r="F46" s="189"/>
      <c r="G46" s="189">
        <f>G47+G50+G53</f>
        <v>0</v>
      </c>
      <c r="H46" s="189"/>
      <c r="I46" s="189">
        <v>0</v>
      </c>
      <c r="J46" s="189"/>
      <c r="K46" s="189">
        <v>0</v>
      </c>
      <c r="L46" s="189"/>
      <c r="M46" s="189"/>
      <c r="N46" s="188"/>
      <c r="O46" s="188"/>
      <c r="P46" s="188"/>
      <c r="Q46" s="188"/>
      <c r="R46" s="189"/>
      <c r="S46" s="189"/>
      <c r="T46" s="190"/>
    </row>
    <row r="47" spans="1:20" ht="19.25">
      <c r="A47" s="192">
        <v>11</v>
      </c>
      <c r="B47" s="193" t="s">
        <v>249</v>
      </c>
      <c r="C47" s="194" t="s">
        <v>250</v>
      </c>
      <c r="D47" s="195" t="s">
        <v>203</v>
      </c>
      <c r="E47" s="196">
        <v>62</v>
      </c>
      <c r="F47" s="197">
        <v>0</v>
      </c>
      <c r="G47" s="197">
        <f>E47*F47</f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21</v>
      </c>
      <c r="M47" s="197">
        <v>0</v>
      </c>
      <c r="N47" s="196">
        <v>0</v>
      </c>
      <c r="O47" s="196">
        <v>0</v>
      </c>
      <c r="P47" s="196">
        <v>0</v>
      </c>
      <c r="Q47" s="196">
        <v>0</v>
      </c>
      <c r="R47" s="197"/>
      <c r="S47" s="197" t="s">
        <v>204</v>
      </c>
      <c r="T47" s="198" t="s">
        <v>204</v>
      </c>
    </row>
    <row r="48" spans="1:20" ht="12.75">
      <c r="A48" s="201"/>
      <c r="B48" s="202"/>
      <c r="C48" s="203" t="s">
        <v>221</v>
      </c>
      <c r="D48" s="204"/>
      <c r="E48" s="205"/>
      <c r="F48" s="199"/>
      <c r="G48" s="199"/>
      <c r="H48" s="199"/>
      <c r="I48" s="199"/>
      <c r="J48" s="199"/>
      <c r="K48" s="199"/>
      <c r="L48" s="199"/>
      <c r="M48" s="199"/>
      <c r="N48" s="206"/>
      <c r="O48" s="206"/>
      <c r="P48" s="206"/>
      <c r="Q48" s="206"/>
      <c r="R48" s="199"/>
      <c r="S48" s="199"/>
      <c r="T48" s="199"/>
    </row>
    <row r="49" spans="1:20" ht="12.75">
      <c r="A49" s="201"/>
      <c r="B49" s="202"/>
      <c r="C49" s="203" t="s">
        <v>251</v>
      </c>
      <c r="D49" s="204"/>
      <c r="E49" s="205">
        <v>62</v>
      </c>
      <c r="F49" s="199"/>
      <c r="G49" s="199"/>
      <c r="H49" s="199"/>
      <c r="I49" s="199"/>
      <c r="J49" s="199"/>
      <c r="K49" s="199"/>
      <c r="L49" s="199"/>
      <c r="M49" s="199"/>
      <c r="N49" s="206"/>
      <c r="O49" s="206"/>
      <c r="P49" s="206"/>
      <c r="Q49" s="206"/>
      <c r="R49" s="199"/>
      <c r="S49" s="199"/>
      <c r="T49" s="199"/>
    </row>
    <row r="50" spans="1:20" ht="12.8">
      <c r="A50" s="192">
        <v>12</v>
      </c>
      <c r="B50" s="193" t="s">
        <v>252</v>
      </c>
      <c r="C50" s="194" t="s">
        <v>253</v>
      </c>
      <c r="D50" s="195" t="s">
        <v>203</v>
      </c>
      <c r="E50" s="196">
        <v>62</v>
      </c>
      <c r="F50" s="197">
        <v>0</v>
      </c>
      <c r="G50" s="197">
        <f>E50*F50</f>
        <v>0</v>
      </c>
      <c r="H50" s="197">
        <v>0</v>
      </c>
      <c r="I50" s="197">
        <v>0</v>
      </c>
      <c r="J50" s="197">
        <v>0</v>
      </c>
      <c r="K50" s="197">
        <v>0</v>
      </c>
      <c r="L50" s="197">
        <v>21</v>
      </c>
      <c r="M50" s="197">
        <v>0</v>
      </c>
      <c r="N50" s="196">
        <v>0</v>
      </c>
      <c r="O50" s="196">
        <v>0</v>
      </c>
      <c r="P50" s="196">
        <v>0</v>
      </c>
      <c r="Q50" s="196">
        <v>0</v>
      </c>
      <c r="R50" s="197"/>
      <c r="S50" s="197" t="s">
        <v>204</v>
      </c>
      <c r="T50" s="198" t="s">
        <v>204</v>
      </c>
    </row>
    <row r="51" spans="1:20" ht="12.75">
      <c r="A51" s="201"/>
      <c r="B51" s="202"/>
      <c r="C51" s="203" t="s">
        <v>221</v>
      </c>
      <c r="D51" s="204"/>
      <c r="E51" s="205"/>
      <c r="F51" s="199"/>
      <c r="G51" s="199"/>
      <c r="H51" s="199"/>
      <c r="I51" s="199"/>
      <c r="J51" s="199"/>
      <c r="K51" s="199"/>
      <c r="L51" s="199"/>
      <c r="M51" s="199"/>
      <c r="N51" s="206"/>
      <c r="O51" s="206"/>
      <c r="P51" s="206"/>
      <c r="Q51" s="206"/>
      <c r="R51" s="199"/>
      <c r="S51" s="199"/>
      <c r="T51" s="199"/>
    </row>
    <row r="52" spans="1:20" ht="12.75">
      <c r="A52" s="201"/>
      <c r="B52" s="202"/>
      <c r="C52" s="203" t="s">
        <v>251</v>
      </c>
      <c r="D52" s="204"/>
      <c r="E52" s="205">
        <v>62</v>
      </c>
      <c r="F52" s="199"/>
      <c r="G52" s="199"/>
      <c r="H52" s="199"/>
      <c r="I52" s="199"/>
      <c r="J52" s="199"/>
      <c r="K52" s="199"/>
      <c r="L52" s="199"/>
      <c r="M52" s="199"/>
      <c r="N52" s="206"/>
      <c r="O52" s="206"/>
      <c r="P52" s="206"/>
      <c r="Q52" s="206"/>
      <c r="R52" s="199"/>
      <c r="S52" s="199"/>
      <c r="T52" s="199"/>
    </row>
    <row r="53" spans="1:20" ht="12.8">
      <c r="A53" s="192">
        <v>13</v>
      </c>
      <c r="B53" s="193" t="s">
        <v>254</v>
      </c>
      <c r="C53" s="194" t="s">
        <v>255</v>
      </c>
      <c r="D53" s="195" t="s">
        <v>203</v>
      </c>
      <c r="E53" s="196">
        <v>68.2</v>
      </c>
      <c r="F53" s="197">
        <v>0</v>
      </c>
      <c r="G53" s="197">
        <f>E53*F53</f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21</v>
      </c>
      <c r="M53" s="197">
        <v>0</v>
      </c>
      <c r="N53" s="196">
        <v>0</v>
      </c>
      <c r="O53" s="196">
        <v>0</v>
      </c>
      <c r="P53" s="196">
        <v>0</v>
      </c>
      <c r="Q53" s="196">
        <v>0</v>
      </c>
      <c r="R53" s="197" t="s">
        <v>256</v>
      </c>
      <c r="S53" s="197" t="s">
        <v>204</v>
      </c>
      <c r="T53" s="198" t="s">
        <v>204</v>
      </c>
    </row>
    <row r="54" spans="1:20" ht="12.75">
      <c r="A54" s="201"/>
      <c r="B54" s="202"/>
      <c r="C54" s="203" t="s">
        <v>221</v>
      </c>
      <c r="D54" s="204"/>
      <c r="E54" s="205"/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12.75">
      <c r="A55" s="201"/>
      <c r="B55" s="202"/>
      <c r="C55" s="203" t="s">
        <v>257</v>
      </c>
      <c r="D55" s="204"/>
      <c r="E55" s="205">
        <v>68.2</v>
      </c>
      <c r="F55" s="199"/>
      <c r="G55" s="199"/>
      <c r="H55" s="199"/>
      <c r="I55" s="199"/>
      <c r="J55" s="199"/>
      <c r="K55" s="199"/>
      <c r="L55" s="199"/>
      <c r="M55" s="199"/>
      <c r="N55" s="206"/>
      <c r="O55" s="206"/>
      <c r="P55" s="206"/>
      <c r="Q55" s="206"/>
      <c r="R55" s="199"/>
      <c r="S55" s="199"/>
      <c r="T55" s="199"/>
    </row>
    <row r="56" spans="1:20" ht="12.75">
      <c r="A56" s="184" t="s">
        <v>163</v>
      </c>
      <c r="B56" s="185" t="s">
        <v>125</v>
      </c>
      <c r="C56" s="186" t="s">
        <v>126</v>
      </c>
      <c r="D56" s="187"/>
      <c r="E56" s="188"/>
      <c r="F56" s="189"/>
      <c r="G56" s="189">
        <f>G57+G61+G65+G69+G74</f>
        <v>0</v>
      </c>
      <c r="H56" s="189"/>
      <c r="I56" s="189">
        <v>0</v>
      </c>
      <c r="J56" s="189"/>
      <c r="K56" s="189">
        <v>0</v>
      </c>
      <c r="L56" s="189"/>
      <c r="M56" s="189"/>
      <c r="N56" s="188"/>
      <c r="O56" s="188"/>
      <c r="P56" s="188"/>
      <c r="Q56" s="188"/>
      <c r="R56" s="189"/>
      <c r="S56" s="189"/>
      <c r="T56" s="190"/>
    </row>
    <row r="57" spans="1:20" ht="12.8">
      <c r="A57" s="192">
        <v>14</v>
      </c>
      <c r="B57" s="193" t="s">
        <v>258</v>
      </c>
      <c r="C57" s="194" t="s">
        <v>259</v>
      </c>
      <c r="D57" s="195" t="s">
        <v>203</v>
      </c>
      <c r="E57" s="196">
        <v>62</v>
      </c>
      <c r="F57" s="197">
        <v>0</v>
      </c>
      <c r="G57" s="197">
        <f>E57*F57</f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21</v>
      </c>
      <c r="M57" s="197">
        <v>0</v>
      </c>
      <c r="N57" s="196">
        <v>0</v>
      </c>
      <c r="O57" s="196">
        <v>0</v>
      </c>
      <c r="P57" s="196">
        <v>0</v>
      </c>
      <c r="Q57" s="196">
        <v>0</v>
      </c>
      <c r="R57" s="197"/>
      <c r="S57" s="197" t="s">
        <v>204</v>
      </c>
      <c r="T57" s="198" t="s">
        <v>204</v>
      </c>
    </row>
    <row r="58" spans="1:20" ht="12.75">
      <c r="A58" s="201"/>
      <c r="B58" s="202"/>
      <c r="C58" s="203" t="s">
        <v>260</v>
      </c>
      <c r="D58" s="204"/>
      <c r="E58" s="205"/>
      <c r="F58" s="199"/>
      <c r="G58" s="199"/>
      <c r="H58" s="199"/>
      <c r="I58" s="199"/>
      <c r="J58" s="199"/>
      <c r="K58" s="199"/>
      <c r="L58" s="199"/>
      <c r="M58" s="199"/>
      <c r="N58" s="206"/>
      <c r="O58" s="206"/>
      <c r="P58" s="206"/>
      <c r="Q58" s="206"/>
      <c r="R58" s="199"/>
      <c r="S58" s="199"/>
      <c r="T58" s="199"/>
    </row>
    <row r="59" spans="1:20" ht="12.75">
      <c r="A59" s="201"/>
      <c r="B59" s="202"/>
      <c r="C59" s="203" t="s">
        <v>221</v>
      </c>
      <c r="D59" s="204"/>
      <c r="E59" s="205"/>
      <c r="F59" s="199"/>
      <c r="G59" s="199"/>
      <c r="H59" s="199"/>
      <c r="I59" s="199"/>
      <c r="J59" s="199"/>
      <c r="K59" s="199"/>
      <c r="L59" s="199"/>
      <c r="M59" s="199"/>
      <c r="N59" s="206"/>
      <c r="O59" s="206"/>
      <c r="P59" s="206"/>
      <c r="Q59" s="206"/>
      <c r="R59" s="199"/>
      <c r="S59" s="199"/>
      <c r="T59" s="199"/>
    </row>
    <row r="60" spans="1:20" ht="12.75">
      <c r="A60" s="201"/>
      <c r="B60" s="202"/>
      <c r="C60" s="203" t="s">
        <v>251</v>
      </c>
      <c r="D60" s="204"/>
      <c r="E60" s="205">
        <v>62</v>
      </c>
      <c r="F60" s="199"/>
      <c r="G60" s="199"/>
      <c r="H60" s="199"/>
      <c r="I60" s="199"/>
      <c r="J60" s="199"/>
      <c r="K60" s="199"/>
      <c r="L60" s="199"/>
      <c r="M60" s="199"/>
      <c r="N60" s="206"/>
      <c r="O60" s="206"/>
      <c r="P60" s="206"/>
      <c r="Q60" s="206"/>
      <c r="R60" s="199"/>
      <c r="S60" s="199"/>
      <c r="T60" s="199"/>
    </row>
    <row r="61" spans="1:20" ht="12.8">
      <c r="A61" s="192">
        <v>15</v>
      </c>
      <c r="B61" s="193" t="s">
        <v>261</v>
      </c>
      <c r="C61" s="194" t="s">
        <v>262</v>
      </c>
      <c r="D61" s="195" t="s">
        <v>203</v>
      </c>
      <c r="E61" s="196">
        <v>62</v>
      </c>
      <c r="F61" s="197">
        <v>0</v>
      </c>
      <c r="G61" s="197">
        <f>E61*F61</f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21</v>
      </c>
      <c r="M61" s="197">
        <v>0</v>
      </c>
      <c r="N61" s="196">
        <v>0</v>
      </c>
      <c r="O61" s="196">
        <v>0</v>
      </c>
      <c r="P61" s="196">
        <v>0</v>
      </c>
      <c r="Q61" s="196">
        <v>0</v>
      </c>
      <c r="R61" s="197"/>
      <c r="S61" s="197" t="s">
        <v>204</v>
      </c>
      <c r="T61" s="198" t="s">
        <v>204</v>
      </c>
    </row>
    <row r="62" spans="1:20" ht="12.75">
      <c r="A62" s="201"/>
      <c r="B62" s="202"/>
      <c r="C62" s="203" t="s">
        <v>263</v>
      </c>
      <c r="D62" s="204"/>
      <c r="E62" s="205"/>
      <c r="F62" s="199"/>
      <c r="G62" s="199"/>
      <c r="H62" s="199"/>
      <c r="I62" s="199"/>
      <c r="J62" s="199"/>
      <c r="K62" s="199"/>
      <c r="L62" s="199"/>
      <c r="M62" s="199"/>
      <c r="N62" s="206"/>
      <c r="O62" s="206"/>
      <c r="P62" s="206"/>
      <c r="Q62" s="206"/>
      <c r="R62" s="199"/>
      <c r="S62" s="199"/>
      <c r="T62" s="199"/>
    </row>
    <row r="63" spans="1:20" ht="12.75">
      <c r="A63" s="201"/>
      <c r="B63" s="202"/>
      <c r="C63" s="203" t="s">
        <v>221</v>
      </c>
      <c r="D63" s="204"/>
      <c r="E63" s="205"/>
      <c r="F63" s="199"/>
      <c r="G63" s="199"/>
      <c r="H63" s="199"/>
      <c r="I63" s="199"/>
      <c r="J63" s="199"/>
      <c r="K63" s="199"/>
      <c r="L63" s="199"/>
      <c r="M63" s="199"/>
      <c r="N63" s="206"/>
      <c r="O63" s="206"/>
      <c r="P63" s="206"/>
      <c r="Q63" s="206"/>
      <c r="R63" s="199"/>
      <c r="S63" s="199"/>
      <c r="T63" s="199"/>
    </row>
    <row r="64" spans="1:20" ht="12.75">
      <c r="A64" s="201"/>
      <c r="B64" s="202"/>
      <c r="C64" s="203" t="s">
        <v>251</v>
      </c>
      <c r="D64" s="204"/>
      <c r="E64" s="205">
        <v>62</v>
      </c>
      <c r="F64" s="199"/>
      <c r="G64" s="199"/>
      <c r="H64" s="199"/>
      <c r="I64" s="199"/>
      <c r="J64" s="199"/>
      <c r="K64" s="199"/>
      <c r="L64" s="199"/>
      <c r="M64" s="199"/>
      <c r="N64" s="206"/>
      <c r="O64" s="206"/>
      <c r="P64" s="206"/>
      <c r="Q64" s="206"/>
      <c r="R64" s="199"/>
      <c r="S64" s="199"/>
      <c r="T64" s="199"/>
    </row>
    <row r="65" spans="1:20" ht="12.8">
      <c r="A65" s="192">
        <v>16</v>
      </c>
      <c r="B65" s="193" t="s">
        <v>264</v>
      </c>
      <c r="C65" s="194" t="s">
        <v>265</v>
      </c>
      <c r="D65" s="195" t="s">
        <v>203</v>
      </c>
      <c r="E65" s="196">
        <v>62</v>
      </c>
      <c r="F65" s="197">
        <v>0</v>
      </c>
      <c r="G65" s="197">
        <f>E65*F65</f>
        <v>0</v>
      </c>
      <c r="H65" s="197">
        <v>0</v>
      </c>
      <c r="I65" s="197">
        <v>0</v>
      </c>
      <c r="J65" s="197">
        <v>0</v>
      </c>
      <c r="K65" s="197">
        <v>0</v>
      </c>
      <c r="L65" s="197">
        <v>21</v>
      </c>
      <c r="M65" s="197">
        <v>0</v>
      </c>
      <c r="N65" s="196">
        <v>0</v>
      </c>
      <c r="O65" s="196">
        <v>0</v>
      </c>
      <c r="P65" s="196">
        <v>0</v>
      </c>
      <c r="Q65" s="196">
        <v>0</v>
      </c>
      <c r="R65" s="197"/>
      <c r="S65" s="197" t="s">
        <v>204</v>
      </c>
      <c r="T65" s="198" t="s">
        <v>204</v>
      </c>
    </row>
    <row r="66" spans="1:20" ht="12.75">
      <c r="A66" s="201"/>
      <c r="B66" s="202"/>
      <c r="C66" s="203" t="s">
        <v>263</v>
      </c>
      <c r="D66" s="204"/>
      <c r="E66" s="205"/>
      <c r="F66" s="199"/>
      <c r="G66" s="199"/>
      <c r="H66" s="199"/>
      <c r="I66" s="199"/>
      <c r="J66" s="199"/>
      <c r="K66" s="199"/>
      <c r="L66" s="199"/>
      <c r="M66" s="199"/>
      <c r="N66" s="206"/>
      <c r="O66" s="206"/>
      <c r="P66" s="206"/>
      <c r="Q66" s="206"/>
      <c r="R66" s="199"/>
      <c r="S66" s="199"/>
      <c r="T66" s="199"/>
    </row>
    <row r="67" spans="1:20" ht="12.75">
      <c r="A67" s="201"/>
      <c r="B67" s="202"/>
      <c r="C67" s="203" t="s">
        <v>221</v>
      </c>
      <c r="D67" s="204"/>
      <c r="E67" s="205"/>
      <c r="F67" s="199"/>
      <c r="G67" s="199"/>
      <c r="H67" s="199"/>
      <c r="I67" s="199"/>
      <c r="J67" s="199"/>
      <c r="K67" s="199"/>
      <c r="L67" s="199"/>
      <c r="M67" s="199"/>
      <c r="N67" s="206"/>
      <c r="O67" s="206"/>
      <c r="P67" s="206"/>
      <c r="Q67" s="206"/>
      <c r="R67" s="199"/>
      <c r="S67" s="199"/>
      <c r="T67" s="199"/>
    </row>
    <row r="68" spans="1:20" ht="12.75">
      <c r="A68" s="201"/>
      <c r="B68" s="202"/>
      <c r="C68" s="203" t="s">
        <v>251</v>
      </c>
      <c r="D68" s="204"/>
      <c r="E68" s="205">
        <v>62</v>
      </c>
      <c r="F68" s="199"/>
      <c r="G68" s="199"/>
      <c r="H68" s="199"/>
      <c r="I68" s="199"/>
      <c r="J68" s="199"/>
      <c r="K68" s="199"/>
      <c r="L68" s="199"/>
      <c r="M68" s="199"/>
      <c r="N68" s="206"/>
      <c r="O68" s="206"/>
      <c r="P68" s="206"/>
      <c r="Q68" s="206"/>
      <c r="R68" s="199"/>
      <c r="S68" s="199"/>
      <c r="T68" s="199"/>
    </row>
    <row r="69" spans="1:20" ht="19.25">
      <c r="A69" s="192">
        <v>17</v>
      </c>
      <c r="B69" s="193" t="s">
        <v>266</v>
      </c>
      <c r="C69" s="194" t="s">
        <v>267</v>
      </c>
      <c r="D69" s="195" t="s">
        <v>203</v>
      </c>
      <c r="E69" s="196">
        <v>124</v>
      </c>
      <c r="F69" s="197">
        <v>0</v>
      </c>
      <c r="G69" s="197">
        <f>E69*F69</f>
        <v>0</v>
      </c>
      <c r="H69" s="197">
        <v>0</v>
      </c>
      <c r="I69" s="197">
        <v>0</v>
      </c>
      <c r="J69" s="197">
        <v>0</v>
      </c>
      <c r="K69" s="197">
        <v>0</v>
      </c>
      <c r="L69" s="197">
        <v>21</v>
      </c>
      <c r="M69" s="197">
        <v>0</v>
      </c>
      <c r="N69" s="196">
        <v>0</v>
      </c>
      <c r="O69" s="196">
        <v>0</v>
      </c>
      <c r="P69" s="196">
        <v>0</v>
      </c>
      <c r="Q69" s="196">
        <v>0</v>
      </c>
      <c r="R69" s="197"/>
      <c r="S69" s="197" t="s">
        <v>204</v>
      </c>
      <c r="T69" s="198" t="s">
        <v>204</v>
      </c>
    </row>
    <row r="70" spans="1:20" ht="12.75">
      <c r="A70" s="201"/>
      <c r="B70" s="202"/>
      <c r="C70" s="203" t="s">
        <v>268</v>
      </c>
      <c r="D70" s="204"/>
      <c r="E70" s="205"/>
      <c r="F70" s="199"/>
      <c r="G70" s="199"/>
      <c r="H70" s="199"/>
      <c r="I70" s="199"/>
      <c r="J70" s="199"/>
      <c r="K70" s="199"/>
      <c r="L70" s="199"/>
      <c r="M70" s="199"/>
      <c r="N70" s="206"/>
      <c r="O70" s="206"/>
      <c r="P70" s="206"/>
      <c r="Q70" s="206"/>
      <c r="R70" s="199"/>
      <c r="S70" s="199"/>
      <c r="T70" s="199"/>
    </row>
    <row r="71" spans="1:20" ht="12.75">
      <c r="A71" s="201"/>
      <c r="B71" s="202"/>
      <c r="C71" s="203" t="s">
        <v>251</v>
      </c>
      <c r="D71" s="204"/>
      <c r="E71" s="205">
        <v>62</v>
      </c>
      <c r="F71" s="199"/>
      <c r="G71" s="199"/>
      <c r="H71" s="199"/>
      <c r="I71" s="199"/>
      <c r="J71" s="199"/>
      <c r="K71" s="199"/>
      <c r="L71" s="199"/>
      <c r="M71" s="199"/>
      <c r="N71" s="206"/>
      <c r="O71" s="206"/>
      <c r="P71" s="206"/>
      <c r="Q71" s="206"/>
      <c r="R71" s="199"/>
      <c r="S71" s="199"/>
      <c r="T71" s="199"/>
    </row>
    <row r="72" spans="1:20" ht="12.75">
      <c r="A72" s="201"/>
      <c r="B72" s="202"/>
      <c r="C72" s="203" t="s">
        <v>269</v>
      </c>
      <c r="D72" s="204"/>
      <c r="E72" s="205"/>
      <c r="F72" s="199"/>
      <c r="G72" s="199"/>
      <c r="H72" s="199"/>
      <c r="I72" s="199"/>
      <c r="J72" s="199"/>
      <c r="K72" s="199"/>
      <c r="L72" s="199"/>
      <c r="M72" s="199"/>
      <c r="N72" s="206"/>
      <c r="O72" s="206"/>
      <c r="P72" s="206"/>
      <c r="Q72" s="206"/>
      <c r="R72" s="199"/>
      <c r="S72" s="199"/>
      <c r="T72" s="199"/>
    </row>
    <row r="73" spans="1:20" ht="12.8">
      <c r="A73" s="201"/>
      <c r="B73" s="202"/>
      <c r="C73" s="203" t="s">
        <v>251</v>
      </c>
      <c r="D73" s="204"/>
      <c r="E73" s="205">
        <v>62</v>
      </c>
      <c r="F73" s="199"/>
      <c r="G73" s="199"/>
      <c r="H73" s="199"/>
      <c r="I73" s="199"/>
      <c r="J73" s="199"/>
      <c r="K73" s="199"/>
      <c r="L73" s="199"/>
      <c r="M73" s="199"/>
      <c r="N73" s="206"/>
      <c r="O73" s="206"/>
      <c r="P73" s="206"/>
      <c r="Q73" s="206"/>
      <c r="R73" s="199"/>
      <c r="S73" s="199"/>
      <c r="T73" s="199"/>
    </row>
    <row r="74" spans="1:20" ht="12.8">
      <c r="A74" s="192">
        <v>18</v>
      </c>
      <c r="B74" s="193" t="s">
        <v>270</v>
      </c>
      <c r="C74" s="194" t="s">
        <v>271</v>
      </c>
      <c r="D74" s="195" t="s">
        <v>203</v>
      </c>
      <c r="E74" s="196">
        <v>62</v>
      </c>
      <c r="F74" s="197">
        <v>0</v>
      </c>
      <c r="G74" s="197">
        <f>E74*F74</f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21</v>
      </c>
      <c r="M74" s="197">
        <v>0</v>
      </c>
      <c r="N74" s="196">
        <v>0</v>
      </c>
      <c r="O74" s="196">
        <v>0</v>
      </c>
      <c r="P74" s="196">
        <v>0</v>
      </c>
      <c r="Q74" s="196">
        <v>0</v>
      </c>
      <c r="R74" s="197"/>
      <c r="S74" s="197" t="s">
        <v>204</v>
      </c>
      <c r="T74" s="198" t="s">
        <v>204</v>
      </c>
    </row>
    <row r="75" spans="1:20" ht="12.75">
      <c r="A75" s="201"/>
      <c r="B75" s="202"/>
      <c r="C75" s="203" t="s">
        <v>263</v>
      </c>
      <c r="D75" s="204"/>
      <c r="E75" s="205"/>
      <c r="F75" s="199"/>
      <c r="G75" s="199"/>
      <c r="H75" s="199"/>
      <c r="I75" s="199"/>
      <c r="J75" s="199"/>
      <c r="K75" s="199"/>
      <c r="L75" s="199"/>
      <c r="M75" s="199"/>
      <c r="N75" s="206"/>
      <c r="O75" s="206"/>
      <c r="P75" s="206"/>
      <c r="Q75" s="206"/>
      <c r="R75" s="199"/>
      <c r="S75" s="199"/>
      <c r="T75" s="199"/>
    </row>
    <row r="76" spans="1:20" ht="12.75">
      <c r="A76" s="201"/>
      <c r="B76" s="202"/>
      <c r="C76" s="203" t="s">
        <v>221</v>
      </c>
      <c r="D76" s="204"/>
      <c r="E76" s="205"/>
      <c r="F76" s="199"/>
      <c r="G76" s="199"/>
      <c r="H76" s="199"/>
      <c r="I76" s="199"/>
      <c r="J76" s="199"/>
      <c r="K76" s="199"/>
      <c r="L76" s="199"/>
      <c r="M76" s="199"/>
      <c r="N76" s="206"/>
      <c r="O76" s="206"/>
      <c r="P76" s="206"/>
      <c r="Q76" s="206"/>
      <c r="R76" s="199"/>
      <c r="S76" s="199"/>
      <c r="T76" s="199"/>
    </row>
    <row r="77" spans="1:20" ht="12.75">
      <c r="A77" s="201"/>
      <c r="B77" s="202"/>
      <c r="C77" s="203" t="s">
        <v>251</v>
      </c>
      <c r="D77" s="204"/>
      <c r="E77" s="205">
        <v>62</v>
      </c>
      <c r="F77" s="199"/>
      <c r="G77" s="199"/>
      <c r="H77" s="199"/>
      <c r="I77" s="199"/>
      <c r="J77" s="199"/>
      <c r="K77" s="199"/>
      <c r="L77" s="199"/>
      <c r="M77" s="199"/>
      <c r="N77" s="206"/>
      <c r="O77" s="206"/>
      <c r="P77" s="206"/>
      <c r="Q77" s="206"/>
      <c r="R77" s="199"/>
      <c r="S77" s="199"/>
      <c r="T77" s="199"/>
    </row>
    <row r="78" spans="1:20" ht="12.75">
      <c r="A78" s="184" t="s">
        <v>163</v>
      </c>
      <c r="B78" s="185" t="s">
        <v>272</v>
      </c>
      <c r="C78" s="186" t="s">
        <v>273</v>
      </c>
      <c r="D78" s="187"/>
      <c r="E78" s="188"/>
      <c r="F78" s="189"/>
      <c r="G78" s="189">
        <f>G79+G82+G86+G89+G93+G96+G100</f>
        <v>0</v>
      </c>
      <c r="H78" s="189"/>
      <c r="I78" s="189">
        <v>0</v>
      </c>
      <c r="J78" s="189"/>
      <c r="K78" s="189">
        <v>0</v>
      </c>
      <c r="L78" s="189"/>
      <c r="M78" s="189"/>
      <c r="N78" s="188"/>
      <c r="O78" s="188"/>
      <c r="P78" s="188"/>
      <c r="Q78" s="188"/>
      <c r="R78" s="189"/>
      <c r="S78" s="189"/>
      <c r="T78" s="190"/>
    </row>
    <row r="79" spans="1:20" ht="12.8">
      <c r="A79" s="192">
        <v>19</v>
      </c>
      <c r="B79" s="193" t="s">
        <v>274</v>
      </c>
      <c r="C79" s="194" t="s">
        <v>275</v>
      </c>
      <c r="D79" s="195" t="s">
        <v>203</v>
      </c>
      <c r="E79" s="196">
        <v>11</v>
      </c>
      <c r="F79" s="197">
        <v>0</v>
      </c>
      <c r="G79" s="197">
        <f>E79*F79</f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21</v>
      </c>
      <c r="M79" s="197">
        <v>0</v>
      </c>
      <c r="N79" s="196">
        <v>0</v>
      </c>
      <c r="O79" s="196">
        <v>0</v>
      </c>
      <c r="P79" s="196">
        <v>0</v>
      </c>
      <c r="Q79" s="196">
        <v>0</v>
      </c>
      <c r="R79" s="197"/>
      <c r="S79" s="197" t="s">
        <v>204</v>
      </c>
      <c r="T79" s="198" t="s">
        <v>204</v>
      </c>
    </row>
    <row r="80" spans="1:20" ht="22.5">
      <c r="A80" s="201"/>
      <c r="B80" s="202"/>
      <c r="C80" s="203" t="s">
        <v>276</v>
      </c>
      <c r="D80" s="204"/>
      <c r="E80" s="205"/>
      <c r="F80" s="199"/>
      <c r="G80" s="199"/>
      <c r="H80" s="199"/>
      <c r="I80" s="199"/>
      <c r="J80" s="199"/>
      <c r="K80" s="199"/>
      <c r="L80" s="199"/>
      <c r="M80" s="199"/>
      <c r="N80" s="206"/>
      <c r="O80" s="206"/>
      <c r="P80" s="206"/>
      <c r="Q80" s="206"/>
      <c r="R80" s="199"/>
      <c r="S80" s="199"/>
      <c r="T80" s="199"/>
    </row>
    <row r="81" spans="1:20" ht="12.75">
      <c r="A81" s="201"/>
      <c r="B81" s="202"/>
      <c r="C81" s="203" t="s">
        <v>277</v>
      </c>
      <c r="D81" s="204"/>
      <c r="E81" s="205">
        <v>11</v>
      </c>
      <c r="F81" s="199"/>
      <c r="G81" s="199"/>
      <c r="H81" s="199"/>
      <c r="I81" s="199"/>
      <c r="J81" s="199"/>
      <c r="K81" s="199"/>
      <c r="L81" s="199"/>
      <c r="M81" s="199"/>
      <c r="N81" s="206"/>
      <c r="O81" s="206"/>
      <c r="P81" s="206"/>
      <c r="Q81" s="206"/>
      <c r="R81" s="199"/>
      <c r="S81" s="199"/>
      <c r="T81" s="199"/>
    </row>
    <row r="82" spans="1:20" ht="19.25">
      <c r="A82" s="192">
        <v>20</v>
      </c>
      <c r="B82" s="193" t="s">
        <v>278</v>
      </c>
      <c r="C82" s="194" t="s">
        <v>279</v>
      </c>
      <c r="D82" s="195" t="s">
        <v>213</v>
      </c>
      <c r="E82" s="196">
        <v>26</v>
      </c>
      <c r="F82" s="197">
        <v>0</v>
      </c>
      <c r="G82" s="197">
        <f>E82*F82</f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21</v>
      </c>
      <c r="M82" s="197">
        <v>0</v>
      </c>
      <c r="N82" s="196">
        <v>0</v>
      </c>
      <c r="O82" s="196">
        <v>0</v>
      </c>
      <c r="P82" s="196">
        <v>0</v>
      </c>
      <c r="Q82" s="196">
        <v>0</v>
      </c>
      <c r="R82" s="197"/>
      <c r="S82" s="197" t="s">
        <v>204</v>
      </c>
      <c r="T82" s="198" t="s">
        <v>204</v>
      </c>
    </row>
    <row r="83" spans="1:20" ht="12.75">
      <c r="A83" s="201"/>
      <c r="B83" s="202"/>
      <c r="C83" s="203" t="s">
        <v>280</v>
      </c>
      <c r="D83" s="204"/>
      <c r="E83" s="205"/>
      <c r="F83" s="199"/>
      <c r="G83" s="199"/>
      <c r="H83" s="199"/>
      <c r="I83" s="199"/>
      <c r="J83" s="199"/>
      <c r="K83" s="199"/>
      <c r="L83" s="199"/>
      <c r="M83" s="199"/>
      <c r="N83" s="206"/>
      <c r="O83" s="206"/>
      <c r="P83" s="206"/>
      <c r="Q83" s="206"/>
      <c r="R83" s="199"/>
      <c r="S83" s="199"/>
      <c r="T83" s="199"/>
    </row>
    <row r="84" spans="1:20" ht="12.75">
      <c r="A84" s="201"/>
      <c r="B84" s="202"/>
      <c r="C84" s="203" t="s">
        <v>281</v>
      </c>
      <c r="D84" s="204"/>
      <c r="E84" s="205"/>
      <c r="F84" s="199"/>
      <c r="G84" s="199"/>
      <c r="H84" s="199"/>
      <c r="I84" s="199"/>
      <c r="J84" s="199"/>
      <c r="K84" s="199"/>
      <c r="L84" s="199"/>
      <c r="M84" s="199"/>
      <c r="N84" s="206"/>
      <c r="O84" s="206"/>
      <c r="P84" s="206"/>
      <c r="Q84" s="206"/>
      <c r="R84" s="199"/>
      <c r="S84" s="199"/>
      <c r="T84" s="199"/>
    </row>
    <row r="85" spans="1:20" ht="12.75">
      <c r="A85" s="201"/>
      <c r="B85" s="202"/>
      <c r="C85" s="203" t="s">
        <v>216</v>
      </c>
      <c r="D85" s="204"/>
      <c r="E85" s="205">
        <v>26</v>
      </c>
      <c r="F85" s="199"/>
      <c r="G85" s="199"/>
      <c r="H85" s="199"/>
      <c r="I85" s="199"/>
      <c r="J85" s="199"/>
      <c r="K85" s="199"/>
      <c r="L85" s="199"/>
      <c r="M85" s="199"/>
      <c r="N85" s="206"/>
      <c r="O85" s="206"/>
      <c r="P85" s="206"/>
      <c r="Q85" s="206"/>
      <c r="R85" s="199"/>
      <c r="S85" s="199"/>
      <c r="T85" s="199"/>
    </row>
    <row r="86" spans="1:20" ht="12.8">
      <c r="A86" s="192">
        <v>21</v>
      </c>
      <c r="B86" s="193" t="s">
        <v>282</v>
      </c>
      <c r="C86" s="194" t="s">
        <v>283</v>
      </c>
      <c r="D86" s="195" t="s">
        <v>213</v>
      </c>
      <c r="E86" s="196">
        <v>26</v>
      </c>
      <c r="F86" s="197">
        <v>0</v>
      </c>
      <c r="G86" s="197">
        <f>E86*F86</f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21</v>
      </c>
      <c r="M86" s="197">
        <v>0</v>
      </c>
      <c r="N86" s="196">
        <v>0</v>
      </c>
      <c r="O86" s="196">
        <v>0</v>
      </c>
      <c r="P86" s="196">
        <v>0</v>
      </c>
      <c r="Q86" s="196">
        <v>0</v>
      </c>
      <c r="R86" s="197"/>
      <c r="S86" s="197" t="s">
        <v>204</v>
      </c>
      <c r="T86" s="198" t="s">
        <v>204</v>
      </c>
    </row>
    <row r="87" spans="1:20" ht="12.75">
      <c r="A87" s="201"/>
      <c r="B87" s="202"/>
      <c r="C87" s="203" t="s">
        <v>284</v>
      </c>
      <c r="D87" s="204"/>
      <c r="E87" s="205"/>
      <c r="F87" s="199"/>
      <c r="G87" s="199"/>
      <c r="H87" s="199"/>
      <c r="I87" s="199"/>
      <c r="J87" s="199"/>
      <c r="K87" s="199"/>
      <c r="L87" s="199"/>
      <c r="M87" s="199"/>
      <c r="N87" s="206"/>
      <c r="O87" s="206"/>
      <c r="P87" s="206"/>
      <c r="Q87" s="206"/>
      <c r="R87" s="199"/>
      <c r="S87" s="199"/>
      <c r="T87" s="199"/>
    </row>
    <row r="88" spans="1:20" ht="12.75">
      <c r="A88" s="201"/>
      <c r="B88" s="202"/>
      <c r="C88" s="203" t="s">
        <v>216</v>
      </c>
      <c r="D88" s="204"/>
      <c r="E88" s="205">
        <v>26</v>
      </c>
      <c r="F88" s="199"/>
      <c r="G88" s="199"/>
      <c r="H88" s="199"/>
      <c r="I88" s="199"/>
      <c r="J88" s="199"/>
      <c r="K88" s="199"/>
      <c r="L88" s="199"/>
      <c r="M88" s="199"/>
      <c r="N88" s="206"/>
      <c r="O88" s="206"/>
      <c r="P88" s="206"/>
      <c r="Q88" s="206"/>
      <c r="R88" s="199"/>
      <c r="S88" s="199"/>
      <c r="T88" s="199"/>
    </row>
    <row r="89" spans="1:20" ht="12.8">
      <c r="A89" s="192">
        <v>22</v>
      </c>
      <c r="B89" s="193" t="s">
        <v>285</v>
      </c>
      <c r="C89" s="194" t="s">
        <v>286</v>
      </c>
      <c r="D89" s="195" t="s">
        <v>287</v>
      </c>
      <c r="E89" s="196">
        <v>8</v>
      </c>
      <c r="F89" s="197">
        <v>0</v>
      </c>
      <c r="G89" s="197">
        <f>E89*F89</f>
        <v>0</v>
      </c>
      <c r="H89" s="197">
        <v>0</v>
      </c>
      <c r="I89" s="197">
        <v>0</v>
      </c>
      <c r="J89" s="197">
        <v>0</v>
      </c>
      <c r="K89" s="197">
        <v>0</v>
      </c>
      <c r="L89" s="197">
        <v>21</v>
      </c>
      <c r="M89" s="197">
        <v>0</v>
      </c>
      <c r="N89" s="196">
        <v>0</v>
      </c>
      <c r="O89" s="196">
        <v>0</v>
      </c>
      <c r="P89" s="196">
        <v>0</v>
      </c>
      <c r="Q89" s="196">
        <v>0</v>
      </c>
      <c r="R89" s="197"/>
      <c r="S89" s="197" t="s">
        <v>204</v>
      </c>
      <c r="T89" s="198" t="s">
        <v>204</v>
      </c>
    </row>
    <row r="90" spans="1:20" ht="12.75">
      <c r="A90" s="201"/>
      <c r="B90" s="202"/>
      <c r="C90" s="203" t="s">
        <v>288</v>
      </c>
      <c r="D90" s="204"/>
      <c r="E90" s="205"/>
      <c r="F90" s="199"/>
      <c r="G90" s="199"/>
      <c r="H90" s="199"/>
      <c r="I90" s="199"/>
      <c r="J90" s="199"/>
      <c r="K90" s="199"/>
      <c r="L90" s="199"/>
      <c r="M90" s="199"/>
      <c r="N90" s="206"/>
      <c r="O90" s="206"/>
      <c r="P90" s="206"/>
      <c r="Q90" s="206"/>
      <c r="R90" s="199"/>
      <c r="S90" s="199"/>
      <c r="T90" s="199"/>
    </row>
    <row r="91" spans="1:20" ht="12.75">
      <c r="A91" s="201"/>
      <c r="B91" s="202"/>
      <c r="C91" s="203" t="s">
        <v>289</v>
      </c>
      <c r="D91" s="204"/>
      <c r="E91" s="205"/>
      <c r="F91" s="199"/>
      <c r="G91" s="199"/>
      <c r="H91" s="199"/>
      <c r="I91" s="199"/>
      <c r="J91" s="199"/>
      <c r="K91" s="199"/>
      <c r="L91" s="199"/>
      <c r="M91" s="199"/>
      <c r="N91" s="206"/>
      <c r="O91" s="206"/>
      <c r="P91" s="206"/>
      <c r="Q91" s="206"/>
      <c r="R91" s="199"/>
      <c r="S91" s="199"/>
      <c r="T91" s="199"/>
    </row>
    <row r="92" spans="1:20" ht="12.75">
      <c r="A92" s="201"/>
      <c r="B92" s="202"/>
      <c r="C92" s="203" t="s">
        <v>290</v>
      </c>
      <c r="D92" s="204"/>
      <c r="E92" s="205">
        <v>8</v>
      </c>
      <c r="F92" s="199"/>
      <c r="G92" s="199"/>
      <c r="H92" s="199"/>
      <c r="I92" s="199"/>
      <c r="J92" s="199"/>
      <c r="K92" s="199"/>
      <c r="L92" s="199"/>
      <c r="M92" s="199"/>
      <c r="N92" s="206"/>
      <c r="O92" s="206"/>
      <c r="P92" s="206"/>
      <c r="Q92" s="206"/>
      <c r="R92" s="199"/>
      <c r="S92" s="199"/>
      <c r="T92" s="199"/>
    </row>
    <row r="93" spans="1:20" ht="12.8">
      <c r="A93" s="192">
        <v>23</v>
      </c>
      <c r="B93" s="193" t="s">
        <v>291</v>
      </c>
      <c r="C93" s="194" t="s">
        <v>292</v>
      </c>
      <c r="D93" s="195" t="s">
        <v>167</v>
      </c>
      <c r="E93" s="196">
        <v>160</v>
      </c>
      <c r="F93" s="197">
        <v>0</v>
      </c>
      <c r="G93" s="197">
        <f>E93*F93</f>
        <v>0</v>
      </c>
      <c r="H93" s="197">
        <v>0</v>
      </c>
      <c r="I93" s="197">
        <v>0</v>
      </c>
      <c r="J93" s="197">
        <v>0</v>
      </c>
      <c r="K93" s="197">
        <v>0</v>
      </c>
      <c r="L93" s="197">
        <v>21</v>
      </c>
      <c r="M93" s="197">
        <v>0</v>
      </c>
      <c r="N93" s="196">
        <v>0</v>
      </c>
      <c r="O93" s="196">
        <v>0</v>
      </c>
      <c r="P93" s="196">
        <v>0</v>
      </c>
      <c r="Q93" s="196">
        <v>0</v>
      </c>
      <c r="R93" s="197"/>
      <c r="S93" s="197" t="s">
        <v>204</v>
      </c>
      <c r="T93" s="198" t="s">
        <v>204</v>
      </c>
    </row>
    <row r="94" spans="1:20" ht="12.75">
      <c r="A94" s="201"/>
      <c r="B94" s="202"/>
      <c r="C94" s="203" t="s">
        <v>293</v>
      </c>
      <c r="D94" s="204"/>
      <c r="E94" s="205"/>
      <c r="F94" s="199"/>
      <c r="G94" s="199"/>
      <c r="H94" s="199"/>
      <c r="I94" s="199"/>
      <c r="J94" s="199"/>
      <c r="K94" s="199"/>
      <c r="L94" s="199"/>
      <c r="M94" s="199"/>
      <c r="N94" s="206"/>
      <c r="O94" s="206"/>
      <c r="P94" s="206"/>
      <c r="Q94" s="206"/>
      <c r="R94" s="199"/>
      <c r="S94" s="199"/>
      <c r="T94" s="199"/>
    </row>
    <row r="95" spans="1:20" ht="12.75">
      <c r="A95" s="201"/>
      <c r="B95" s="202"/>
      <c r="C95" s="203" t="s">
        <v>294</v>
      </c>
      <c r="D95" s="204"/>
      <c r="E95" s="205">
        <v>160</v>
      </c>
      <c r="F95" s="199"/>
      <c r="G95" s="199"/>
      <c r="H95" s="199"/>
      <c r="I95" s="199"/>
      <c r="J95" s="199"/>
      <c r="K95" s="199"/>
      <c r="L95" s="199"/>
      <c r="M95" s="199"/>
      <c r="N95" s="206"/>
      <c r="O95" s="206"/>
      <c r="P95" s="206"/>
      <c r="Q95" s="206"/>
      <c r="R95" s="199"/>
      <c r="S95" s="199"/>
      <c r="T95" s="199"/>
    </row>
    <row r="96" spans="1:20" ht="12.8">
      <c r="A96" s="192">
        <v>24</v>
      </c>
      <c r="B96" s="193" t="s">
        <v>295</v>
      </c>
      <c r="C96" s="194" t="s">
        <v>296</v>
      </c>
      <c r="D96" s="195" t="s">
        <v>287</v>
      </c>
      <c r="E96" s="196">
        <v>8</v>
      </c>
      <c r="F96" s="197">
        <v>0</v>
      </c>
      <c r="G96" s="197">
        <f>E96*F96</f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21</v>
      </c>
      <c r="M96" s="197">
        <v>0</v>
      </c>
      <c r="N96" s="196">
        <v>0</v>
      </c>
      <c r="O96" s="196">
        <v>0</v>
      </c>
      <c r="P96" s="196">
        <v>0</v>
      </c>
      <c r="Q96" s="196">
        <v>0</v>
      </c>
      <c r="R96" s="197"/>
      <c r="S96" s="197" t="s">
        <v>204</v>
      </c>
      <c r="T96" s="198" t="s">
        <v>204</v>
      </c>
    </row>
    <row r="97" spans="1:20" ht="12.75">
      <c r="A97" s="201"/>
      <c r="B97" s="202"/>
      <c r="C97" s="203" t="s">
        <v>288</v>
      </c>
      <c r="D97" s="204"/>
      <c r="E97" s="205"/>
      <c r="F97" s="199"/>
      <c r="G97" s="199"/>
      <c r="H97" s="199"/>
      <c r="I97" s="199"/>
      <c r="J97" s="199"/>
      <c r="K97" s="199"/>
      <c r="L97" s="199"/>
      <c r="M97" s="199"/>
      <c r="N97" s="206"/>
      <c r="O97" s="206"/>
      <c r="P97" s="206"/>
      <c r="Q97" s="206"/>
      <c r="R97" s="199"/>
      <c r="S97" s="199"/>
      <c r="T97" s="199"/>
    </row>
    <row r="98" spans="1:20" ht="12.75">
      <c r="A98" s="201"/>
      <c r="B98" s="202"/>
      <c r="C98" s="203" t="s">
        <v>289</v>
      </c>
      <c r="D98" s="204"/>
      <c r="E98" s="205"/>
      <c r="F98" s="199"/>
      <c r="G98" s="199"/>
      <c r="H98" s="199"/>
      <c r="I98" s="199"/>
      <c r="J98" s="199"/>
      <c r="K98" s="199"/>
      <c r="L98" s="199"/>
      <c r="M98" s="199"/>
      <c r="N98" s="206"/>
      <c r="O98" s="206"/>
      <c r="P98" s="206"/>
      <c r="Q98" s="206"/>
      <c r="R98" s="199"/>
      <c r="S98" s="199"/>
      <c r="T98" s="199"/>
    </row>
    <row r="99" spans="1:20" ht="12.75">
      <c r="A99" s="201"/>
      <c r="B99" s="202"/>
      <c r="C99" s="203" t="s">
        <v>290</v>
      </c>
      <c r="D99" s="204"/>
      <c r="E99" s="205">
        <v>8</v>
      </c>
      <c r="F99" s="199"/>
      <c r="G99" s="199"/>
      <c r="H99" s="199"/>
      <c r="I99" s="199"/>
      <c r="J99" s="199"/>
      <c r="K99" s="199"/>
      <c r="L99" s="199"/>
      <c r="M99" s="199"/>
      <c r="N99" s="206"/>
      <c r="O99" s="206"/>
      <c r="P99" s="206"/>
      <c r="Q99" s="206"/>
      <c r="R99" s="199"/>
      <c r="S99" s="199"/>
      <c r="T99" s="199"/>
    </row>
    <row r="100" spans="1:20" ht="12.8">
      <c r="A100" s="192">
        <v>25</v>
      </c>
      <c r="B100" s="193" t="s">
        <v>297</v>
      </c>
      <c r="C100" s="194" t="s">
        <v>298</v>
      </c>
      <c r="D100" s="195" t="s">
        <v>167</v>
      </c>
      <c r="E100" s="196">
        <v>29</v>
      </c>
      <c r="F100" s="197">
        <v>0</v>
      </c>
      <c r="G100" s="197">
        <f>E100*F100</f>
        <v>0</v>
      </c>
      <c r="H100" s="197">
        <v>0</v>
      </c>
      <c r="I100" s="197">
        <v>0</v>
      </c>
      <c r="J100" s="197">
        <v>0</v>
      </c>
      <c r="K100" s="197">
        <v>0</v>
      </c>
      <c r="L100" s="197">
        <v>21</v>
      </c>
      <c r="M100" s="197">
        <v>0</v>
      </c>
      <c r="N100" s="196">
        <v>0</v>
      </c>
      <c r="O100" s="196">
        <v>0</v>
      </c>
      <c r="P100" s="196">
        <v>0</v>
      </c>
      <c r="Q100" s="196">
        <v>0</v>
      </c>
      <c r="R100" s="197" t="s">
        <v>256</v>
      </c>
      <c r="S100" s="197" t="s">
        <v>204</v>
      </c>
      <c r="T100" s="198" t="s">
        <v>204</v>
      </c>
    </row>
    <row r="101" spans="1:20" ht="12.75">
      <c r="A101" s="201"/>
      <c r="B101" s="202"/>
      <c r="C101" s="203" t="s">
        <v>280</v>
      </c>
      <c r="D101" s="204"/>
      <c r="E101" s="205"/>
      <c r="F101" s="199"/>
      <c r="G101" s="199"/>
      <c r="H101" s="199"/>
      <c r="I101" s="199"/>
      <c r="J101" s="199"/>
      <c r="K101" s="199"/>
      <c r="L101" s="199"/>
      <c r="M101" s="199"/>
      <c r="N101" s="206"/>
      <c r="O101" s="206"/>
      <c r="P101" s="206"/>
      <c r="Q101" s="206"/>
      <c r="R101" s="199"/>
      <c r="S101" s="199"/>
      <c r="T101" s="199"/>
    </row>
    <row r="102" spans="1:20" ht="12.75">
      <c r="A102" s="201"/>
      <c r="B102" s="202"/>
      <c r="C102" s="203" t="s">
        <v>281</v>
      </c>
      <c r="D102" s="204"/>
      <c r="E102" s="205"/>
      <c r="F102" s="199"/>
      <c r="G102" s="199"/>
      <c r="H102" s="199"/>
      <c r="I102" s="199"/>
      <c r="J102" s="199"/>
      <c r="K102" s="199"/>
      <c r="L102" s="199"/>
      <c r="M102" s="199"/>
      <c r="N102" s="206"/>
      <c r="O102" s="206"/>
      <c r="P102" s="206"/>
      <c r="Q102" s="206"/>
      <c r="R102" s="199"/>
      <c r="S102" s="199"/>
      <c r="T102" s="199"/>
    </row>
    <row r="103" spans="1:20" ht="12.75">
      <c r="A103" s="201"/>
      <c r="B103" s="202"/>
      <c r="C103" s="203" t="s">
        <v>299</v>
      </c>
      <c r="D103" s="204"/>
      <c r="E103" s="205">
        <v>28.6</v>
      </c>
      <c r="F103" s="199"/>
      <c r="G103" s="199"/>
      <c r="H103" s="199"/>
      <c r="I103" s="199"/>
      <c r="J103" s="199"/>
      <c r="K103" s="199"/>
      <c r="L103" s="199"/>
      <c r="M103" s="199"/>
      <c r="N103" s="206"/>
      <c r="O103" s="206"/>
      <c r="P103" s="206"/>
      <c r="Q103" s="206"/>
      <c r="R103" s="199"/>
      <c r="S103" s="199"/>
      <c r="T103" s="199"/>
    </row>
    <row r="104" spans="1:20" ht="12.75">
      <c r="A104" s="201"/>
      <c r="B104" s="202"/>
      <c r="C104" s="203" t="s">
        <v>300</v>
      </c>
      <c r="D104" s="204"/>
      <c r="E104" s="205">
        <v>0.4</v>
      </c>
      <c r="F104" s="199"/>
      <c r="G104" s="199"/>
      <c r="H104" s="199"/>
      <c r="I104" s="199"/>
      <c r="J104" s="199"/>
      <c r="K104" s="199"/>
      <c r="L104" s="199"/>
      <c r="M104" s="199"/>
      <c r="N104" s="206"/>
      <c r="O104" s="206"/>
      <c r="P104" s="206"/>
      <c r="Q104" s="206"/>
      <c r="R104" s="199"/>
      <c r="S104" s="199"/>
      <c r="T104" s="199"/>
    </row>
    <row r="105" spans="1:20" ht="12.75">
      <c r="A105" s="184" t="s">
        <v>163</v>
      </c>
      <c r="B105" s="185" t="s">
        <v>301</v>
      </c>
      <c r="C105" s="186" t="s">
        <v>302</v>
      </c>
      <c r="D105" s="187"/>
      <c r="E105" s="188"/>
      <c r="F105" s="189"/>
      <c r="G105" s="189">
        <f>G106</f>
        <v>0</v>
      </c>
      <c r="H105" s="189"/>
      <c r="I105" s="189">
        <v>0</v>
      </c>
      <c r="J105" s="189"/>
      <c r="K105" s="189">
        <v>0</v>
      </c>
      <c r="L105" s="189"/>
      <c r="M105" s="189"/>
      <c r="N105" s="188"/>
      <c r="O105" s="188"/>
      <c r="P105" s="188"/>
      <c r="Q105" s="188"/>
      <c r="R105" s="189"/>
      <c r="S105" s="189"/>
      <c r="T105" s="190"/>
    </row>
    <row r="106" spans="1:20" ht="12.8">
      <c r="A106" s="192">
        <v>26</v>
      </c>
      <c r="B106" s="193" t="s">
        <v>303</v>
      </c>
      <c r="C106" s="194" t="s">
        <v>304</v>
      </c>
      <c r="D106" s="195" t="s">
        <v>305</v>
      </c>
      <c r="E106" s="196">
        <v>74.61</v>
      </c>
      <c r="F106" s="197">
        <v>0</v>
      </c>
      <c r="G106" s="197">
        <f>E106*F106</f>
        <v>0</v>
      </c>
      <c r="H106" s="197">
        <v>0</v>
      </c>
      <c r="I106" s="197">
        <v>0</v>
      </c>
      <c r="J106" s="197">
        <v>0</v>
      </c>
      <c r="K106" s="197">
        <v>0</v>
      </c>
      <c r="L106" s="197">
        <v>21</v>
      </c>
      <c r="M106" s="197">
        <v>0</v>
      </c>
      <c r="N106" s="196">
        <v>0</v>
      </c>
      <c r="O106" s="196">
        <v>0</v>
      </c>
      <c r="P106" s="196">
        <v>0</v>
      </c>
      <c r="Q106" s="196">
        <v>0</v>
      </c>
      <c r="R106" s="197"/>
      <c r="S106" s="197" t="s">
        <v>204</v>
      </c>
      <c r="T106" s="198" t="s">
        <v>204</v>
      </c>
    </row>
    <row r="107" spans="1:20" ht="12.75">
      <c r="A107" s="201"/>
      <c r="B107" s="202"/>
      <c r="C107" s="203" t="s">
        <v>306</v>
      </c>
      <c r="D107" s="204"/>
      <c r="E107" s="205">
        <v>74.61</v>
      </c>
      <c r="F107" s="199"/>
      <c r="G107" s="199"/>
      <c r="H107" s="199"/>
      <c r="I107" s="199"/>
      <c r="J107" s="199"/>
      <c r="K107" s="199"/>
      <c r="L107" s="199"/>
      <c r="M107" s="199"/>
      <c r="N107" s="206"/>
      <c r="O107" s="206"/>
      <c r="P107" s="206"/>
      <c r="Q107" s="206"/>
      <c r="R107" s="199"/>
      <c r="S107" s="199"/>
      <c r="T107" s="199"/>
    </row>
    <row r="108" spans="1:20" ht="12.75">
      <c r="A108" s="184" t="s">
        <v>163</v>
      </c>
      <c r="B108" s="185" t="s">
        <v>127</v>
      </c>
      <c r="C108" s="186" t="s">
        <v>128</v>
      </c>
      <c r="D108" s="187"/>
      <c r="E108" s="188"/>
      <c r="F108" s="189"/>
      <c r="G108" s="189">
        <f>G109+G116+G122+G125</f>
        <v>0</v>
      </c>
      <c r="H108" s="189"/>
      <c r="I108" s="189">
        <v>0</v>
      </c>
      <c r="J108" s="189"/>
      <c r="K108" s="189">
        <v>0</v>
      </c>
      <c r="L108" s="189"/>
      <c r="M108" s="189"/>
      <c r="N108" s="188"/>
      <c r="O108" s="188"/>
      <c r="P108" s="188"/>
      <c r="Q108" s="188"/>
      <c r="R108" s="189"/>
      <c r="S108" s="189"/>
      <c r="T108" s="190"/>
    </row>
    <row r="109" spans="1:20" ht="19.25">
      <c r="A109" s="192">
        <v>27</v>
      </c>
      <c r="B109" s="193" t="s">
        <v>165</v>
      </c>
      <c r="C109" s="194" t="s">
        <v>307</v>
      </c>
      <c r="D109" s="195" t="s">
        <v>167</v>
      </c>
      <c r="E109" s="196">
        <v>8</v>
      </c>
      <c r="F109" s="197">
        <v>0</v>
      </c>
      <c r="G109" s="197">
        <f>E109*F109</f>
        <v>0</v>
      </c>
      <c r="H109" s="197">
        <v>0</v>
      </c>
      <c r="I109" s="197">
        <v>0</v>
      </c>
      <c r="J109" s="197">
        <v>0</v>
      </c>
      <c r="K109" s="197">
        <v>0</v>
      </c>
      <c r="L109" s="197">
        <v>21</v>
      </c>
      <c r="M109" s="197">
        <v>0</v>
      </c>
      <c r="N109" s="196">
        <v>0</v>
      </c>
      <c r="O109" s="196">
        <v>0</v>
      </c>
      <c r="P109" s="196">
        <v>0</v>
      </c>
      <c r="Q109" s="196">
        <v>0</v>
      </c>
      <c r="R109" s="197"/>
      <c r="S109" s="197" t="s">
        <v>168</v>
      </c>
      <c r="T109" s="198" t="s">
        <v>169</v>
      </c>
    </row>
    <row r="110" spans="1:20" ht="12.75">
      <c r="A110" s="201"/>
      <c r="B110" s="202"/>
      <c r="C110" s="203" t="s">
        <v>173</v>
      </c>
      <c r="D110" s="204"/>
      <c r="E110" s="205"/>
      <c r="F110" s="199"/>
      <c r="G110" s="199"/>
      <c r="H110" s="199"/>
      <c r="I110" s="199"/>
      <c r="J110" s="199"/>
      <c r="K110" s="199"/>
      <c r="L110" s="199"/>
      <c r="M110" s="199"/>
      <c r="N110" s="206"/>
      <c r="O110" s="206"/>
      <c r="P110" s="206"/>
      <c r="Q110" s="206"/>
      <c r="R110" s="199"/>
      <c r="S110" s="199"/>
      <c r="T110" s="199"/>
    </row>
    <row r="111" spans="1:20" ht="22.5">
      <c r="A111" s="201"/>
      <c r="B111" s="202"/>
      <c r="C111" s="203" t="s">
        <v>175</v>
      </c>
      <c r="D111" s="204"/>
      <c r="E111" s="205"/>
      <c r="F111" s="199"/>
      <c r="G111" s="199"/>
      <c r="H111" s="199"/>
      <c r="I111" s="199"/>
      <c r="J111" s="199"/>
      <c r="K111" s="199"/>
      <c r="L111" s="199"/>
      <c r="M111" s="199"/>
      <c r="N111" s="206"/>
      <c r="O111" s="206"/>
      <c r="P111" s="206"/>
      <c r="Q111" s="206"/>
      <c r="R111" s="199"/>
      <c r="S111" s="199"/>
      <c r="T111" s="199"/>
    </row>
    <row r="112" spans="1:20" ht="12.75">
      <c r="A112" s="201"/>
      <c r="B112" s="202"/>
      <c r="C112" s="203" t="s">
        <v>176</v>
      </c>
      <c r="D112" s="204"/>
      <c r="E112" s="205"/>
      <c r="F112" s="199"/>
      <c r="G112" s="199"/>
      <c r="H112" s="199"/>
      <c r="I112" s="199"/>
      <c r="J112" s="199"/>
      <c r="K112" s="199"/>
      <c r="L112" s="199"/>
      <c r="M112" s="199"/>
      <c r="N112" s="206"/>
      <c r="O112" s="206"/>
      <c r="P112" s="206"/>
      <c r="Q112" s="206"/>
      <c r="R112" s="199"/>
      <c r="S112" s="199"/>
      <c r="T112" s="199"/>
    </row>
    <row r="113" spans="1:20" ht="22.5">
      <c r="A113" s="201"/>
      <c r="B113" s="202"/>
      <c r="C113" s="203" t="s">
        <v>178</v>
      </c>
      <c r="D113" s="204"/>
      <c r="E113" s="205"/>
      <c r="F113" s="199"/>
      <c r="G113" s="199"/>
      <c r="H113" s="199"/>
      <c r="I113" s="199"/>
      <c r="J113" s="199"/>
      <c r="K113" s="199"/>
      <c r="L113" s="199"/>
      <c r="M113" s="199"/>
      <c r="N113" s="206"/>
      <c r="O113" s="206"/>
      <c r="P113" s="206"/>
      <c r="Q113" s="206"/>
      <c r="R113" s="199"/>
      <c r="S113" s="199"/>
      <c r="T113" s="199"/>
    </row>
    <row r="114" spans="1:20" ht="12.75">
      <c r="A114" s="201"/>
      <c r="B114" s="202"/>
      <c r="C114" s="203" t="s">
        <v>179</v>
      </c>
      <c r="D114" s="204"/>
      <c r="E114" s="205"/>
      <c r="F114" s="199"/>
      <c r="G114" s="199"/>
      <c r="H114" s="199"/>
      <c r="I114" s="199"/>
      <c r="J114" s="199"/>
      <c r="K114" s="199"/>
      <c r="L114" s="199"/>
      <c r="M114" s="199"/>
      <c r="N114" s="206"/>
      <c r="O114" s="206"/>
      <c r="P114" s="206"/>
      <c r="Q114" s="206"/>
      <c r="R114" s="199"/>
      <c r="S114" s="199"/>
      <c r="T114" s="199"/>
    </row>
    <row r="115" spans="1:20" ht="12.75">
      <c r="A115" s="201"/>
      <c r="B115" s="202"/>
      <c r="C115" s="203" t="s">
        <v>290</v>
      </c>
      <c r="D115" s="204"/>
      <c r="E115" s="205">
        <v>8</v>
      </c>
      <c r="F115" s="199"/>
      <c r="G115" s="199"/>
      <c r="H115" s="199"/>
      <c r="I115" s="199"/>
      <c r="J115" s="199"/>
      <c r="K115" s="199"/>
      <c r="L115" s="199"/>
      <c r="M115" s="199"/>
      <c r="N115" s="206"/>
      <c r="O115" s="206"/>
      <c r="P115" s="206"/>
      <c r="Q115" s="206"/>
      <c r="R115" s="199"/>
      <c r="S115" s="199"/>
      <c r="T115" s="199"/>
    </row>
    <row r="116" spans="1:20" ht="19.25">
      <c r="A116" s="192">
        <v>28</v>
      </c>
      <c r="B116" s="193" t="s">
        <v>180</v>
      </c>
      <c r="C116" s="194" t="s">
        <v>181</v>
      </c>
      <c r="D116" s="195" t="s">
        <v>167</v>
      </c>
      <c r="E116" s="196">
        <v>12</v>
      </c>
      <c r="F116" s="197">
        <v>0</v>
      </c>
      <c r="G116" s="197">
        <f>E116*F116</f>
        <v>0</v>
      </c>
      <c r="H116" s="197">
        <v>0</v>
      </c>
      <c r="I116" s="197">
        <v>0</v>
      </c>
      <c r="J116" s="197">
        <v>0</v>
      </c>
      <c r="K116" s="197">
        <v>0</v>
      </c>
      <c r="L116" s="197">
        <v>21</v>
      </c>
      <c r="M116" s="197">
        <v>0</v>
      </c>
      <c r="N116" s="196">
        <v>0</v>
      </c>
      <c r="O116" s="196">
        <v>0</v>
      </c>
      <c r="P116" s="196">
        <v>0</v>
      </c>
      <c r="Q116" s="196">
        <v>0</v>
      </c>
      <c r="R116" s="197"/>
      <c r="S116" s="197" t="s">
        <v>168</v>
      </c>
      <c r="T116" s="198" t="s">
        <v>169</v>
      </c>
    </row>
    <row r="117" spans="1:20" ht="12.75">
      <c r="A117" s="201"/>
      <c r="B117" s="202"/>
      <c r="C117" s="203" t="s">
        <v>173</v>
      </c>
      <c r="D117" s="204"/>
      <c r="E117" s="205"/>
      <c r="F117" s="199"/>
      <c r="G117" s="199"/>
      <c r="H117" s="199"/>
      <c r="I117" s="199"/>
      <c r="J117" s="199"/>
      <c r="K117" s="199"/>
      <c r="L117" s="199"/>
      <c r="M117" s="199"/>
      <c r="N117" s="206"/>
      <c r="O117" s="206"/>
      <c r="P117" s="206"/>
      <c r="Q117" s="206"/>
      <c r="R117" s="199"/>
      <c r="S117" s="199"/>
      <c r="T117" s="199"/>
    </row>
    <row r="118" spans="1:20" ht="22.5">
      <c r="A118" s="201"/>
      <c r="B118" s="202"/>
      <c r="C118" s="203" t="s">
        <v>182</v>
      </c>
      <c r="D118" s="204"/>
      <c r="E118" s="205"/>
      <c r="F118" s="199"/>
      <c r="G118" s="199"/>
      <c r="H118" s="199"/>
      <c r="I118" s="199"/>
      <c r="J118" s="199"/>
      <c r="K118" s="199"/>
      <c r="L118" s="199"/>
      <c r="M118" s="199"/>
      <c r="N118" s="206"/>
      <c r="O118" s="206"/>
      <c r="P118" s="206"/>
      <c r="Q118" s="206"/>
      <c r="R118" s="199"/>
      <c r="S118" s="199"/>
      <c r="T118" s="199"/>
    </row>
    <row r="119" spans="1:20" ht="22.5">
      <c r="A119" s="201"/>
      <c r="B119" s="202"/>
      <c r="C119" s="203" t="s">
        <v>308</v>
      </c>
      <c r="D119" s="204"/>
      <c r="E119" s="205"/>
      <c r="F119" s="199"/>
      <c r="G119" s="199"/>
      <c r="H119" s="199"/>
      <c r="I119" s="199"/>
      <c r="J119" s="199"/>
      <c r="K119" s="199"/>
      <c r="L119" s="199"/>
      <c r="M119" s="199"/>
      <c r="N119" s="206"/>
      <c r="O119" s="206"/>
      <c r="P119" s="206"/>
      <c r="Q119" s="206"/>
      <c r="R119" s="199"/>
      <c r="S119" s="199"/>
      <c r="T119" s="199"/>
    </row>
    <row r="120" spans="1:20" ht="12.75">
      <c r="A120" s="201"/>
      <c r="B120" s="202"/>
      <c r="C120" s="203" t="s">
        <v>184</v>
      </c>
      <c r="D120" s="204"/>
      <c r="E120" s="205"/>
      <c r="F120" s="199"/>
      <c r="G120" s="199"/>
      <c r="H120" s="199"/>
      <c r="I120" s="199"/>
      <c r="J120" s="199"/>
      <c r="K120" s="199"/>
      <c r="L120" s="199"/>
      <c r="M120" s="199"/>
      <c r="N120" s="206"/>
      <c r="O120" s="206"/>
      <c r="P120" s="206"/>
      <c r="Q120" s="206"/>
      <c r="R120" s="199"/>
      <c r="S120" s="199"/>
      <c r="T120" s="199"/>
    </row>
    <row r="121" spans="1:20" ht="12.75">
      <c r="A121" s="201"/>
      <c r="B121" s="202"/>
      <c r="C121" s="203" t="s">
        <v>309</v>
      </c>
      <c r="D121" s="204"/>
      <c r="E121" s="205">
        <v>12</v>
      </c>
      <c r="F121" s="199"/>
      <c r="G121" s="199"/>
      <c r="H121" s="199"/>
      <c r="I121" s="199"/>
      <c r="J121" s="199"/>
      <c r="K121" s="199"/>
      <c r="L121" s="199"/>
      <c r="M121" s="199"/>
      <c r="N121" s="206"/>
      <c r="O121" s="206"/>
      <c r="P121" s="206"/>
      <c r="Q121" s="206"/>
      <c r="R121" s="199"/>
      <c r="S121" s="199"/>
      <c r="T121" s="199"/>
    </row>
    <row r="122" spans="1:20" ht="12.8">
      <c r="A122" s="192">
        <v>29</v>
      </c>
      <c r="B122" s="193" t="s">
        <v>185</v>
      </c>
      <c r="C122" s="194" t="s">
        <v>310</v>
      </c>
      <c r="D122" s="195" t="s">
        <v>187</v>
      </c>
      <c r="E122" s="196">
        <v>1</v>
      </c>
      <c r="F122" s="197">
        <v>0</v>
      </c>
      <c r="G122" s="197">
        <f>E122*F122</f>
        <v>0</v>
      </c>
      <c r="H122" s="197">
        <v>0</v>
      </c>
      <c r="I122" s="197">
        <v>0</v>
      </c>
      <c r="J122" s="197">
        <v>0</v>
      </c>
      <c r="K122" s="197">
        <v>0</v>
      </c>
      <c r="L122" s="197">
        <v>21</v>
      </c>
      <c r="M122" s="197">
        <v>0</v>
      </c>
      <c r="N122" s="196">
        <v>0</v>
      </c>
      <c r="O122" s="196">
        <v>0</v>
      </c>
      <c r="P122" s="196">
        <v>0</v>
      </c>
      <c r="Q122" s="196">
        <v>0</v>
      </c>
      <c r="R122" s="197"/>
      <c r="S122" s="197" t="s">
        <v>168</v>
      </c>
      <c r="T122" s="198" t="s">
        <v>169</v>
      </c>
    </row>
    <row r="123" spans="1:20" ht="12.75">
      <c r="A123" s="201"/>
      <c r="B123" s="202"/>
      <c r="C123" s="203" t="s">
        <v>311</v>
      </c>
      <c r="D123" s="204"/>
      <c r="E123" s="205"/>
      <c r="F123" s="199"/>
      <c r="G123" s="199"/>
      <c r="H123" s="199"/>
      <c r="I123" s="199"/>
      <c r="J123" s="199"/>
      <c r="K123" s="199"/>
      <c r="L123" s="199"/>
      <c r="M123" s="199"/>
      <c r="N123" s="206"/>
      <c r="O123" s="206"/>
      <c r="P123" s="206"/>
      <c r="Q123" s="206"/>
      <c r="R123" s="199"/>
      <c r="S123" s="199"/>
      <c r="T123" s="199"/>
    </row>
    <row r="124" spans="1:20" ht="12.75">
      <c r="A124" s="201"/>
      <c r="B124" s="202"/>
      <c r="C124" s="203" t="s">
        <v>51</v>
      </c>
      <c r="D124" s="204"/>
      <c r="E124" s="205">
        <v>1</v>
      </c>
      <c r="F124" s="199"/>
      <c r="G124" s="199"/>
      <c r="H124" s="199"/>
      <c r="I124" s="199"/>
      <c r="J124" s="199"/>
      <c r="K124" s="199"/>
      <c r="L124" s="199"/>
      <c r="M124" s="199"/>
      <c r="N124" s="206"/>
      <c r="O124" s="206"/>
      <c r="P124" s="206"/>
      <c r="Q124" s="206"/>
      <c r="R124" s="199"/>
      <c r="S124" s="199"/>
      <c r="T124" s="199"/>
    </row>
    <row r="125" spans="1:20" ht="12.8">
      <c r="A125" s="192">
        <v>30</v>
      </c>
      <c r="B125" s="193" t="s">
        <v>189</v>
      </c>
      <c r="C125" s="194" t="s">
        <v>199</v>
      </c>
      <c r="D125" s="195" t="s">
        <v>167</v>
      </c>
      <c r="E125" s="196">
        <v>4</v>
      </c>
      <c r="F125" s="197">
        <v>0</v>
      </c>
      <c r="G125" s="197">
        <f>E125*F125</f>
        <v>0</v>
      </c>
      <c r="H125" s="197">
        <v>0</v>
      </c>
      <c r="I125" s="197">
        <v>0</v>
      </c>
      <c r="J125" s="197">
        <v>0</v>
      </c>
      <c r="K125" s="197">
        <v>0</v>
      </c>
      <c r="L125" s="197">
        <v>21</v>
      </c>
      <c r="M125" s="197">
        <v>0</v>
      </c>
      <c r="N125" s="196">
        <v>0</v>
      </c>
      <c r="O125" s="196">
        <v>0</v>
      </c>
      <c r="P125" s="196">
        <v>0</v>
      </c>
      <c r="Q125" s="196">
        <v>0</v>
      </c>
      <c r="R125" s="197"/>
      <c r="S125" s="197" t="s">
        <v>168</v>
      </c>
      <c r="T125" s="198" t="s">
        <v>169</v>
      </c>
    </row>
    <row r="126" spans="1:20" ht="12.75">
      <c r="A126" s="201"/>
      <c r="B126" s="202"/>
      <c r="C126" s="203" t="s">
        <v>200</v>
      </c>
      <c r="D126" s="204"/>
      <c r="E126" s="205"/>
      <c r="F126" s="199"/>
      <c r="G126" s="199"/>
      <c r="H126" s="199"/>
      <c r="I126" s="199"/>
      <c r="J126" s="199"/>
      <c r="K126" s="199"/>
      <c r="L126" s="199"/>
      <c r="M126" s="199"/>
      <c r="N126" s="206"/>
      <c r="O126" s="206"/>
      <c r="P126" s="206"/>
      <c r="Q126" s="206"/>
      <c r="R126" s="199"/>
      <c r="S126" s="199"/>
      <c r="T126" s="199"/>
    </row>
    <row r="127" spans="1:20" ht="12.75">
      <c r="A127" s="201"/>
      <c r="B127" s="202"/>
      <c r="C127" s="203" t="s">
        <v>206</v>
      </c>
      <c r="D127" s="204"/>
      <c r="E127" s="205">
        <v>4</v>
      </c>
      <c r="F127" s="199"/>
      <c r="G127" s="199"/>
      <c r="H127" s="199"/>
      <c r="I127" s="199"/>
      <c r="J127" s="199"/>
      <c r="K127" s="199"/>
      <c r="L127" s="199"/>
      <c r="M127" s="199"/>
      <c r="N127" s="206"/>
      <c r="O127" s="206"/>
      <c r="P127" s="206"/>
      <c r="Q127" s="206"/>
      <c r="R127" s="199"/>
      <c r="S127" s="199"/>
      <c r="T127" s="199"/>
    </row>
    <row r="128" spans="1:20" ht="12.75">
      <c r="A128" s="184" t="s">
        <v>163</v>
      </c>
      <c r="B128" s="185" t="s">
        <v>312</v>
      </c>
      <c r="C128" s="186" t="s">
        <v>313</v>
      </c>
      <c r="D128" s="187"/>
      <c r="E128" s="188"/>
      <c r="F128" s="189"/>
      <c r="G128" s="189">
        <f>G129+G136+G139+G142</f>
        <v>0</v>
      </c>
      <c r="H128" s="189"/>
      <c r="I128" s="189">
        <v>0</v>
      </c>
      <c r="J128" s="189"/>
      <c r="K128" s="189">
        <v>0</v>
      </c>
      <c r="L128" s="189"/>
      <c r="M128" s="189"/>
      <c r="N128" s="188"/>
      <c r="O128" s="188"/>
      <c r="P128" s="188"/>
      <c r="Q128" s="188"/>
      <c r="R128" s="189"/>
      <c r="S128" s="189"/>
      <c r="T128" s="190"/>
    </row>
    <row r="129" spans="1:20" ht="12.8">
      <c r="A129" s="192">
        <v>31</v>
      </c>
      <c r="B129" s="193" t="s">
        <v>314</v>
      </c>
      <c r="C129" s="194" t="s">
        <v>315</v>
      </c>
      <c r="D129" s="195" t="s">
        <v>305</v>
      </c>
      <c r="E129" s="196">
        <v>9.1</v>
      </c>
      <c r="F129" s="197">
        <v>0</v>
      </c>
      <c r="G129" s="197">
        <f>E129*F129</f>
        <v>0</v>
      </c>
      <c r="H129" s="197">
        <v>0</v>
      </c>
      <c r="I129" s="197">
        <v>0</v>
      </c>
      <c r="J129" s="197">
        <v>0</v>
      </c>
      <c r="K129" s="197">
        <v>0</v>
      </c>
      <c r="L129" s="197">
        <v>21</v>
      </c>
      <c r="M129" s="197">
        <v>0</v>
      </c>
      <c r="N129" s="196">
        <v>0</v>
      </c>
      <c r="O129" s="196">
        <v>0</v>
      </c>
      <c r="P129" s="196">
        <v>0</v>
      </c>
      <c r="Q129" s="196">
        <v>0</v>
      </c>
      <c r="R129" s="197"/>
      <c r="S129" s="197" t="s">
        <v>204</v>
      </c>
      <c r="T129" s="198" t="s">
        <v>204</v>
      </c>
    </row>
    <row r="130" spans="1:20" ht="12.75" customHeight="1">
      <c r="A130" s="201"/>
      <c r="B130" s="202"/>
      <c r="C130" s="207" t="s">
        <v>316</v>
      </c>
      <c r="D130" s="207"/>
      <c r="E130" s="207"/>
      <c r="F130" s="207"/>
      <c r="G130" s="207"/>
      <c r="H130" s="199"/>
      <c r="I130" s="199"/>
      <c r="J130" s="199"/>
      <c r="K130" s="199"/>
      <c r="L130" s="199"/>
      <c r="M130" s="199"/>
      <c r="N130" s="206"/>
      <c r="O130" s="206"/>
      <c r="P130" s="206"/>
      <c r="Q130" s="206"/>
      <c r="R130" s="199"/>
      <c r="S130" s="199"/>
      <c r="T130" s="199"/>
    </row>
    <row r="131" spans="1:20" ht="12.75" customHeight="1">
      <c r="A131" s="201"/>
      <c r="B131" s="202"/>
      <c r="C131" s="208" t="s">
        <v>317</v>
      </c>
      <c r="D131" s="208"/>
      <c r="E131" s="208"/>
      <c r="F131" s="208"/>
      <c r="G131" s="208"/>
      <c r="H131" s="199"/>
      <c r="I131" s="199"/>
      <c r="J131" s="199"/>
      <c r="K131" s="199"/>
      <c r="L131" s="199"/>
      <c r="M131" s="199"/>
      <c r="N131" s="206"/>
      <c r="O131" s="206"/>
      <c r="P131" s="206"/>
      <c r="Q131" s="206"/>
      <c r="R131" s="199"/>
      <c r="S131" s="199"/>
      <c r="T131" s="199"/>
    </row>
    <row r="132" spans="1:20" ht="12.75" customHeight="1">
      <c r="A132" s="201"/>
      <c r="B132" s="202"/>
      <c r="C132" s="208" t="s">
        <v>318</v>
      </c>
      <c r="D132" s="208"/>
      <c r="E132" s="208"/>
      <c r="F132" s="208"/>
      <c r="G132" s="208"/>
      <c r="H132" s="199"/>
      <c r="I132" s="199"/>
      <c r="J132" s="199"/>
      <c r="K132" s="199"/>
      <c r="L132" s="199"/>
      <c r="M132" s="199"/>
      <c r="N132" s="206"/>
      <c r="O132" s="206"/>
      <c r="P132" s="206"/>
      <c r="Q132" s="206"/>
      <c r="R132" s="199"/>
      <c r="S132" s="199"/>
      <c r="T132" s="199"/>
    </row>
    <row r="133" spans="1:20" ht="12.75" customHeight="1">
      <c r="A133" s="201"/>
      <c r="B133" s="202"/>
      <c r="C133" s="208" t="s">
        <v>319</v>
      </c>
      <c r="D133" s="208"/>
      <c r="E133" s="208"/>
      <c r="F133" s="208"/>
      <c r="G133" s="208"/>
      <c r="H133" s="199"/>
      <c r="I133" s="199"/>
      <c r="J133" s="199"/>
      <c r="K133" s="199"/>
      <c r="L133" s="199"/>
      <c r="M133" s="199"/>
      <c r="N133" s="206"/>
      <c r="O133" s="206"/>
      <c r="P133" s="206"/>
      <c r="Q133" s="206"/>
      <c r="R133" s="199"/>
      <c r="S133" s="199"/>
      <c r="T133" s="199"/>
    </row>
    <row r="134" spans="1:20" ht="12.75">
      <c r="A134" s="201"/>
      <c r="B134" s="202"/>
      <c r="C134" s="203" t="s">
        <v>320</v>
      </c>
      <c r="D134" s="204"/>
      <c r="E134" s="205"/>
      <c r="F134" s="199"/>
      <c r="G134" s="199"/>
      <c r="H134" s="199"/>
      <c r="I134" s="199"/>
      <c r="J134" s="199"/>
      <c r="K134" s="199"/>
      <c r="L134" s="199"/>
      <c r="M134" s="199"/>
      <c r="N134" s="206"/>
      <c r="O134" s="206"/>
      <c r="P134" s="206"/>
      <c r="Q134" s="206"/>
      <c r="R134" s="199"/>
      <c r="S134" s="199"/>
      <c r="T134" s="199"/>
    </row>
    <row r="135" spans="1:20" ht="12.75">
      <c r="A135" s="201"/>
      <c r="B135" s="202"/>
      <c r="C135" s="203" t="s">
        <v>321</v>
      </c>
      <c r="D135" s="204"/>
      <c r="E135" s="205">
        <v>9.1</v>
      </c>
      <c r="F135" s="199"/>
      <c r="G135" s="199"/>
      <c r="H135" s="199"/>
      <c r="I135" s="199"/>
      <c r="J135" s="199"/>
      <c r="K135" s="199"/>
      <c r="L135" s="199"/>
      <c r="M135" s="199"/>
      <c r="N135" s="206"/>
      <c r="O135" s="206"/>
      <c r="P135" s="206"/>
      <c r="Q135" s="206"/>
      <c r="R135" s="199"/>
      <c r="S135" s="199"/>
      <c r="T135" s="199"/>
    </row>
    <row r="136" spans="1:20" ht="12.8">
      <c r="A136" s="192">
        <v>32</v>
      </c>
      <c r="B136" s="193" t="s">
        <v>322</v>
      </c>
      <c r="C136" s="194" t="s">
        <v>323</v>
      </c>
      <c r="D136" s="195" t="s">
        <v>305</v>
      </c>
      <c r="E136" s="196">
        <v>36.4</v>
      </c>
      <c r="F136" s="197">
        <v>0</v>
      </c>
      <c r="G136" s="197">
        <f>E136*F136</f>
        <v>0</v>
      </c>
      <c r="H136" s="197">
        <v>0</v>
      </c>
      <c r="I136" s="197">
        <v>0</v>
      </c>
      <c r="J136" s="197">
        <v>0</v>
      </c>
      <c r="K136" s="197">
        <v>0</v>
      </c>
      <c r="L136" s="197">
        <v>21</v>
      </c>
      <c r="M136" s="197">
        <v>0</v>
      </c>
      <c r="N136" s="196">
        <v>0</v>
      </c>
      <c r="O136" s="196">
        <v>0</v>
      </c>
      <c r="P136" s="196">
        <v>0</v>
      </c>
      <c r="Q136" s="196">
        <v>0</v>
      </c>
      <c r="R136" s="197"/>
      <c r="S136" s="197" t="s">
        <v>204</v>
      </c>
      <c r="T136" s="198" t="s">
        <v>204</v>
      </c>
    </row>
    <row r="137" spans="1:20" ht="22.5">
      <c r="A137" s="201"/>
      <c r="B137" s="202"/>
      <c r="C137" s="203" t="s">
        <v>324</v>
      </c>
      <c r="D137" s="204"/>
      <c r="E137" s="205"/>
      <c r="F137" s="199"/>
      <c r="G137" s="199"/>
      <c r="H137" s="199"/>
      <c r="I137" s="199"/>
      <c r="J137" s="199"/>
      <c r="K137" s="199"/>
      <c r="L137" s="199"/>
      <c r="M137" s="199"/>
      <c r="N137" s="206"/>
      <c r="O137" s="206"/>
      <c r="P137" s="206"/>
      <c r="Q137" s="206"/>
      <c r="R137" s="199"/>
      <c r="S137" s="199"/>
      <c r="T137" s="199"/>
    </row>
    <row r="138" spans="1:20" ht="12.75">
      <c r="A138" s="201"/>
      <c r="B138" s="202"/>
      <c r="C138" s="203" t="s">
        <v>325</v>
      </c>
      <c r="D138" s="204"/>
      <c r="E138" s="205">
        <v>36.4</v>
      </c>
      <c r="F138" s="199"/>
      <c r="G138" s="199"/>
      <c r="H138" s="199"/>
      <c r="I138" s="199"/>
      <c r="J138" s="199"/>
      <c r="K138" s="199"/>
      <c r="L138" s="199"/>
      <c r="M138" s="199"/>
      <c r="N138" s="206"/>
      <c r="O138" s="206"/>
      <c r="P138" s="206"/>
      <c r="Q138" s="206"/>
      <c r="R138" s="199"/>
      <c r="S138" s="199"/>
      <c r="T138" s="199"/>
    </row>
    <row r="139" spans="1:20" ht="12.8">
      <c r="A139" s="192">
        <v>33</v>
      </c>
      <c r="B139" s="193" t="s">
        <v>326</v>
      </c>
      <c r="C139" s="194" t="s">
        <v>327</v>
      </c>
      <c r="D139" s="195" t="s">
        <v>305</v>
      </c>
      <c r="E139" s="196">
        <v>9.1</v>
      </c>
      <c r="F139" s="197"/>
      <c r="G139" s="197">
        <f>E139*F139</f>
        <v>0</v>
      </c>
      <c r="H139" s="197">
        <v>0</v>
      </c>
      <c r="I139" s="197">
        <v>0</v>
      </c>
      <c r="J139" s="197">
        <v>0</v>
      </c>
      <c r="K139" s="197">
        <v>0</v>
      </c>
      <c r="L139" s="197">
        <v>21</v>
      </c>
      <c r="M139" s="197">
        <v>0</v>
      </c>
      <c r="N139" s="196">
        <v>0</v>
      </c>
      <c r="O139" s="196">
        <v>0</v>
      </c>
      <c r="P139" s="196">
        <v>0</v>
      </c>
      <c r="Q139" s="196">
        <v>0</v>
      </c>
      <c r="R139" s="197"/>
      <c r="S139" s="197" t="s">
        <v>204</v>
      </c>
      <c r="T139" s="198" t="s">
        <v>204</v>
      </c>
    </row>
    <row r="140" spans="1:20" ht="12.75">
      <c r="A140" s="201"/>
      <c r="B140" s="202"/>
      <c r="C140" s="203" t="s">
        <v>328</v>
      </c>
      <c r="D140" s="204"/>
      <c r="E140" s="205"/>
      <c r="F140" s="199"/>
      <c r="G140" s="199"/>
      <c r="H140" s="199"/>
      <c r="I140" s="199"/>
      <c r="J140" s="199"/>
      <c r="K140" s="199"/>
      <c r="L140" s="199"/>
      <c r="M140" s="199"/>
      <c r="N140" s="206"/>
      <c r="O140" s="206"/>
      <c r="P140" s="206"/>
      <c r="Q140" s="206"/>
      <c r="R140" s="199"/>
      <c r="S140" s="199"/>
      <c r="T140" s="199"/>
    </row>
    <row r="141" spans="1:20" ht="12.75">
      <c r="A141" s="201"/>
      <c r="B141" s="202"/>
      <c r="C141" s="203" t="s">
        <v>321</v>
      </c>
      <c r="D141" s="204"/>
      <c r="E141" s="205">
        <v>9.1</v>
      </c>
      <c r="F141" s="199"/>
      <c r="G141" s="199"/>
      <c r="H141" s="199"/>
      <c r="I141" s="199"/>
      <c r="J141" s="199"/>
      <c r="K141" s="199"/>
      <c r="L141" s="199"/>
      <c r="M141" s="199"/>
      <c r="N141" s="206"/>
      <c r="O141" s="206"/>
      <c r="P141" s="206"/>
      <c r="Q141" s="206"/>
      <c r="R141" s="199"/>
      <c r="S141" s="199"/>
      <c r="T141" s="199"/>
    </row>
    <row r="142" spans="1:20" ht="12.8">
      <c r="A142" s="192">
        <v>34</v>
      </c>
      <c r="B142" s="193" t="s">
        <v>329</v>
      </c>
      <c r="C142" s="194" t="s">
        <v>330</v>
      </c>
      <c r="D142" s="195" t="s">
        <v>305</v>
      </c>
      <c r="E142" s="196">
        <v>9.1</v>
      </c>
      <c r="F142" s="197">
        <v>0</v>
      </c>
      <c r="G142" s="197">
        <f>E142*F142</f>
        <v>0</v>
      </c>
      <c r="H142" s="197">
        <v>0</v>
      </c>
      <c r="I142" s="197">
        <v>0</v>
      </c>
      <c r="J142" s="197">
        <v>0</v>
      </c>
      <c r="K142" s="197">
        <v>0</v>
      </c>
      <c r="L142" s="197">
        <v>21</v>
      </c>
      <c r="M142" s="197">
        <v>0</v>
      </c>
      <c r="N142" s="196">
        <v>0</v>
      </c>
      <c r="O142" s="196">
        <v>0</v>
      </c>
      <c r="P142" s="196">
        <v>0</v>
      </c>
      <c r="Q142" s="196">
        <v>0</v>
      </c>
      <c r="R142" s="197"/>
      <c r="S142" s="197" t="s">
        <v>204</v>
      </c>
      <c r="T142" s="198" t="s">
        <v>204</v>
      </c>
    </row>
    <row r="143" spans="1:20" ht="12.75">
      <c r="A143" s="201"/>
      <c r="B143" s="202"/>
      <c r="C143" s="203" t="s">
        <v>331</v>
      </c>
      <c r="D143" s="204"/>
      <c r="E143" s="205"/>
      <c r="F143" s="199"/>
      <c r="G143" s="199"/>
      <c r="H143" s="199"/>
      <c r="I143" s="199"/>
      <c r="J143" s="199"/>
      <c r="K143" s="199"/>
      <c r="L143" s="199"/>
      <c r="M143" s="199"/>
      <c r="N143" s="206"/>
      <c r="O143" s="206"/>
      <c r="P143" s="206"/>
      <c r="Q143" s="206"/>
      <c r="R143" s="199"/>
      <c r="S143" s="199"/>
      <c r="T143" s="199"/>
    </row>
    <row r="144" spans="1:20" ht="12.75">
      <c r="A144" s="201"/>
      <c r="B144" s="202"/>
      <c r="C144" s="203" t="s">
        <v>321</v>
      </c>
      <c r="D144" s="204"/>
      <c r="E144" s="205">
        <v>9.1</v>
      </c>
      <c r="F144" s="199"/>
      <c r="G144" s="199"/>
      <c r="H144" s="199"/>
      <c r="I144" s="199"/>
      <c r="J144" s="199"/>
      <c r="K144" s="199"/>
      <c r="L144" s="199"/>
      <c r="M144" s="199"/>
      <c r="N144" s="206"/>
      <c r="O144" s="206"/>
      <c r="P144" s="206"/>
      <c r="Q144" s="206"/>
      <c r="R144" s="199"/>
      <c r="S144" s="199"/>
      <c r="T144" s="199"/>
    </row>
    <row r="145" spans="1:20" ht="12.75">
      <c r="A145" s="184" t="s">
        <v>163</v>
      </c>
      <c r="B145" s="185" t="s">
        <v>24</v>
      </c>
      <c r="C145" s="186" t="s">
        <v>25</v>
      </c>
      <c r="D145" s="187"/>
      <c r="E145" s="188"/>
      <c r="F145" s="189"/>
      <c r="G145" s="189">
        <f>G146+G149</f>
        <v>0</v>
      </c>
      <c r="H145" s="189"/>
      <c r="I145" s="189">
        <v>0</v>
      </c>
      <c r="J145" s="189"/>
      <c r="K145" s="189">
        <v>0</v>
      </c>
      <c r="L145" s="189"/>
      <c r="M145" s="189"/>
      <c r="N145" s="188"/>
      <c r="O145" s="188"/>
      <c r="P145" s="188"/>
      <c r="Q145" s="188"/>
      <c r="R145" s="189"/>
      <c r="S145" s="189"/>
      <c r="T145" s="190"/>
    </row>
    <row r="146" spans="1:20" ht="12.8">
      <c r="A146" s="192">
        <v>35</v>
      </c>
      <c r="B146" s="193" t="s">
        <v>332</v>
      </c>
      <c r="C146" s="194" t="s">
        <v>333</v>
      </c>
      <c r="D146" s="195" t="s">
        <v>334</v>
      </c>
      <c r="E146" s="196">
        <v>1</v>
      </c>
      <c r="F146" s="197"/>
      <c r="G146" s="197">
        <f>E146*F146</f>
        <v>0</v>
      </c>
      <c r="H146" s="197">
        <v>0</v>
      </c>
      <c r="I146" s="197">
        <v>0</v>
      </c>
      <c r="J146" s="197">
        <v>0</v>
      </c>
      <c r="K146" s="197">
        <v>0</v>
      </c>
      <c r="L146" s="197">
        <v>21</v>
      </c>
      <c r="M146" s="197">
        <v>0</v>
      </c>
      <c r="N146" s="196">
        <v>0</v>
      </c>
      <c r="O146" s="196">
        <v>0</v>
      </c>
      <c r="P146" s="196">
        <v>0</v>
      </c>
      <c r="Q146" s="196">
        <v>0</v>
      </c>
      <c r="R146" s="197"/>
      <c r="S146" s="197" t="s">
        <v>204</v>
      </c>
      <c r="T146" s="198" t="s">
        <v>169</v>
      </c>
    </row>
    <row r="147" spans="1:20" ht="12.75" customHeight="1">
      <c r="A147" s="201"/>
      <c r="B147" s="202"/>
      <c r="C147" s="207" t="s">
        <v>335</v>
      </c>
      <c r="D147" s="207"/>
      <c r="E147" s="207"/>
      <c r="F147" s="207"/>
      <c r="G147" s="207"/>
      <c r="H147" s="199"/>
      <c r="I147" s="199"/>
      <c r="J147" s="199"/>
      <c r="K147" s="199"/>
      <c r="L147" s="199"/>
      <c r="M147" s="199"/>
      <c r="N147" s="206"/>
      <c r="O147" s="206"/>
      <c r="P147" s="206"/>
      <c r="Q147" s="206"/>
      <c r="R147" s="199"/>
      <c r="S147" s="199"/>
      <c r="T147" s="199"/>
    </row>
    <row r="148" spans="1:20" ht="12.75">
      <c r="A148" s="201"/>
      <c r="B148" s="202"/>
      <c r="C148" s="203" t="s">
        <v>51</v>
      </c>
      <c r="D148" s="204"/>
      <c r="E148" s="205">
        <v>1</v>
      </c>
      <c r="F148" s="199"/>
      <c r="G148" s="199"/>
      <c r="H148" s="199"/>
      <c r="I148" s="199"/>
      <c r="J148" s="199"/>
      <c r="K148" s="199"/>
      <c r="L148" s="199"/>
      <c r="M148" s="199"/>
      <c r="N148" s="206"/>
      <c r="O148" s="206"/>
      <c r="P148" s="206"/>
      <c r="Q148" s="206"/>
      <c r="R148" s="199"/>
      <c r="S148" s="199"/>
      <c r="T148" s="199"/>
    </row>
    <row r="149" spans="1:20" ht="12.8">
      <c r="A149" s="192">
        <v>36</v>
      </c>
      <c r="B149" s="193" t="s">
        <v>336</v>
      </c>
      <c r="C149" s="194" t="s">
        <v>337</v>
      </c>
      <c r="D149" s="195" t="s">
        <v>334</v>
      </c>
      <c r="E149" s="196">
        <v>1</v>
      </c>
      <c r="F149" s="197"/>
      <c r="G149" s="197">
        <f>E149*F149</f>
        <v>0</v>
      </c>
      <c r="H149" s="197">
        <v>0</v>
      </c>
      <c r="I149" s="197">
        <v>0</v>
      </c>
      <c r="J149" s="197">
        <v>0</v>
      </c>
      <c r="K149" s="197">
        <v>0</v>
      </c>
      <c r="L149" s="197">
        <v>21</v>
      </c>
      <c r="M149" s="197">
        <v>0</v>
      </c>
      <c r="N149" s="196">
        <v>0</v>
      </c>
      <c r="O149" s="196">
        <v>0</v>
      </c>
      <c r="P149" s="196">
        <v>0</v>
      </c>
      <c r="Q149" s="196">
        <v>0</v>
      </c>
      <c r="R149" s="197"/>
      <c r="S149" s="197" t="s">
        <v>168</v>
      </c>
      <c r="T149" s="198" t="s">
        <v>169</v>
      </c>
    </row>
    <row r="150" spans="1:20" ht="12.75">
      <c r="A150" s="201"/>
      <c r="B150" s="202"/>
      <c r="C150" s="203" t="s">
        <v>51</v>
      </c>
      <c r="D150" s="204"/>
      <c r="E150" s="205">
        <v>1</v>
      </c>
      <c r="F150" s="199"/>
      <c r="G150" s="199"/>
      <c r="H150" s="199"/>
      <c r="I150" s="199"/>
      <c r="J150" s="199"/>
      <c r="K150" s="199"/>
      <c r="L150" s="199"/>
      <c r="M150" s="199"/>
      <c r="N150" s="206"/>
      <c r="O150" s="206"/>
      <c r="P150" s="206"/>
      <c r="Q150" s="206"/>
      <c r="R150" s="199"/>
      <c r="S150" s="199"/>
      <c r="T150" s="19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  <row r="1067" ht="12.75">
      <c r="D1067" s="109"/>
    </row>
    <row r="1068" ht="12.75">
      <c r="D1068" s="109"/>
    </row>
    <row r="1069" ht="12.75">
      <c r="D1069" s="109"/>
    </row>
    <row r="1070" ht="12.75">
      <c r="D1070" s="109"/>
    </row>
    <row r="1071" ht="12.75">
      <c r="D1071" s="109"/>
    </row>
    <row r="1072" ht="12.75">
      <c r="D1072" s="109"/>
    </row>
    <row r="1073" ht="12.75">
      <c r="D1073" s="109"/>
    </row>
    <row r="1074" ht="12.75">
      <c r="D1074" s="109"/>
    </row>
    <row r="1075" ht="12.75">
      <c r="D1075" s="109"/>
    </row>
    <row r="1076" ht="12.75">
      <c r="D1076" s="109"/>
    </row>
    <row r="1077" ht="12.75">
      <c r="D1077" s="109"/>
    </row>
    <row r="1078" ht="12.75">
      <c r="D1078" s="109"/>
    </row>
    <row r="1079" ht="12.75">
      <c r="D1079" s="109"/>
    </row>
    <row r="1080" ht="12.75">
      <c r="D1080" s="109"/>
    </row>
    <row r="1081" ht="12.75">
      <c r="D1081" s="109"/>
    </row>
    <row r="1082" ht="12.75">
      <c r="D1082" s="109"/>
    </row>
    <row r="1083" ht="12.75">
      <c r="D1083" s="109"/>
    </row>
    <row r="1084" ht="12.75">
      <c r="D1084" s="109"/>
    </row>
    <row r="1085" ht="12.75">
      <c r="D1085" s="109"/>
    </row>
    <row r="1086" ht="12.75">
      <c r="D1086" s="109"/>
    </row>
    <row r="1087" ht="12.75">
      <c r="D1087" s="109"/>
    </row>
    <row r="1088" ht="12.75">
      <c r="D1088" s="109"/>
    </row>
    <row r="1089" ht="12.75">
      <c r="D1089" s="109"/>
    </row>
    <row r="1090" ht="12.75">
      <c r="D1090" s="109"/>
    </row>
    <row r="1091" ht="12.75">
      <c r="D1091" s="109"/>
    </row>
    <row r="1092" ht="12.75">
      <c r="D1092" s="109"/>
    </row>
    <row r="1093" ht="12.75">
      <c r="D1093" s="109"/>
    </row>
    <row r="1094" ht="12.75">
      <c r="D1094" s="109"/>
    </row>
    <row r="1095" ht="12.75">
      <c r="D1095" s="109"/>
    </row>
    <row r="1096" ht="12.75">
      <c r="D1096" s="109"/>
    </row>
    <row r="1097" ht="12.75">
      <c r="D1097" s="109"/>
    </row>
    <row r="1098" ht="12.75">
      <c r="D1098" s="109"/>
    </row>
    <row r="1099" ht="12.75">
      <c r="D1099" s="109"/>
    </row>
    <row r="1100" ht="12.75">
      <c r="D1100" s="109"/>
    </row>
    <row r="1101" ht="12.75">
      <c r="D1101" s="109"/>
    </row>
    <row r="1102" ht="12.75">
      <c r="D1102" s="109"/>
    </row>
    <row r="1103" ht="12.75">
      <c r="D1103" s="109"/>
    </row>
    <row r="1104" ht="12.75">
      <c r="D1104" s="109"/>
    </row>
    <row r="1105" ht="12.75">
      <c r="D1105" s="109"/>
    </row>
    <row r="1106" ht="12.75">
      <c r="D1106" s="109"/>
    </row>
    <row r="1107" ht="12.75">
      <c r="D1107" s="109"/>
    </row>
    <row r="1108" ht="12.75">
      <c r="D1108" s="109"/>
    </row>
    <row r="1109" ht="12.75">
      <c r="D1109" s="109"/>
    </row>
    <row r="1110" ht="12.75">
      <c r="D1110" s="109"/>
    </row>
    <row r="1111" ht="12.75">
      <c r="D1111" s="109"/>
    </row>
    <row r="1112" ht="12.75">
      <c r="D1112" s="109"/>
    </row>
    <row r="1113" ht="12.75">
      <c r="D1113" s="109"/>
    </row>
    <row r="1114" ht="12.75">
      <c r="D1114" s="109"/>
    </row>
    <row r="1115" ht="12.75">
      <c r="D1115" s="109"/>
    </row>
    <row r="1116" ht="12.75">
      <c r="D1116" s="109"/>
    </row>
    <row r="1117" ht="12.75">
      <c r="D1117" s="109"/>
    </row>
    <row r="1118" ht="12.75">
      <c r="D1118" s="109"/>
    </row>
    <row r="1119" ht="12.75">
      <c r="D1119" s="109"/>
    </row>
    <row r="1120" ht="12.75">
      <c r="D1120" s="109"/>
    </row>
    <row r="1121" ht="12.75">
      <c r="D1121" s="109"/>
    </row>
    <row r="1122" ht="12.75">
      <c r="D1122" s="109"/>
    </row>
    <row r="1123" ht="12.75">
      <c r="D1123" s="109"/>
    </row>
    <row r="1124" ht="12.75">
      <c r="D1124" s="109"/>
    </row>
    <row r="1125" ht="12.75">
      <c r="D1125" s="109"/>
    </row>
    <row r="1126" ht="12.75">
      <c r="D1126" s="109"/>
    </row>
    <row r="1127" ht="12.75">
      <c r="D1127" s="109"/>
    </row>
    <row r="1128" ht="12.75">
      <c r="D1128" s="109"/>
    </row>
    <row r="1129" ht="12.75">
      <c r="D1129" s="109"/>
    </row>
    <row r="1130" ht="12.75">
      <c r="D1130" s="109"/>
    </row>
    <row r="1131" ht="12.75">
      <c r="D1131" s="109"/>
    </row>
    <row r="1132" ht="12.75">
      <c r="D1132" s="109"/>
    </row>
    <row r="1133" ht="12.75">
      <c r="D1133" s="109"/>
    </row>
    <row r="1134" ht="12.75">
      <c r="D1134" s="109"/>
    </row>
    <row r="1135" ht="12.75">
      <c r="D1135" s="109"/>
    </row>
    <row r="1136" ht="12.75">
      <c r="D1136" s="109"/>
    </row>
    <row r="1137" ht="12.75">
      <c r="D1137" s="109"/>
    </row>
    <row r="1138" ht="12.75">
      <c r="D1138" s="109"/>
    </row>
    <row r="1139" ht="12.75">
      <c r="D1139" s="109"/>
    </row>
    <row r="1140" ht="12.75">
      <c r="D1140" s="109"/>
    </row>
    <row r="1141" ht="12.75">
      <c r="D1141" s="109"/>
    </row>
    <row r="1142" ht="12.75">
      <c r="D1142" s="109"/>
    </row>
    <row r="1143" ht="12.75">
      <c r="D1143" s="109"/>
    </row>
    <row r="1144" ht="12.75">
      <c r="D1144" s="109"/>
    </row>
    <row r="1145" ht="12.75">
      <c r="D1145" s="109"/>
    </row>
    <row r="1146" ht="12.75">
      <c r="D1146" s="109"/>
    </row>
    <row r="1147" ht="12.75">
      <c r="D1147" s="109"/>
    </row>
    <row r="1148" ht="12.75">
      <c r="D1148" s="109"/>
    </row>
    <row r="1149" ht="12.75">
      <c r="D1149" s="109"/>
    </row>
    <row r="1150" ht="12.75">
      <c r="D1150" s="109"/>
    </row>
  </sheetData>
  <mergeCells count="10">
    <mergeCell ref="A1:G1"/>
    <mergeCell ref="C2:G2"/>
    <mergeCell ref="C3:G3"/>
    <mergeCell ref="C4:G4"/>
    <mergeCell ref="C13:G13"/>
    <mergeCell ref="C130:G130"/>
    <mergeCell ref="C131:G131"/>
    <mergeCell ref="C132:G132"/>
    <mergeCell ref="C133:G133"/>
    <mergeCell ref="C147:G147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66"/>
  <sheetViews>
    <sheetView workbookViewId="0" topLeftCell="B1">
      <pane ySplit="7" topLeftCell="A53" activePane="bottomLeft" state="frozen"/>
      <selection pane="topLeft" activeCell="B1" sqref="B1"/>
      <selection pane="bottomLeft" activeCell="O71" sqref="O71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2" width="11.50390625" style="0" customWidth="1"/>
    <col min="13" max="13" width="7.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54</v>
      </c>
      <c r="C3" s="173" t="s">
        <v>55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55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G9+G12</f>
        <v>0</v>
      </c>
      <c r="H8" s="189"/>
      <c r="I8" s="189">
        <v>0</v>
      </c>
      <c r="J8" s="189"/>
      <c r="K8" s="189">
        <v>56800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12.75">
      <c r="A9" s="192">
        <v>1</v>
      </c>
      <c r="B9" s="193" t="s">
        <v>338</v>
      </c>
      <c r="C9" s="194" t="s">
        <v>339</v>
      </c>
      <c r="D9" s="195" t="s">
        <v>203</v>
      </c>
      <c r="E9" s="196">
        <v>3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63.2</v>
      </c>
      <c r="K9" s="197">
        <v>189.6</v>
      </c>
      <c r="L9" s="197">
        <v>21</v>
      </c>
      <c r="M9" s="197">
        <v>229.416</v>
      </c>
      <c r="N9" s="196">
        <v>0</v>
      </c>
      <c r="O9" s="196">
        <v>0</v>
      </c>
      <c r="P9" s="196">
        <v>0.225</v>
      </c>
      <c r="Q9" s="196">
        <v>0.675</v>
      </c>
      <c r="R9" s="197"/>
      <c r="S9" s="197" t="s">
        <v>204</v>
      </c>
      <c r="T9" s="198" t="s">
        <v>204</v>
      </c>
      <c r="U9" s="199"/>
      <c r="V9" s="199"/>
      <c r="W9" s="199"/>
      <c r="X9" s="199"/>
      <c r="Y9" s="199"/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340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12.75">
      <c r="A11" s="201"/>
      <c r="B11" s="202"/>
      <c r="C11" s="203" t="s">
        <v>341</v>
      </c>
      <c r="D11" s="204"/>
      <c r="E11" s="205">
        <v>3</v>
      </c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AE11">
        <v>15</v>
      </c>
      <c r="AF11">
        <v>21</v>
      </c>
      <c r="AG11" t="s">
        <v>149</v>
      </c>
    </row>
    <row r="12" spans="1:33" ht="12.8">
      <c r="A12" s="192">
        <v>2</v>
      </c>
      <c r="B12" s="193" t="s">
        <v>342</v>
      </c>
      <c r="C12" s="194" t="s">
        <v>343</v>
      </c>
      <c r="D12" s="195" t="s">
        <v>203</v>
      </c>
      <c r="E12" s="196">
        <v>2.5</v>
      </c>
      <c r="F12" s="197">
        <v>0</v>
      </c>
      <c r="G12" s="197">
        <f>E12*F12</f>
        <v>0</v>
      </c>
      <c r="H12" s="197">
        <v>0</v>
      </c>
      <c r="I12" s="197">
        <v>0</v>
      </c>
      <c r="J12" s="197">
        <v>55.3</v>
      </c>
      <c r="K12" s="197">
        <v>138.25</v>
      </c>
      <c r="L12" s="197">
        <v>21</v>
      </c>
      <c r="M12" s="197">
        <v>167.2825</v>
      </c>
      <c r="N12" s="196">
        <v>0</v>
      </c>
      <c r="O12" s="196">
        <v>0</v>
      </c>
      <c r="P12" s="196">
        <v>0</v>
      </c>
      <c r="Q12" s="196">
        <v>0</v>
      </c>
      <c r="R12" s="197"/>
      <c r="S12" s="197" t="s">
        <v>204</v>
      </c>
      <c r="T12" s="198" t="s">
        <v>204</v>
      </c>
      <c r="AG12" t="s">
        <v>177</v>
      </c>
    </row>
    <row r="13" spans="1:20" ht="12.75">
      <c r="A13" s="201"/>
      <c r="B13" s="202"/>
      <c r="C13" s="203" t="s">
        <v>344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345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346</v>
      </c>
      <c r="D15" s="204"/>
      <c r="E15" s="205">
        <v>2.5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2.75">
      <c r="A16" s="184" t="s">
        <v>163</v>
      </c>
      <c r="B16" s="185" t="s">
        <v>247</v>
      </c>
      <c r="C16" s="186" t="s">
        <v>248</v>
      </c>
      <c r="D16" s="187"/>
      <c r="E16" s="188"/>
      <c r="F16" s="189"/>
      <c r="G16" s="189">
        <f>G17</f>
        <v>0</v>
      </c>
      <c r="H16" s="189"/>
      <c r="I16" s="189">
        <v>0</v>
      </c>
      <c r="J16" s="189"/>
      <c r="K16" s="189">
        <v>384</v>
      </c>
      <c r="L16" s="189"/>
      <c r="M16" s="189"/>
      <c r="N16" s="188"/>
      <c r="O16" s="188"/>
      <c r="P16" s="188"/>
      <c r="Q16" s="188"/>
      <c r="R16" s="189"/>
      <c r="S16" s="189"/>
      <c r="T16" s="190"/>
    </row>
    <row r="17" spans="1:20" ht="19.25">
      <c r="A17" s="192">
        <v>3</v>
      </c>
      <c r="B17" s="193" t="s">
        <v>249</v>
      </c>
      <c r="C17" s="194" t="s">
        <v>250</v>
      </c>
      <c r="D17" s="195" t="s">
        <v>203</v>
      </c>
      <c r="E17" s="196">
        <v>3</v>
      </c>
      <c r="F17" s="197">
        <v>0</v>
      </c>
      <c r="G17" s="197">
        <f>E17*F17</f>
        <v>0</v>
      </c>
      <c r="H17" s="197">
        <v>0</v>
      </c>
      <c r="I17" s="197">
        <v>0</v>
      </c>
      <c r="J17" s="197">
        <v>128</v>
      </c>
      <c r="K17" s="197">
        <v>384</v>
      </c>
      <c r="L17" s="197">
        <v>21</v>
      </c>
      <c r="M17" s="197">
        <v>464.64</v>
      </c>
      <c r="N17" s="196">
        <v>0</v>
      </c>
      <c r="O17" s="196">
        <v>0</v>
      </c>
      <c r="P17" s="196">
        <v>0</v>
      </c>
      <c r="Q17" s="196">
        <v>0</v>
      </c>
      <c r="R17" s="197"/>
      <c r="S17" s="197" t="s">
        <v>204</v>
      </c>
      <c r="T17" s="198" t="s">
        <v>204</v>
      </c>
    </row>
    <row r="18" spans="1:20" ht="12.75">
      <c r="A18" s="201"/>
      <c r="B18" s="202"/>
      <c r="C18" s="203" t="s">
        <v>347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12.75">
      <c r="A19" s="201"/>
      <c r="B19" s="202"/>
      <c r="C19" s="203" t="s">
        <v>348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341</v>
      </c>
      <c r="D20" s="204"/>
      <c r="E20" s="205">
        <v>3</v>
      </c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184" t="s">
        <v>163</v>
      </c>
      <c r="B21" s="185" t="s">
        <v>125</v>
      </c>
      <c r="C21" s="186" t="s">
        <v>126</v>
      </c>
      <c r="D21" s="187"/>
      <c r="E21" s="188"/>
      <c r="F21" s="189"/>
      <c r="G21" s="189">
        <f>G22+G26+G30</f>
        <v>0</v>
      </c>
      <c r="H21" s="189"/>
      <c r="I21" s="189">
        <v>652.76</v>
      </c>
      <c r="J21" s="189"/>
      <c r="K21" s="189">
        <v>847.24</v>
      </c>
      <c r="L21" s="189"/>
      <c r="M21" s="189"/>
      <c r="N21" s="188"/>
      <c r="O21" s="188"/>
      <c r="P21" s="188"/>
      <c r="Q21" s="188"/>
      <c r="R21" s="189"/>
      <c r="S21" s="189"/>
      <c r="T21" s="190"/>
    </row>
    <row r="22" spans="1:20" ht="12.8">
      <c r="A22" s="192">
        <v>4</v>
      </c>
      <c r="B22" s="193" t="s">
        <v>349</v>
      </c>
      <c r="C22" s="194" t="s">
        <v>350</v>
      </c>
      <c r="D22" s="195" t="s">
        <v>203</v>
      </c>
      <c r="E22" s="196">
        <v>1</v>
      </c>
      <c r="F22" s="197">
        <v>0</v>
      </c>
      <c r="G22" s="197">
        <f>E22*F22</f>
        <v>0</v>
      </c>
      <c r="H22" s="197">
        <v>231.61</v>
      </c>
      <c r="I22" s="197">
        <v>231.61</v>
      </c>
      <c r="J22" s="197">
        <v>32.89</v>
      </c>
      <c r="K22" s="197">
        <v>32.89</v>
      </c>
      <c r="L22" s="197">
        <v>21</v>
      </c>
      <c r="M22" s="197">
        <v>320.045</v>
      </c>
      <c r="N22" s="196">
        <v>0.43</v>
      </c>
      <c r="O22" s="196">
        <v>0.43</v>
      </c>
      <c r="P22" s="196">
        <v>0</v>
      </c>
      <c r="Q22" s="196">
        <v>0</v>
      </c>
      <c r="R22" s="197"/>
      <c r="S22" s="197" t="s">
        <v>204</v>
      </c>
      <c r="T22" s="198" t="s">
        <v>204</v>
      </c>
    </row>
    <row r="23" spans="1:20" ht="12.75">
      <c r="A23" s="201"/>
      <c r="B23" s="202"/>
      <c r="C23" s="203" t="s">
        <v>351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352</v>
      </c>
      <c r="D24" s="204"/>
      <c r="E24" s="205"/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75">
      <c r="A25" s="201"/>
      <c r="B25" s="202"/>
      <c r="C25" s="203" t="s">
        <v>51</v>
      </c>
      <c r="D25" s="204"/>
      <c r="E25" s="205">
        <v>1</v>
      </c>
      <c r="F25" s="199"/>
      <c r="G25" s="199"/>
      <c r="H25" s="199"/>
      <c r="I25" s="199"/>
      <c r="J25" s="199"/>
      <c r="K25" s="199"/>
      <c r="L25" s="199"/>
      <c r="M25" s="199"/>
      <c r="N25" s="206"/>
      <c r="O25" s="206"/>
      <c r="P25" s="206"/>
      <c r="Q25" s="206"/>
      <c r="R25" s="199"/>
      <c r="S25" s="199"/>
      <c r="T25" s="199"/>
    </row>
    <row r="26" spans="1:20" ht="12.8">
      <c r="A26" s="192">
        <v>5</v>
      </c>
      <c r="B26" s="193" t="s">
        <v>353</v>
      </c>
      <c r="C26" s="194" t="s">
        <v>354</v>
      </c>
      <c r="D26" s="195" t="s">
        <v>203</v>
      </c>
      <c r="E26" s="196">
        <v>3</v>
      </c>
      <c r="F26" s="197">
        <v>0</v>
      </c>
      <c r="G26" s="197">
        <f>E26*F26</f>
        <v>0</v>
      </c>
      <c r="H26" s="197">
        <v>53.05</v>
      </c>
      <c r="I26" s="197">
        <v>159.15</v>
      </c>
      <c r="J26" s="197">
        <v>271.45</v>
      </c>
      <c r="K26" s="197">
        <v>814.35</v>
      </c>
      <c r="L26" s="197">
        <v>21</v>
      </c>
      <c r="M26" s="197">
        <v>1177.935</v>
      </c>
      <c r="N26" s="196">
        <v>0.0739</v>
      </c>
      <c r="O26" s="196">
        <v>0.2217</v>
      </c>
      <c r="P26" s="196">
        <v>0</v>
      </c>
      <c r="Q26" s="196">
        <v>0</v>
      </c>
      <c r="R26" s="197"/>
      <c r="S26" s="197" t="s">
        <v>204</v>
      </c>
      <c r="T26" s="198" t="s">
        <v>204</v>
      </c>
    </row>
    <row r="27" spans="1:20" ht="12.75">
      <c r="A27" s="201"/>
      <c r="B27" s="202"/>
      <c r="C27" s="203" t="s">
        <v>355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356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12.75">
      <c r="A29" s="201"/>
      <c r="B29" s="202"/>
      <c r="C29" s="203" t="s">
        <v>341</v>
      </c>
      <c r="D29" s="204"/>
      <c r="E29" s="205">
        <v>3</v>
      </c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8">
      <c r="A30" s="192">
        <v>6</v>
      </c>
      <c r="B30" s="193" t="s">
        <v>357</v>
      </c>
      <c r="C30" s="194" t="s">
        <v>358</v>
      </c>
      <c r="D30" s="195" t="s">
        <v>203</v>
      </c>
      <c r="E30" s="196">
        <v>0.5</v>
      </c>
      <c r="F30" s="197">
        <v>0</v>
      </c>
      <c r="G30" s="197">
        <f>E30*F30</f>
        <v>0</v>
      </c>
      <c r="H30" s="197">
        <v>524</v>
      </c>
      <c r="I30" s="197">
        <v>262</v>
      </c>
      <c r="J30" s="197">
        <v>0</v>
      </c>
      <c r="K30" s="197">
        <v>0</v>
      </c>
      <c r="L30" s="197">
        <v>21</v>
      </c>
      <c r="M30" s="197">
        <v>317.02</v>
      </c>
      <c r="N30" s="196">
        <v>0.1728</v>
      </c>
      <c r="O30" s="196">
        <v>0.0864</v>
      </c>
      <c r="P30" s="196">
        <v>0</v>
      </c>
      <c r="Q30" s="196">
        <v>0</v>
      </c>
      <c r="R30" s="197" t="s">
        <v>256</v>
      </c>
      <c r="S30" s="197" t="s">
        <v>204</v>
      </c>
      <c r="T30" s="198" t="s">
        <v>204</v>
      </c>
    </row>
    <row r="31" spans="1:20" ht="12.75">
      <c r="A31" s="201"/>
      <c r="B31" s="202"/>
      <c r="C31" s="203" t="s">
        <v>359</v>
      </c>
      <c r="D31" s="204"/>
      <c r="E31" s="205"/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2.75">
      <c r="A32" s="201"/>
      <c r="B32" s="202"/>
      <c r="C32" s="203" t="s">
        <v>360</v>
      </c>
      <c r="D32" s="204"/>
      <c r="E32" s="205"/>
      <c r="F32" s="199"/>
      <c r="G32" s="199"/>
      <c r="H32" s="199"/>
      <c r="I32" s="199"/>
      <c r="J32" s="199"/>
      <c r="K32" s="199"/>
      <c r="L32" s="199"/>
      <c r="M32" s="199"/>
      <c r="N32" s="206"/>
      <c r="O32" s="206"/>
      <c r="P32" s="206"/>
      <c r="Q32" s="206"/>
      <c r="R32" s="199"/>
      <c r="S32" s="199"/>
      <c r="T32" s="199"/>
    </row>
    <row r="33" spans="1:20" ht="12.75">
      <c r="A33" s="201"/>
      <c r="B33" s="202"/>
      <c r="C33" s="203" t="s">
        <v>361</v>
      </c>
      <c r="D33" s="204"/>
      <c r="E33" s="205">
        <v>0.5</v>
      </c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12.75">
      <c r="A34" s="184" t="s">
        <v>163</v>
      </c>
      <c r="B34" s="185" t="s">
        <v>127</v>
      </c>
      <c r="C34" s="186" t="s">
        <v>128</v>
      </c>
      <c r="D34" s="187"/>
      <c r="E34" s="188"/>
      <c r="F34" s="189"/>
      <c r="G34" s="189">
        <f>G35+G42+G48+G51+G58+G64</f>
        <v>0</v>
      </c>
      <c r="H34" s="189"/>
      <c r="I34" s="189">
        <v>0</v>
      </c>
      <c r="J34" s="189"/>
      <c r="K34" s="189">
        <v>0</v>
      </c>
      <c r="L34" s="189"/>
      <c r="M34" s="189"/>
      <c r="N34" s="188"/>
      <c r="O34" s="188"/>
      <c r="P34" s="188"/>
      <c r="Q34" s="188"/>
      <c r="R34" s="189"/>
      <c r="S34" s="189"/>
      <c r="T34" s="190"/>
    </row>
    <row r="35" spans="1:20" ht="19.25">
      <c r="A35" s="192">
        <v>7</v>
      </c>
      <c r="B35" s="193" t="s">
        <v>165</v>
      </c>
      <c r="C35" s="194" t="s">
        <v>362</v>
      </c>
      <c r="D35" s="195" t="s">
        <v>167</v>
      </c>
      <c r="E35" s="196">
        <v>2</v>
      </c>
      <c r="F35" s="197">
        <v>0</v>
      </c>
      <c r="G35" s="197">
        <f>E35*F35</f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21</v>
      </c>
      <c r="M35" s="197">
        <v>0</v>
      </c>
      <c r="N35" s="196">
        <v>0</v>
      </c>
      <c r="O35" s="196">
        <v>0</v>
      </c>
      <c r="P35" s="196">
        <v>0</v>
      </c>
      <c r="Q35" s="196">
        <v>0</v>
      </c>
      <c r="R35" s="197"/>
      <c r="S35" s="197" t="s">
        <v>168</v>
      </c>
      <c r="T35" s="198" t="s">
        <v>169</v>
      </c>
    </row>
    <row r="36" spans="1:20" ht="12.75">
      <c r="A36" s="201"/>
      <c r="B36" s="202"/>
      <c r="C36" s="203" t="s">
        <v>173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22.5">
      <c r="A37" s="201"/>
      <c r="B37" s="202"/>
      <c r="C37" s="203" t="s">
        <v>363</v>
      </c>
      <c r="D37" s="204"/>
      <c r="E37" s="205"/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75">
      <c r="A38" s="201"/>
      <c r="B38" s="202"/>
      <c r="C38" s="203" t="s">
        <v>176</v>
      </c>
      <c r="D38" s="204"/>
      <c r="E38" s="205"/>
      <c r="F38" s="199"/>
      <c r="G38" s="199"/>
      <c r="H38" s="199"/>
      <c r="I38" s="199"/>
      <c r="J38" s="199"/>
      <c r="K38" s="199"/>
      <c r="L38" s="199"/>
      <c r="M38" s="199"/>
      <c r="N38" s="206"/>
      <c r="O38" s="206"/>
      <c r="P38" s="206"/>
      <c r="Q38" s="206"/>
      <c r="R38" s="199"/>
      <c r="S38" s="199"/>
      <c r="T38" s="199"/>
    </row>
    <row r="39" spans="1:20" ht="22.5">
      <c r="A39" s="201"/>
      <c r="B39" s="202"/>
      <c r="C39" s="203" t="s">
        <v>178</v>
      </c>
      <c r="D39" s="204"/>
      <c r="E39" s="205"/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201"/>
      <c r="B40" s="202"/>
      <c r="C40" s="203" t="s">
        <v>179</v>
      </c>
      <c r="D40" s="204"/>
      <c r="E40" s="205"/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75">
      <c r="A41" s="201"/>
      <c r="B41" s="202"/>
      <c r="C41" s="203" t="s">
        <v>247</v>
      </c>
      <c r="D41" s="204"/>
      <c r="E41" s="205">
        <v>2</v>
      </c>
      <c r="F41" s="199"/>
      <c r="G41" s="199"/>
      <c r="H41" s="199"/>
      <c r="I41" s="199"/>
      <c r="J41" s="199"/>
      <c r="K41" s="199"/>
      <c r="L41" s="199"/>
      <c r="M41" s="199"/>
      <c r="N41" s="206"/>
      <c r="O41" s="206"/>
      <c r="P41" s="206"/>
      <c r="Q41" s="206"/>
      <c r="R41" s="199"/>
      <c r="S41" s="199"/>
      <c r="T41" s="199"/>
    </row>
    <row r="42" spans="1:20" ht="19.25">
      <c r="A42" s="192">
        <v>8</v>
      </c>
      <c r="B42" s="193" t="s">
        <v>180</v>
      </c>
      <c r="C42" s="194" t="s">
        <v>181</v>
      </c>
      <c r="D42" s="195" t="s">
        <v>167</v>
      </c>
      <c r="E42" s="196">
        <v>4</v>
      </c>
      <c r="F42" s="197">
        <v>0</v>
      </c>
      <c r="G42" s="197">
        <f>E42*F42</f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21</v>
      </c>
      <c r="M42" s="197">
        <v>0</v>
      </c>
      <c r="N42" s="196">
        <v>0</v>
      </c>
      <c r="O42" s="196">
        <v>0</v>
      </c>
      <c r="P42" s="196">
        <v>0</v>
      </c>
      <c r="Q42" s="196">
        <v>0</v>
      </c>
      <c r="R42" s="197"/>
      <c r="S42" s="197" t="s">
        <v>168</v>
      </c>
      <c r="T42" s="198" t="s">
        <v>169</v>
      </c>
    </row>
    <row r="43" spans="1:20" ht="12.75">
      <c r="A43" s="201"/>
      <c r="B43" s="202"/>
      <c r="C43" s="203" t="s">
        <v>173</v>
      </c>
      <c r="D43" s="204"/>
      <c r="E43" s="205"/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spans="1:20" ht="22.5">
      <c r="A44" s="201"/>
      <c r="B44" s="202"/>
      <c r="C44" s="203" t="s">
        <v>182</v>
      </c>
      <c r="D44" s="204"/>
      <c r="E44" s="205"/>
      <c r="F44" s="199"/>
      <c r="G44" s="199"/>
      <c r="H44" s="199"/>
      <c r="I44" s="199"/>
      <c r="J44" s="199"/>
      <c r="K44" s="199"/>
      <c r="L44" s="199"/>
      <c r="M44" s="199"/>
      <c r="N44" s="206"/>
      <c r="O44" s="206"/>
      <c r="P44" s="206"/>
      <c r="Q44" s="206"/>
      <c r="R44" s="199"/>
      <c r="S44" s="199"/>
      <c r="T44" s="199"/>
    </row>
    <row r="45" spans="1:20" ht="22.5">
      <c r="A45" s="201"/>
      <c r="B45" s="202"/>
      <c r="C45" s="203" t="s">
        <v>308</v>
      </c>
      <c r="D45" s="204"/>
      <c r="E45" s="205"/>
      <c r="F45" s="199"/>
      <c r="G45" s="199"/>
      <c r="H45" s="199"/>
      <c r="I45" s="199"/>
      <c r="J45" s="199"/>
      <c r="K45" s="199"/>
      <c r="L45" s="199"/>
      <c r="M45" s="199"/>
      <c r="N45" s="206"/>
      <c r="O45" s="206"/>
      <c r="P45" s="206"/>
      <c r="Q45" s="206"/>
      <c r="R45" s="199"/>
      <c r="S45" s="199"/>
      <c r="T45" s="199"/>
    </row>
    <row r="46" spans="1:20" ht="12.75">
      <c r="A46" s="201"/>
      <c r="B46" s="202"/>
      <c r="C46" s="203" t="s">
        <v>184</v>
      </c>
      <c r="D46" s="204"/>
      <c r="E46" s="205"/>
      <c r="F46" s="199"/>
      <c r="G46" s="199"/>
      <c r="H46" s="199"/>
      <c r="I46" s="199"/>
      <c r="J46" s="199"/>
      <c r="K46" s="199"/>
      <c r="L46" s="199"/>
      <c r="M46" s="199"/>
      <c r="N46" s="206"/>
      <c r="O46" s="206"/>
      <c r="P46" s="206"/>
      <c r="Q46" s="206"/>
      <c r="R46" s="199"/>
      <c r="S46" s="199"/>
      <c r="T46" s="199"/>
    </row>
    <row r="47" spans="1:20" ht="12.75">
      <c r="A47" s="201"/>
      <c r="B47" s="202"/>
      <c r="C47" s="203" t="s">
        <v>206</v>
      </c>
      <c r="D47" s="204"/>
      <c r="E47" s="205">
        <v>4</v>
      </c>
      <c r="F47" s="199"/>
      <c r="G47" s="199"/>
      <c r="H47" s="199"/>
      <c r="I47" s="199"/>
      <c r="J47" s="199"/>
      <c r="K47" s="199"/>
      <c r="L47" s="199"/>
      <c r="M47" s="199"/>
      <c r="N47" s="206"/>
      <c r="O47" s="206"/>
      <c r="P47" s="206"/>
      <c r="Q47" s="206"/>
      <c r="R47" s="199"/>
      <c r="S47" s="199"/>
      <c r="T47" s="199"/>
    </row>
    <row r="48" spans="1:20" ht="12.8">
      <c r="A48" s="192">
        <v>9</v>
      </c>
      <c r="B48" s="193" t="s">
        <v>185</v>
      </c>
      <c r="C48" s="194" t="s">
        <v>186</v>
      </c>
      <c r="D48" s="195" t="s">
        <v>187</v>
      </c>
      <c r="E48" s="196">
        <v>1</v>
      </c>
      <c r="F48" s="197">
        <v>0</v>
      </c>
      <c r="G48" s="197">
        <f>E48*F48</f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21</v>
      </c>
      <c r="M48" s="197">
        <v>0</v>
      </c>
      <c r="N48" s="196">
        <v>0</v>
      </c>
      <c r="O48" s="196">
        <v>0</v>
      </c>
      <c r="P48" s="196">
        <v>0</v>
      </c>
      <c r="Q48" s="196">
        <v>0</v>
      </c>
      <c r="R48" s="197"/>
      <c r="S48" s="197" t="s">
        <v>168</v>
      </c>
      <c r="T48" s="198" t="s">
        <v>169</v>
      </c>
    </row>
    <row r="49" spans="1:20" ht="12.75">
      <c r="A49" s="201"/>
      <c r="B49" s="202"/>
      <c r="C49" s="203" t="s">
        <v>188</v>
      </c>
      <c r="D49" s="204"/>
      <c r="E49" s="205"/>
      <c r="F49" s="199"/>
      <c r="G49" s="199"/>
      <c r="H49" s="199"/>
      <c r="I49" s="199"/>
      <c r="J49" s="199"/>
      <c r="K49" s="199"/>
      <c r="L49" s="199"/>
      <c r="M49" s="199"/>
      <c r="N49" s="206"/>
      <c r="O49" s="206"/>
      <c r="P49" s="206"/>
      <c r="Q49" s="206"/>
      <c r="R49" s="199"/>
      <c r="S49" s="199"/>
      <c r="T49" s="199"/>
    </row>
    <row r="50" spans="1:20" ht="12.75">
      <c r="A50" s="201"/>
      <c r="B50" s="202"/>
      <c r="C50" s="203" t="s">
        <v>51</v>
      </c>
      <c r="D50" s="204"/>
      <c r="E50" s="205">
        <v>1</v>
      </c>
      <c r="F50" s="199"/>
      <c r="G50" s="199"/>
      <c r="H50" s="199"/>
      <c r="I50" s="199"/>
      <c r="J50" s="199"/>
      <c r="K50" s="199"/>
      <c r="L50" s="199"/>
      <c r="M50" s="199"/>
      <c r="N50" s="206"/>
      <c r="O50" s="206"/>
      <c r="P50" s="206"/>
      <c r="Q50" s="206"/>
      <c r="R50" s="199"/>
      <c r="S50" s="199"/>
      <c r="T50" s="199"/>
    </row>
    <row r="51" spans="1:20" ht="12.8">
      <c r="A51" s="192">
        <v>10</v>
      </c>
      <c r="B51" s="193" t="s">
        <v>189</v>
      </c>
      <c r="C51" s="194" t="s">
        <v>190</v>
      </c>
      <c r="D51" s="195" t="s">
        <v>167</v>
      </c>
      <c r="E51" s="196">
        <v>2</v>
      </c>
      <c r="F51" s="197">
        <v>0</v>
      </c>
      <c r="G51" s="197">
        <f>E51*F51</f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21</v>
      </c>
      <c r="M51" s="197">
        <v>0</v>
      </c>
      <c r="N51" s="196">
        <v>0</v>
      </c>
      <c r="O51" s="196">
        <v>0</v>
      </c>
      <c r="P51" s="196">
        <v>0</v>
      </c>
      <c r="Q51" s="196">
        <v>0</v>
      </c>
      <c r="R51" s="197"/>
      <c r="S51" s="197" t="s">
        <v>168</v>
      </c>
      <c r="T51" s="198" t="s">
        <v>169</v>
      </c>
    </row>
    <row r="52" spans="1:20" ht="12.75">
      <c r="A52" s="201"/>
      <c r="B52" s="202"/>
      <c r="C52" s="203" t="s">
        <v>173</v>
      </c>
      <c r="D52" s="204"/>
      <c r="E52" s="205"/>
      <c r="F52" s="199"/>
      <c r="G52" s="199"/>
      <c r="H52" s="199"/>
      <c r="I52" s="199"/>
      <c r="J52" s="199"/>
      <c r="K52" s="199"/>
      <c r="L52" s="199"/>
      <c r="M52" s="199"/>
      <c r="N52" s="206"/>
      <c r="O52" s="206"/>
      <c r="P52" s="206"/>
      <c r="Q52" s="206"/>
      <c r="R52" s="199"/>
      <c r="S52" s="199"/>
      <c r="T52" s="199"/>
    </row>
    <row r="53" spans="1:20" ht="22.5">
      <c r="A53" s="201"/>
      <c r="B53" s="202"/>
      <c r="C53" s="203" t="s">
        <v>364</v>
      </c>
      <c r="D53" s="204"/>
      <c r="E53" s="205"/>
      <c r="F53" s="199"/>
      <c r="G53" s="199"/>
      <c r="H53" s="199"/>
      <c r="I53" s="199"/>
      <c r="J53" s="199"/>
      <c r="K53" s="199"/>
      <c r="L53" s="199"/>
      <c r="M53" s="199"/>
      <c r="N53" s="206"/>
      <c r="O53" s="206"/>
      <c r="P53" s="206"/>
      <c r="Q53" s="206"/>
      <c r="R53" s="199"/>
      <c r="S53" s="199"/>
      <c r="T53" s="199"/>
    </row>
    <row r="54" spans="1:20" ht="12.75">
      <c r="A54" s="201"/>
      <c r="B54" s="202"/>
      <c r="C54" s="203" t="s">
        <v>176</v>
      </c>
      <c r="D54" s="204"/>
      <c r="E54" s="205"/>
      <c r="F54" s="199"/>
      <c r="G54" s="199"/>
      <c r="H54" s="199"/>
      <c r="I54" s="199"/>
      <c r="J54" s="199"/>
      <c r="K54" s="199"/>
      <c r="L54" s="199"/>
      <c r="M54" s="199"/>
      <c r="N54" s="206"/>
      <c r="O54" s="206"/>
      <c r="P54" s="206"/>
      <c r="Q54" s="206"/>
      <c r="R54" s="199"/>
      <c r="S54" s="199"/>
      <c r="T54" s="199"/>
    </row>
    <row r="55" spans="1:20" ht="22.5">
      <c r="A55" s="201"/>
      <c r="B55" s="202"/>
      <c r="C55" s="203" t="s">
        <v>178</v>
      </c>
      <c r="D55" s="204"/>
      <c r="E55" s="205"/>
      <c r="F55" s="199"/>
      <c r="G55" s="199"/>
      <c r="H55" s="199"/>
      <c r="I55" s="199"/>
      <c r="J55" s="199"/>
      <c r="K55" s="199"/>
      <c r="L55" s="199"/>
      <c r="M55" s="199"/>
      <c r="N55" s="206"/>
      <c r="O55" s="206"/>
      <c r="P55" s="206"/>
      <c r="Q55" s="206"/>
      <c r="R55" s="199"/>
      <c r="S55" s="199"/>
      <c r="T55" s="199"/>
    </row>
    <row r="56" spans="1:20" ht="12.75">
      <c r="A56" s="201"/>
      <c r="B56" s="202"/>
      <c r="C56" s="203" t="s">
        <v>179</v>
      </c>
      <c r="D56" s="204"/>
      <c r="E56" s="205"/>
      <c r="F56" s="199"/>
      <c r="G56" s="199"/>
      <c r="H56" s="199"/>
      <c r="I56" s="199"/>
      <c r="J56" s="199"/>
      <c r="K56" s="199"/>
      <c r="L56" s="199"/>
      <c r="M56" s="199"/>
      <c r="N56" s="206"/>
      <c r="O56" s="206"/>
      <c r="P56" s="206"/>
      <c r="Q56" s="206"/>
      <c r="R56" s="199"/>
      <c r="S56" s="199"/>
      <c r="T56" s="199"/>
    </row>
    <row r="57" spans="1:20" ht="12.75">
      <c r="A57" s="201"/>
      <c r="B57" s="202"/>
      <c r="C57" s="203" t="s">
        <v>247</v>
      </c>
      <c r="D57" s="204"/>
      <c r="E57" s="205">
        <v>2</v>
      </c>
      <c r="F57" s="199"/>
      <c r="G57" s="199"/>
      <c r="H57" s="199"/>
      <c r="I57" s="199"/>
      <c r="J57" s="199"/>
      <c r="K57" s="199"/>
      <c r="L57" s="199"/>
      <c r="M57" s="199"/>
      <c r="N57" s="206"/>
      <c r="O57" s="206"/>
      <c r="P57" s="206"/>
      <c r="Q57" s="206"/>
      <c r="R57" s="199"/>
      <c r="S57" s="199"/>
      <c r="T57" s="199"/>
    </row>
    <row r="58" spans="1:20" ht="19.25">
      <c r="A58" s="192">
        <v>11</v>
      </c>
      <c r="B58" s="193" t="s">
        <v>192</v>
      </c>
      <c r="C58" s="194" t="s">
        <v>193</v>
      </c>
      <c r="D58" s="195" t="s">
        <v>167</v>
      </c>
      <c r="E58" s="196">
        <v>4</v>
      </c>
      <c r="F58" s="197">
        <v>0</v>
      </c>
      <c r="G58" s="197">
        <f>E58*F58</f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21</v>
      </c>
      <c r="M58" s="197">
        <v>0</v>
      </c>
      <c r="N58" s="196">
        <v>0</v>
      </c>
      <c r="O58" s="196">
        <v>0</v>
      </c>
      <c r="P58" s="196">
        <v>0</v>
      </c>
      <c r="Q58" s="196">
        <v>0</v>
      </c>
      <c r="R58" s="197"/>
      <c r="S58" s="197" t="s">
        <v>168</v>
      </c>
      <c r="T58" s="198" t="s">
        <v>169</v>
      </c>
    </row>
    <row r="59" spans="1:20" ht="12.75">
      <c r="A59" s="201"/>
      <c r="B59" s="202"/>
      <c r="C59" s="203" t="s">
        <v>173</v>
      </c>
      <c r="D59" s="204"/>
      <c r="E59" s="205"/>
      <c r="F59" s="199"/>
      <c r="G59" s="199"/>
      <c r="H59" s="199"/>
      <c r="I59" s="199"/>
      <c r="J59" s="199"/>
      <c r="K59" s="199"/>
      <c r="L59" s="199"/>
      <c r="M59" s="199"/>
      <c r="N59" s="206"/>
      <c r="O59" s="206"/>
      <c r="P59" s="206"/>
      <c r="Q59" s="206"/>
      <c r="R59" s="199"/>
      <c r="S59" s="199"/>
      <c r="T59" s="199"/>
    </row>
    <row r="60" spans="1:20" ht="22.5">
      <c r="A60" s="201"/>
      <c r="B60" s="202"/>
      <c r="C60" s="203" t="s">
        <v>182</v>
      </c>
      <c r="D60" s="204"/>
      <c r="E60" s="205"/>
      <c r="F60" s="199"/>
      <c r="G60" s="199"/>
      <c r="H60" s="199"/>
      <c r="I60" s="199"/>
      <c r="J60" s="199"/>
      <c r="K60" s="199"/>
      <c r="L60" s="199"/>
      <c r="M60" s="199"/>
      <c r="N60" s="206"/>
      <c r="O60" s="206"/>
      <c r="P60" s="206"/>
      <c r="Q60" s="206"/>
      <c r="R60" s="199"/>
      <c r="S60" s="199"/>
      <c r="T60" s="199"/>
    </row>
    <row r="61" spans="1:20" ht="22.5">
      <c r="A61" s="201"/>
      <c r="B61" s="202"/>
      <c r="C61" s="203" t="s">
        <v>308</v>
      </c>
      <c r="D61" s="204"/>
      <c r="E61" s="205"/>
      <c r="F61" s="199"/>
      <c r="G61" s="199"/>
      <c r="H61" s="199"/>
      <c r="I61" s="199"/>
      <c r="J61" s="199"/>
      <c r="K61" s="199"/>
      <c r="L61" s="199"/>
      <c r="M61" s="199"/>
      <c r="N61" s="206"/>
      <c r="O61" s="206"/>
      <c r="P61" s="206"/>
      <c r="Q61" s="206"/>
      <c r="R61" s="199"/>
      <c r="S61" s="199"/>
      <c r="T61" s="199"/>
    </row>
    <row r="62" spans="1:20" ht="12.75">
      <c r="A62" s="201"/>
      <c r="B62" s="202"/>
      <c r="C62" s="203" t="s">
        <v>184</v>
      </c>
      <c r="D62" s="204"/>
      <c r="E62" s="205"/>
      <c r="F62" s="199"/>
      <c r="G62" s="199"/>
      <c r="H62" s="199"/>
      <c r="I62" s="199"/>
      <c r="J62" s="199"/>
      <c r="K62" s="199"/>
      <c r="L62" s="199"/>
      <c r="M62" s="199"/>
      <c r="N62" s="206"/>
      <c r="O62" s="206"/>
      <c r="P62" s="206"/>
      <c r="Q62" s="206"/>
      <c r="R62" s="199"/>
      <c r="S62" s="199"/>
      <c r="T62" s="199"/>
    </row>
    <row r="63" spans="1:20" ht="12.75">
      <c r="A63" s="201"/>
      <c r="B63" s="202"/>
      <c r="C63" s="203" t="s">
        <v>206</v>
      </c>
      <c r="D63" s="204"/>
      <c r="E63" s="205">
        <v>4</v>
      </c>
      <c r="F63" s="199"/>
      <c r="G63" s="199"/>
      <c r="H63" s="199"/>
      <c r="I63" s="199"/>
      <c r="J63" s="199"/>
      <c r="K63" s="199"/>
      <c r="L63" s="199"/>
      <c r="M63" s="199"/>
      <c r="N63" s="206"/>
      <c r="O63" s="206"/>
      <c r="P63" s="206"/>
      <c r="Q63" s="206"/>
      <c r="R63" s="199"/>
      <c r="S63" s="199"/>
      <c r="T63" s="199"/>
    </row>
    <row r="64" spans="1:20" ht="12.8">
      <c r="A64" s="192">
        <v>12</v>
      </c>
      <c r="B64" s="193" t="s">
        <v>195</v>
      </c>
      <c r="C64" s="194" t="s">
        <v>196</v>
      </c>
      <c r="D64" s="195" t="s">
        <v>187</v>
      </c>
      <c r="E64" s="196">
        <v>1</v>
      </c>
      <c r="F64" s="197">
        <v>0</v>
      </c>
      <c r="G64" s="197">
        <f>E64*F64</f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21</v>
      </c>
      <c r="M64" s="197">
        <v>0</v>
      </c>
      <c r="N64" s="196">
        <v>0</v>
      </c>
      <c r="O64" s="196">
        <v>0</v>
      </c>
      <c r="P64" s="196">
        <v>0</v>
      </c>
      <c r="Q64" s="196">
        <v>0</v>
      </c>
      <c r="R64" s="197"/>
      <c r="S64" s="197" t="s">
        <v>168</v>
      </c>
      <c r="T64" s="198" t="s">
        <v>169</v>
      </c>
    </row>
    <row r="65" spans="1:20" ht="12.75">
      <c r="A65" s="201"/>
      <c r="B65" s="202"/>
      <c r="C65" s="203" t="s">
        <v>197</v>
      </c>
      <c r="D65" s="204"/>
      <c r="E65" s="205"/>
      <c r="F65" s="199"/>
      <c r="G65" s="199"/>
      <c r="H65" s="199"/>
      <c r="I65" s="199"/>
      <c r="J65" s="199"/>
      <c r="K65" s="199"/>
      <c r="L65" s="199"/>
      <c r="M65" s="199"/>
      <c r="N65" s="206"/>
      <c r="O65" s="206"/>
      <c r="P65" s="206"/>
      <c r="Q65" s="206"/>
      <c r="R65" s="199"/>
      <c r="S65" s="199"/>
      <c r="T65" s="199"/>
    </row>
    <row r="66" spans="1:20" ht="12.75">
      <c r="A66" s="201"/>
      <c r="B66" s="202"/>
      <c r="C66" s="203" t="s">
        <v>51</v>
      </c>
      <c r="D66" s="204"/>
      <c r="E66" s="205">
        <v>1</v>
      </c>
      <c r="F66" s="199"/>
      <c r="G66" s="199"/>
      <c r="H66" s="199"/>
      <c r="I66" s="199"/>
      <c r="J66" s="199"/>
      <c r="K66" s="199"/>
      <c r="L66" s="199"/>
      <c r="M66" s="199"/>
      <c r="N66" s="206"/>
      <c r="O66" s="206"/>
      <c r="P66" s="206"/>
      <c r="Q66" s="206"/>
      <c r="R66" s="199"/>
      <c r="S66" s="199"/>
      <c r="T66" s="19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  <row r="1044" ht="12.75">
      <c r="D1044" s="109"/>
    </row>
    <row r="1045" ht="12.75">
      <c r="D1045" s="109"/>
    </row>
    <row r="1046" ht="12.75">
      <c r="D1046" s="109"/>
    </row>
    <row r="1047" ht="12.75">
      <c r="D1047" s="109"/>
    </row>
    <row r="1048" ht="12.75">
      <c r="D1048" s="109"/>
    </row>
    <row r="1049" ht="12.75">
      <c r="D1049" s="109"/>
    </row>
    <row r="1050" ht="12.75">
      <c r="D1050" s="109"/>
    </row>
    <row r="1051" ht="12.75">
      <c r="D1051" s="109"/>
    </row>
    <row r="1052" ht="12.75">
      <c r="D1052" s="109"/>
    </row>
    <row r="1053" ht="12.75">
      <c r="D1053" s="109"/>
    </row>
    <row r="1054" ht="12.75">
      <c r="D1054" s="109"/>
    </row>
    <row r="1055" ht="12.75">
      <c r="D1055" s="109"/>
    </row>
    <row r="1056" ht="12.75">
      <c r="D1056" s="109"/>
    </row>
    <row r="1057" ht="12.75">
      <c r="D1057" s="109"/>
    </row>
    <row r="1058" ht="12.75">
      <c r="D1058" s="109"/>
    </row>
    <row r="1059" ht="12.75">
      <c r="D1059" s="109"/>
    </row>
    <row r="1060" ht="12.75">
      <c r="D1060" s="109"/>
    </row>
    <row r="1061" ht="12.75">
      <c r="D1061" s="109"/>
    </row>
    <row r="1062" ht="12.75">
      <c r="D1062" s="109"/>
    </row>
    <row r="1063" ht="12.75">
      <c r="D1063" s="109"/>
    </row>
    <row r="1064" ht="12.75">
      <c r="D1064" s="109"/>
    </row>
    <row r="1065" ht="12.75">
      <c r="D1065" s="109"/>
    </row>
    <row r="1066" ht="12.75">
      <c r="D1066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24"/>
  <sheetViews>
    <sheetView workbookViewId="0" topLeftCell="A1">
      <pane ySplit="7" topLeftCell="A8" activePane="bottomLeft" state="frozen"/>
      <selection pane="topLeft" activeCell="A1" sqref="A1"/>
      <selection pane="bottomLeft" activeCell="F22" sqref="F22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56</v>
      </c>
      <c r="C3" s="173" t="s">
        <v>57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57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365</v>
      </c>
      <c r="D9" s="195" t="s">
        <v>167</v>
      </c>
      <c r="E9" s="196">
        <v>6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363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366</v>
      </c>
      <c r="D15" s="204"/>
      <c r="E15" s="205">
        <v>6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10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184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367</v>
      </c>
      <c r="D21" s="204"/>
      <c r="E21" s="205">
        <v>10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310</v>
      </c>
      <c r="D22" s="195" t="s">
        <v>187</v>
      </c>
      <c r="E22" s="196">
        <v>1</v>
      </c>
      <c r="F22" s="197"/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311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ht="12.75">
      <c r="D25" s="109"/>
    </row>
    <row r="26" ht="12.75">
      <c r="D26" s="109"/>
    </row>
    <row r="27" ht="12.75">
      <c r="D27" s="109"/>
    </row>
    <row r="28" ht="12.75">
      <c r="D28" s="109"/>
    </row>
    <row r="29" ht="12.75">
      <c r="D29" s="109"/>
    </row>
    <row r="30" ht="12.75">
      <c r="D30" s="109"/>
    </row>
    <row r="31" ht="12.75">
      <c r="D31" s="109"/>
    </row>
    <row r="32" ht="12.75">
      <c r="D32" s="109"/>
    </row>
    <row r="33" ht="12.75">
      <c r="D33" s="109"/>
    </row>
    <row r="34" ht="12.75">
      <c r="D34" s="109"/>
    </row>
    <row r="35" ht="12.75">
      <c r="D35" s="109"/>
    </row>
    <row r="36" ht="12.75">
      <c r="D36" s="109"/>
    </row>
    <row r="37" ht="12.75">
      <c r="D37" s="109"/>
    </row>
    <row r="38" ht="12.75">
      <c r="D38" s="109"/>
    </row>
    <row r="39" ht="12.75">
      <c r="D39" s="109"/>
    </row>
    <row r="40" ht="12.75">
      <c r="D40" s="10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43"/>
  <sheetViews>
    <sheetView workbookViewId="0" topLeftCell="A1">
      <pane ySplit="7" topLeftCell="A35" activePane="bottomLeft" state="frozen"/>
      <selection pane="topLeft" activeCell="A1" sqref="A1"/>
      <selection pane="bottomLeft" activeCell="M41" sqref="M41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58</v>
      </c>
      <c r="C3" s="173" t="s">
        <v>59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59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G9+G16+G22+G25+G32+G38+G41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368</v>
      </c>
      <c r="D9" s="195" t="s">
        <v>167</v>
      </c>
      <c r="E9" s="196">
        <v>5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369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125</v>
      </c>
      <c r="D15" s="204"/>
      <c r="E15" s="205">
        <v>5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7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183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370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8">
      <c r="A21" s="201"/>
      <c r="B21" s="202"/>
      <c r="C21" s="203" t="s">
        <v>371</v>
      </c>
      <c r="D21" s="204"/>
      <c r="E21" s="205">
        <v>7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9.25">
      <c r="A22" s="192">
        <v>3</v>
      </c>
      <c r="B22" s="193" t="s">
        <v>185</v>
      </c>
      <c r="C22" s="194" t="s">
        <v>372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188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373</v>
      </c>
      <c r="D25" s="195" t="s">
        <v>167</v>
      </c>
      <c r="E25" s="196">
        <v>3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173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22.5">
      <c r="A27" s="201"/>
      <c r="B27" s="202"/>
      <c r="C27" s="203" t="s">
        <v>374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176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22.5">
      <c r="A29" s="201"/>
      <c r="B29" s="202"/>
      <c r="C29" s="203" t="s">
        <v>178</v>
      </c>
      <c r="D29" s="204"/>
      <c r="E29" s="205"/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201"/>
      <c r="B30" s="202"/>
      <c r="C30" s="203" t="s">
        <v>179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 t="s">
        <v>341</v>
      </c>
      <c r="D31" s="204"/>
      <c r="E31" s="205">
        <v>3</v>
      </c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9.25">
      <c r="A32" s="192">
        <v>5</v>
      </c>
      <c r="B32" s="193" t="s">
        <v>192</v>
      </c>
      <c r="C32" s="194" t="s">
        <v>193</v>
      </c>
      <c r="D32" s="195" t="s">
        <v>167</v>
      </c>
      <c r="E32" s="196">
        <v>5</v>
      </c>
      <c r="F32" s="197">
        <v>0</v>
      </c>
      <c r="G32" s="197">
        <f>E32*F32</f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21</v>
      </c>
      <c r="M32" s="197">
        <v>0</v>
      </c>
      <c r="N32" s="196">
        <v>0</v>
      </c>
      <c r="O32" s="196">
        <v>0</v>
      </c>
      <c r="P32" s="196">
        <v>0</v>
      </c>
      <c r="Q32" s="196">
        <v>0</v>
      </c>
      <c r="R32" s="197"/>
      <c r="S32" s="197" t="s">
        <v>168</v>
      </c>
      <c r="T32" s="198" t="s">
        <v>169</v>
      </c>
    </row>
    <row r="33" spans="1:20" ht="12.75">
      <c r="A33" s="201"/>
      <c r="B33" s="202"/>
      <c r="C33" s="203" t="s">
        <v>173</v>
      </c>
      <c r="D33" s="204"/>
      <c r="E33" s="205"/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22.5">
      <c r="A34" s="201"/>
      <c r="B34" s="202"/>
      <c r="C34" s="203" t="s">
        <v>182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22.5">
      <c r="A35" s="201"/>
      <c r="B35" s="202"/>
      <c r="C35" s="203" t="s">
        <v>308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184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125</v>
      </c>
      <c r="D37" s="204"/>
      <c r="E37" s="205">
        <v>5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8">
      <c r="A38" s="192">
        <v>6</v>
      </c>
      <c r="B38" s="193" t="s">
        <v>195</v>
      </c>
      <c r="C38" s="194" t="s">
        <v>196</v>
      </c>
      <c r="D38" s="195" t="s">
        <v>187</v>
      </c>
      <c r="E38" s="196">
        <v>1</v>
      </c>
      <c r="F38" s="197">
        <v>0</v>
      </c>
      <c r="G38" s="197">
        <f>E38*F38</f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21</v>
      </c>
      <c r="M38" s="197">
        <v>0</v>
      </c>
      <c r="N38" s="196">
        <v>0</v>
      </c>
      <c r="O38" s="196">
        <v>0</v>
      </c>
      <c r="P38" s="196">
        <v>0</v>
      </c>
      <c r="Q38" s="196">
        <v>0</v>
      </c>
      <c r="R38" s="197"/>
      <c r="S38" s="197" t="s">
        <v>168</v>
      </c>
      <c r="T38" s="198" t="s">
        <v>169</v>
      </c>
    </row>
    <row r="39" spans="1:20" ht="12.75">
      <c r="A39" s="201"/>
      <c r="B39" s="202"/>
      <c r="C39" s="203" t="s">
        <v>197</v>
      </c>
      <c r="D39" s="204"/>
      <c r="E39" s="205"/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201"/>
      <c r="B40" s="202"/>
      <c r="C40" s="203" t="s">
        <v>51</v>
      </c>
      <c r="D40" s="204"/>
      <c r="E40" s="205">
        <v>1</v>
      </c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spans="1:20" ht="12.8">
      <c r="A41" s="192">
        <v>7</v>
      </c>
      <c r="B41" s="193" t="s">
        <v>198</v>
      </c>
      <c r="C41" s="194" t="s">
        <v>199</v>
      </c>
      <c r="D41" s="195" t="s">
        <v>167</v>
      </c>
      <c r="E41" s="196">
        <v>4</v>
      </c>
      <c r="F41" s="197">
        <v>0</v>
      </c>
      <c r="G41" s="197">
        <f>E41*F41</f>
        <v>0</v>
      </c>
      <c r="H41" s="197">
        <v>0</v>
      </c>
      <c r="I41" s="197">
        <v>0</v>
      </c>
      <c r="J41" s="197">
        <v>0</v>
      </c>
      <c r="K41" s="197">
        <v>0</v>
      </c>
      <c r="L41" s="197">
        <v>21</v>
      </c>
      <c r="M41" s="197">
        <v>0</v>
      </c>
      <c r="N41" s="196">
        <v>0</v>
      </c>
      <c r="O41" s="196">
        <v>0</v>
      </c>
      <c r="P41" s="196">
        <v>0</v>
      </c>
      <c r="Q41" s="196">
        <v>0</v>
      </c>
      <c r="R41" s="197"/>
      <c r="S41" s="197" t="s">
        <v>168</v>
      </c>
      <c r="T41" s="198" t="s">
        <v>169</v>
      </c>
    </row>
    <row r="42" spans="1:20" ht="12.75">
      <c r="A42" s="201"/>
      <c r="B42" s="202"/>
      <c r="C42" s="203" t="s">
        <v>200</v>
      </c>
      <c r="D42" s="204"/>
      <c r="E42" s="205"/>
      <c r="F42" s="199"/>
      <c r="G42" s="199"/>
      <c r="H42" s="199"/>
      <c r="I42" s="199"/>
      <c r="J42" s="199"/>
      <c r="K42" s="199"/>
      <c r="L42" s="199"/>
      <c r="M42" s="199"/>
      <c r="N42" s="206"/>
      <c r="O42" s="206"/>
      <c r="P42" s="206"/>
      <c r="Q42" s="206"/>
      <c r="R42" s="199"/>
      <c r="S42" s="199"/>
      <c r="T42" s="199"/>
    </row>
    <row r="43" spans="1:20" ht="12.75">
      <c r="A43" s="201"/>
      <c r="B43" s="202"/>
      <c r="C43" s="203" t="s">
        <v>206</v>
      </c>
      <c r="D43" s="204"/>
      <c r="E43" s="205">
        <v>4</v>
      </c>
      <c r="F43" s="199"/>
      <c r="G43" s="199"/>
      <c r="H43" s="199"/>
      <c r="I43" s="199"/>
      <c r="J43" s="199"/>
      <c r="K43" s="199"/>
      <c r="L43" s="199"/>
      <c r="M43" s="199"/>
      <c r="N43" s="206"/>
      <c r="O43" s="206"/>
      <c r="P43" s="206"/>
      <c r="Q43" s="206"/>
      <c r="R43" s="199"/>
      <c r="S43" s="199"/>
      <c r="T43" s="19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  <row r="1041" ht="12.75">
      <c r="D1041" s="109"/>
    </row>
    <row r="1042" ht="12.75">
      <c r="D1042" s="109"/>
    </row>
    <row r="1043" ht="12.75">
      <c r="D1043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040"/>
  <sheetViews>
    <sheetView workbookViewId="0" topLeftCell="A1">
      <pane ySplit="7" topLeftCell="A32" activePane="bottomLeft" state="frozen"/>
      <selection pane="topLeft" activeCell="A1" sqref="A1"/>
      <selection pane="bottomLeft" activeCell="M38" sqref="M38"/>
    </sheetView>
  </sheetViews>
  <sheetFormatPr defaultColWidth="8.625" defaultRowHeight="12.75" outlineLevelRow="1"/>
  <cols>
    <col min="1" max="1" width="3.375" style="0" customWidth="1"/>
    <col min="2" max="2" width="12.625" style="171" customWidth="1"/>
    <col min="3" max="3" width="38.25390625" style="171" customWidth="1"/>
    <col min="4" max="4" width="4.875" style="0" customWidth="1"/>
    <col min="5" max="5" width="10.625" style="0" customWidth="1"/>
    <col min="6" max="6" width="9.875" style="0" customWidth="1"/>
    <col min="7" max="13" width="11.50390625" style="0" customWidth="1"/>
    <col min="18" max="18" width="11.50390625" style="0" hidden="1" customWidth="1"/>
    <col min="21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2" t="s">
        <v>131</v>
      </c>
      <c r="B1" s="172"/>
      <c r="C1" s="172"/>
      <c r="D1" s="172"/>
      <c r="E1" s="172"/>
      <c r="F1" s="172"/>
      <c r="G1" s="172"/>
      <c r="AG1" t="s">
        <v>135</v>
      </c>
    </row>
    <row r="2" spans="1:33" ht="24.95" customHeight="1">
      <c r="A2" s="165" t="s">
        <v>132</v>
      </c>
      <c r="B2" s="166" t="s">
        <v>3</v>
      </c>
      <c r="C2" s="173" t="s">
        <v>4</v>
      </c>
      <c r="D2" s="173"/>
      <c r="E2" s="173"/>
      <c r="F2" s="173"/>
      <c r="G2" s="173"/>
      <c r="AG2" t="s">
        <v>136</v>
      </c>
    </row>
    <row r="3" spans="1:33" ht="24.95" customHeight="1">
      <c r="A3" s="165" t="s">
        <v>133</v>
      </c>
      <c r="B3" s="166" t="s">
        <v>60</v>
      </c>
      <c r="C3" s="173" t="s">
        <v>61</v>
      </c>
      <c r="D3" s="173"/>
      <c r="E3" s="173"/>
      <c r="F3" s="173"/>
      <c r="G3" s="173"/>
      <c r="AC3" s="171" t="s">
        <v>136</v>
      </c>
      <c r="AG3" t="s">
        <v>137</v>
      </c>
    </row>
    <row r="4" spans="1:33" ht="24.95" customHeight="1">
      <c r="A4" s="174" t="s">
        <v>134</v>
      </c>
      <c r="B4" s="175" t="s">
        <v>51</v>
      </c>
      <c r="C4" s="176" t="s">
        <v>61</v>
      </c>
      <c r="D4" s="176"/>
      <c r="E4" s="176"/>
      <c r="F4" s="176"/>
      <c r="G4" s="176"/>
      <c r="AG4" t="s">
        <v>138</v>
      </c>
    </row>
    <row r="5" ht="12.75">
      <c r="D5" s="109"/>
    </row>
    <row r="6" spans="1:25" ht="38.25">
      <c r="A6" s="177" t="s">
        <v>139</v>
      </c>
      <c r="B6" s="178" t="s">
        <v>140</v>
      </c>
      <c r="C6" s="178" t="s">
        <v>141</v>
      </c>
      <c r="D6" s="179" t="s">
        <v>142</v>
      </c>
      <c r="E6" s="177" t="s">
        <v>143</v>
      </c>
      <c r="F6" s="180" t="s">
        <v>144</v>
      </c>
      <c r="G6" s="177" t="s">
        <v>20</v>
      </c>
      <c r="H6" s="181" t="s">
        <v>145</v>
      </c>
      <c r="I6" s="181" t="s">
        <v>146</v>
      </c>
      <c r="J6" s="181" t="s">
        <v>147</v>
      </c>
      <c r="K6" s="181" t="s">
        <v>148</v>
      </c>
      <c r="L6" s="181" t="s">
        <v>149</v>
      </c>
      <c r="M6" s="181" t="s">
        <v>150</v>
      </c>
      <c r="N6" s="181" t="s">
        <v>151</v>
      </c>
      <c r="O6" s="181" t="s">
        <v>152</v>
      </c>
      <c r="P6" s="181" t="s">
        <v>153</v>
      </c>
      <c r="Q6" s="181" t="s">
        <v>154</v>
      </c>
      <c r="R6" s="181" t="s">
        <v>155</v>
      </c>
      <c r="S6" s="181" t="s">
        <v>156</v>
      </c>
      <c r="T6" s="181" t="s">
        <v>157</v>
      </c>
      <c r="U6" s="181" t="s">
        <v>158</v>
      </c>
      <c r="V6" s="181" t="s">
        <v>159</v>
      </c>
      <c r="W6" s="181" t="s">
        <v>160</v>
      </c>
      <c r="X6" s="181" t="s">
        <v>161</v>
      </c>
      <c r="Y6" s="181" t="s">
        <v>162</v>
      </c>
    </row>
    <row r="7" spans="1:25" ht="12.75" hidden="1">
      <c r="A7" s="162"/>
      <c r="B7" s="168"/>
      <c r="C7" s="168"/>
      <c r="D7" s="170"/>
      <c r="E7" s="182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82"/>
      <c r="R7" s="183"/>
      <c r="S7" s="183"/>
      <c r="T7" s="183"/>
      <c r="U7" s="183"/>
      <c r="V7" s="183"/>
      <c r="W7" s="183"/>
      <c r="X7" s="183"/>
      <c r="Y7" s="183"/>
    </row>
    <row r="8" spans="1:33" ht="12.75">
      <c r="A8" s="184" t="s">
        <v>163</v>
      </c>
      <c r="B8" s="185" t="s">
        <v>127</v>
      </c>
      <c r="C8" s="186" t="s">
        <v>128</v>
      </c>
      <c r="D8" s="187"/>
      <c r="E8" s="188"/>
      <c r="F8" s="189"/>
      <c r="G8" s="189">
        <f>G9+G16+G22+G25+G32+G38</f>
        <v>0</v>
      </c>
      <c r="H8" s="189"/>
      <c r="I8" s="189">
        <v>0</v>
      </c>
      <c r="J8" s="189"/>
      <c r="K8" s="189">
        <v>0</v>
      </c>
      <c r="L8" s="189"/>
      <c r="M8" s="189"/>
      <c r="N8" s="188"/>
      <c r="O8" s="188"/>
      <c r="P8" s="188"/>
      <c r="Q8" s="188"/>
      <c r="R8" s="189"/>
      <c r="S8" s="189"/>
      <c r="T8" s="190"/>
      <c r="U8" s="191"/>
      <c r="V8" s="191"/>
      <c r="W8" s="191"/>
      <c r="X8" s="191"/>
      <c r="Y8" s="191"/>
      <c r="AG8" t="s">
        <v>164</v>
      </c>
    </row>
    <row r="9" spans="1:60" ht="22.5">
      <c r="A9" s="192">
        <v>1</v>
      </c>
      <c r="B9" s="193" t="s">
        <v>165</v>
      </c>
      <c r="C9" s="194" t="s">
        <v>166</v>
      </c>
      <c r="D9" s="195" t="s">
        <v>167</v>
      </c>
      <c r="E9" s="196">
        <v>4</v>
      </c>
      <c r="F9" s="197">
        <v>0</v>
      </c>
      <c r="G9" s="197">
        <f>E9*F9</f>
        <v>0</v>
      </c>
      <c r="H9" s="197">
        <v>0</v>
      </c>
      <c r="I9" s="197">
        <v>0</v>
      </c>
      <c r="J9" s="197">
        <v>0</v>
      </c>
      <c r="K9" s="197">
        <v>0</v>
      </c>
      <c r="L9" s="197">
        <v>21</v>
      </c>
      <c r="M9" s="197">
        <v>0</v>
      </c>
      <c r="N9" s="196">
        <v>0</v>
      </c>
      <c r="O9" s="196">
        <v>0</v>
      </c>
      <c r="P9" s="196">
        <v>0</v>
      </c>
      <c r="Q9" s="196">
        <v>0</v>
      </c>
      <c r="R9" s="197"/>
      <c r="S9" s="197" t="s">
        <v>168</v>
      </c>
      <c r="T9" s="198" t="s">
        <v>169</v>
      </c>
      <c r="U9" s="199">
        <v>0</v>
      </c>
      <c r="V9" s="199">
        <v>0</v>
      </c>
      <c r="W9" s="199"/>
      <c r="X9" s="199" t="s">
        <v>170</v>
      </c>
      <c r="Y9" s="199" t="s">
        <v>171</v>
      </c>
      <c r="Z9" s="200"/>
      <c r="AA9" s="200"/>
      <c r="AB9" s="200"/>
      <c r="AC9" s="200"/>
      <c r="AD9" s="200"/>
      <c r="AE9" s="200"/>
      <c r="AF9" s="200"/>
      <c r="AG9" s="200" t="s">
        <v>172</v>
      </c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2.75" outlineLevel="1">
      <c r="A10" s="201"/>
      <c r="B10" s="202"/>
      <c r="C10" s="203" t="s">
        <v>173</v>
      </c>
      <c r="D10" s="204"/>
      <c r="E10" s="205"/>
      <c r="F10" s="199"/>
      <c r="G10" s="199"/>
      <c r="H10" s="199"/>
      <c r="I10" s="199"/>
      <c r="J10" s="199"/>
      <c r="K10" s="199"/>
      <c r="L10" s="199"/>
      <c r="M10" s="199"/>
      <c r="N10" s="206"/>
      <c r="O10" s="206"/>
      <c r="P10" s="206"/>
      <c r="Q10" s="206"/>
      <c r="R10" s="199"/>
      <c r="S10" s="199"/>
      <c r="T10" s="199"/>
      <c r="U10" s="199"/>
      <c r="V10" s="199"/>
      <c r="W10" s="199"/>
      <c r="X10" s="199"/>
      <c r="Y10" s="199"/>
      <c r="Z10" s="200"/>
      <c r="AA10" s="200"/>
      <c r="AB10" s="200"/>
      <c r="AC10" s="200"/>
      <c r="AD10" s="200"/>
      <c r="AE10" s="200"/>
      <c r="AF10" s="200"/>
      <c r="AG10" s="200" t="s">
        <v>174</v>
      </c>
      <c r="AH10" s="200">
        <v>0</v>
      </c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33" ht="22.5">
      <c r="A11" s="201"/>
      <c r="B11" s="202"/>
      <c r="C11" s="203" t="s">
        <v>375</v>
      </c>
      <c r="D11" s="204"/>
      <c r="E11" s="205"/>
      <c r="F11" s="199"/>
      <c r="G11" s="199"/>
      <c r="H11" s="199"/>
      <c r="I11" s="199"/>
      <c r="J11" s="199"/>
      <c r="K11" s="199"/>
      <c r="L11" s="199"/>
      <c r="M11" s="199"/>
      <c r="N11" s="206"/>
      <c r="O11" s="206"/>
      <c r="P11" s="206"/>
      <c r="Q11" s="206"/>
      <c r="R11" s="199"/>
      <c r="S11" s="199"/>
      <c r="T11" s="199"/>
      <c r="U11" s="162"/>
      <c r="V11" s="162"/>
      <c r="W11" s="162"/>
      <c r="X11" s="162"/>
      <c r="Y11" s="162"/>
      <c r="AE11">
        <v>15</v>
      </c>
      <c r="AF11">
        <v>21</v>
      </c>
      <c r="AG11" t="s">
        <v>149</v>
      </c>
    </row>
    <row r="12" spans="1:33" ht="12.75">
      <c r="A12" s="201"/>
      <c r="B12" s="202"/>
      <c r="C12" s="203" t="s">
        <v>176</v>
      </c>
      <c r="D12" s="204"/>
      <c r="E12" s="205"/>
      <c r="F12" s="199"/>
      <c r="G12" s="199"/>
      <c r="H12" s="199"/>
      <c r="I12" s="199"/>
      <c r="J12" s="199"/>
      <c r="K12" s="199"/>
      <c r="L12" s="199"/>
      <c r="M12" s="199"/>
      <c r="N12" s="206"/>
      <c r="O12" s="206"/>
      <c r="P12" s="206"/>
      <c r="Q12" s="206"/>
      <c r="R12" s="199"/>
      <c r="S12" s="199"/>
      <c r="T12" s="199"/>
      <c r="AG12" t="s">
        <v>177</v>
      </c>
    </row>
    <row r="13" spans="1:20" ht="22.5">
      <c r="A13" s="201"/>
      <c r="B13" s="202"/>
      <c r="C13" s="203" t="s">
        <v>178</v>
      </c>
      <c r="D13" s="204"/>
      <c r="E13" s="205"/>
      <c r="F13" s="199"/>
      <c r="G13" s="199"/>
      <c r="H13" s="199"/>
      <c r="I13" s="199"/>
      <c r="J13" s="199"/>
      <c r="K13" s="199"/>
      <c r="L13" s="199"/>
      <c r="M13" s="199"/>
      <c r="N13" s="206"/>
      <c r="O13" s="206"/>
      <c r="P13" s="206"/>
      <c r="Q13" s="206"/>
      <c r="R13" s="199"/>
      <c r="S13" s="199"/>
      <c r="T13" s="199"/>
    </row>
    <row r="14" spans="1:20" ht="12.75">
      <c r="A14" s="201"/>
      <c r="B14" s="202"/>
      <c r="C14" s="203" t="s">
        <v>179</v>
      </c>
      <c r="D14" s="204"/>
      <c r="E14" s="205"/>
      <c r="F14" s="199"/>
      <c r="G14" s="199"/>
      <c r="H14" s="199"/>
      <c r="I14" s="199"/>
      <c r="J14" s="199"/>
      <c r="K14" s="199"/>
      <c r="L14" s="199"/>
      <c r="M14" s="199"/>
      <c r="N14" s="206"/>
      <c r="O14" s="206"/>
      <c r="P14" s="206"/>
      <c r="Q14" s="206"/>
      <c r="R14" s="199"/>
      <c r="S14" s="199"/>
      <c r="T14" s="199"/>
    </row>
    <row r="15" spans="1:20" ht="12.75">
      <c r="A15" s="201"/>
      <c r="B15" s="202"/>
      <c r="C15" s="203" t="s">
        <v>206</v>
      </c>
      <c r="D15" s="204"/>
      <c r="E15" s="205">
        <v>4</v>
      </c>
      <c r="F15" s="199"/>
      <c r="G15" s="199"/>
      <c r="H15" s="199"/>
      <c r="I15" s="199"/>
      <c r="J15" s="199"/>
      <c r="K15" s="199"/>
      <c r="L15" s="199"/>
      <c r="M15" s="199"/>
      <c r="N15" s="206"/>
      <c r="O15" s="206"/>
      <c r="P15" s="206"/>
      <c r="Q15" s="206"/>
      <c r="R15" s="199"/>
      <c r="S15" s="199"/>
      <c r="T15" s="199"/>
    </row>
    <row r="16" spans="1:20" ht="19.25">
      <c r="A16" s="192">
        <v>2</v>
      </c>
      <c r="B16" s="193" t="s">
        <v>180</v>
      </c>
      <c r="C16" s="194" t="s">
        <v>181</v>
      </c>
      <c r="D16" s="195" t="s">
        <v>167</v>
      </c>
      <c r="E16" s="196">
        <v>6</v>
      </c>
      <c r="F16" s="197">
        <v>0</v>
      </c>
      <c r="G16" s="197">
        <f>E16*F16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21</v>
      </c>
      <c r="M16" s="197">
        <v>0</v>
      </c>
      <c r="N16" s="196">
        <v>0</v>
      </c>
      <c r="O16" s="196">
        <v>0</v>
      </c>
      <c r="P16" s="196">
        <v>0</v>
      </c>
      <c r="Q16" s="196">
        <v>0</v>
      </c>
      <c r="R16" s="197"/>
      <c r="S16" s="197" t="s">
        <v>168</v>
      </c>
      <c r="T16" s="198" t="s">
        <v>169</v>
      </c>
    </row>
    <row r="17" spans="1:20" ht="12.75">
      <c r="A17" s="201"/>
      <c r="B17" s="202"/>
      <c r="C17" s="203" t="s">
        <v>173</v>
      </c>
      <c r="D17" s="204"/>
      <c r="E17" s="205"/>
      <c r="F17" s="199"/>
      <c r="G17" s="199"/>
      <c r="H17" s="199"/>
      <c r="I17" s="199"/>
      <c r="J17" s="199"/>
      <c r="K17" s="199"/>
      <c r="L17" s="199"/>
      <c r="M17" s="199"/>
      <c r="N17" s="206"/>
      <c r="O17" s="206"/>
      <c r="P17" s="206"/>
      <c r="Q17" s="206"/>
      <c r="R17" s="199"/>
      <c r="S17" s="199"/>
      <c r="T17" s="199"/>
    </row>
    <row r="18" spans="1:20" ht="22.5">
      <c r="A18" s="201"/>
      <c r="B18" s="202"/>
      <c r="C18" s="203" t="s">
        <v>182</v>
      </c>
      <c r="D18" s="204"/>
      <c r="E18" s="205"/>
      <c r="F18" s="199"/>
      <c r="G18" s="199"/>
      <c r="H18" s="199"/>
      <c r="I18" s="199"/>
      <c r="J18" s="199"/>
      <c r="K18" s="199"/>
      <c r="L18" s="199"/>
      <c r="M18" s="199"/>
      <c r="N18" s="206"/>
      <c r="O18" s="206"/>
      <c r="P18" s="206"/>
      <c r="Q18" s="206"/>
      <c r="R18" s="199"/>
      <c r="S18" s="199"/>
      <c r="T18" s="199"/>
    </row>
    <row r="19" spans="1:20" ht="22.5">
      <c r="A19" s="201"/>
      <c r="B19" s="202"/>
      <c r="C19" s="203" t="s">
        <v>308</v>
      </c>
      <c r="D19" s="204"/>
      <c r="E19" s="205"/>
      <c r="F19" s="199"/>
      <c r="G19" s="199"/>
      <c r="H19" s="199"/>
      <c r="I19" s="199"/>
      <c r="J19" s="199"/>
      <c r="K19" s="199"/>
      <c r="L19" s="199"/>
      <c r="M19" s="199"/>
      <c r="N19" s="206"/>
      <c r="O19" s="206"/>
      <c r="P19" s="206"/>
      <c r="Q19" s="206"/>
      <c r="R19" s="199"/>
      <c r="S19" s="199"/>
      <c r="T19" s="199"/>
    </row>
    <row r="20" spans="1:20" ht="12.75">
      <c r="A20" s="201"/>
      <c r="B20" s="202"/>
      <c r="C20" s="203" t="s">
        <v>370</v>
      </c>
      <c r="D20" s="204"/>
      <c r="E20" s="205"/>
      <c r="F20" s="199"/>
      <c r="G20" s="199"/>
      <c r="H20" s="199"/>
      <c r="I20" s="199"/>
      <c r="J20" s="199"/>
      <c r="K20" s="199"/>
      <c r="L20" s="199"/>
      <c r="M20" s="199"/>
      <c r="N20" s="206"/>
      <c r="O20" s="206"/>
      <c r="P20" s="206"/>
      <c r="Q20" s="206"/>
      <c r="R20" s="199"/>
      <c r="S20" s="199"/>
      <c r="T20" s="199"/>
    </row>
    <row r="21" spans="1:20" ht="12.75">
      <c r="A21" s="201"/>
      <c r="B21" s="202"/>
      <c r="C21" s="203" t="s">
        <v>366</v>
      </c>
      <c r="D21" s="204"/>
      <c r="E21" s="205">
        <v>6</v>
      </c>
      <c r="F21" s="199"/>
      <c r="G21" s="199"/>
      <c r="H21" s="199"/>
      <c r="I21" s="199"/>
      <c r="J21" s="199"/>
      <c r="K21" s="199"/>
      <c r="L21" s="199"/>
      <c r="M21" s="199"/>
      <c r="N21" s="206"/>
      <c r="O21" s="206"/>
      <c r="P21" s="206"/>
      <c r="Q21" s="206"/>
      <c r="R21" s="199"/>
      <c r="S21" s="199"/>
      <c r="T21" s="199"/>
    </row>
    <row r="22" spans="1:20" ht="12.8">
      <c r="A22" s="192">
        <v>3</v>
      </c>
      <c r="B22" s="193" t="s">
        <v>185</v>
      </c>
      <c r="C22" s="194" t="s">
        <v>186</v>
      </c>
      <c r="D22" s="195" t="s">
        <v>187</v>
      </c>
      <c r="E22" s="196">
        <v>1</v>
      </c>
      <c r="F22" s="197">
        <v>0</v>
      </c>
      <c r="G22" s="197">
        <f>E22*F22</f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21</v>
      </c>
      <c r="M22" s="197">
        <v>0</v>
      </c>
      <c r="N22" s="196">
        <v>0</v>
      </c>
      <c r="O22" s="196">
        <v>0</v>
      </c>
      <c r="P22" s="196">
        <v>0</v>
      </c>
      <c r="Q22" s="196">
        <v>0</v>
      </c>
      <c r="R22" s="197"/>
      <c r="S22" s="197" t="s">
        <v>168</v>
      </c>
      <c r="T22" s="198" t="s">
        <v>169</v>
      </c>
    </row>
    <row r="23" spans="1:20" ht="12.75">
      <c r="A23" s="201"/>
      <c r="B23" s="202"/>
      <c r="C23" s="203" t="s">
        <v>188</v>
      </c>
      <c r="D23" s="204"/>
      <c r="E23" s="205"/>
      <c r="F23" s="199"/>
      <c r="G23" s="199"/>
      <c r="H23" s="199"/>
      <c r="I23" s="199"/>
      <c r="J23" s="199"/>
      <c r="K23" s="199"/>
      <c r="L23" s="199"/>
      <c r="M23" s="199"/>
      <c r="N23" s="206"/>
      <c r="O23" s="206"/>
      <c r="P23" s="206"/>
      <c r="Q23" s="206"/>
      <c r="R23" s="199"/>
      <c r="S23" s="199"/>
      <c r="T23" s="199"/>
    </row>
    <row r="24" spans="1:20" ht="12.75">
      <c r="A24" s="201"/>
      <c r="B24" s="202"/>
      <c r="C24" s="203" t="s">
        <v>51</v>
      </c>
      <c r="D24" s="204"/>
      <c r="E24" s="205">
        <v>1</v>
      </c>
      <c r="F24" s="199"/>
      <c r="G24" s="199"/>
      <c r="H24" s="199"/>
      <c r="I24" s="199"/>
      <c r="J24" s="199"/>
      <c r="K24" s="199"/>
      <c r="L24" s="199"/>
      <c r="M24" s="199"/>
      <c r="N24" s="206"/>
      <c r="O24" s="206"/>
      <c r="P24" s="206"/>
      <c r="Q24" s="206"/>
      <c r="R24" s="199"/>
      <c r="S24" s="199"/>
      <c r="T24" s="199"/>
    </row>
    <row r="25" spans="1:20" ht="12.8">
      <c r="A25" s="192">
        <v>4</v>
      </c>
      <c r="B25" s="193" t="s">
        <v>189</v>
      </c>
      <c r="C25" s="194" t="s">
        <v>190</v>
      </c>
      <c r="D25" s="195" t="s">
        <v>167</v>
      </c>
      <c r="E25" s="196">
        <v>2</v>
      </c>
      <c r="F25" s="197">
        <v>0</v>
      </c>
      <c r="G25" s="197">
        <f>E25*F25</f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21</v>
      </c>
      <c r="M25" s="197">
        <v>0</v>
      </c>
      <c r="N25" s="196">
        <v>0</v>
      </c>
      <c r="O25" s="196">
        <v>0</v>
      </c>
      <c r="P25" s="196">
        <v>0</v>
      </c>
      <c r="Q25" s="196">
        <v>0</v>
      </c>
      <c r="R25" s="197"/>
      <c r="S25" s="197" t="s">
        <v>168</v>
      </c>
      <c r="T25" s="198" t="s">
        <v>169</v>
      </c>
    </row>
    <row r="26" spans="1:20" ht="12.75">
      <c r="A26" s="201"/>
      <c r="B26" s="202"/>
      <c r="C26" s="203" t="s">
        <v>173</v>
      </c>
      <c r="D26" s="204"/>
      <c r="E26" s="205"/>
      <c r="F26" s="199"/>
      <c r="G26" s="199"/>
      <c r="H26" s="199"/>
      <c r="I26" s="199"/>
      <c r="J26" s="199"/>
      <c r="K26" s="199"/>
      <c r="L26" s="199"/>
      <c r="M26" s="199"/>
      <c r="N26" s="206"/>
      <c r="O26" s="206"/>
      <c r="P26" s="206"/>
      <c r="Q26" s="206"/>
      <c r="R26" s="199"/>
      <c r="S26" s="199"/>
      <c r="T26" s="199"/>
    </row>
    <row r="27" spans="1:20" ht="22.5">
      <c r="A27" s="201"/>
      <c r="B27" s="202"/>
      <c r="C27" s="203" t="s">
        <v>191</v>
      </c>
      <c r="D27" s="204"/>
      <c r="E27" s="205"/>
      <c r="F27" s="199"/>
      <c r="G27" s="199"/>
      <c r="H27" s="199"/>
      <c r="I27" s="199"/>
      <c r="J27" s="199"/>
      <c r="K27" s="199"/>
      <c r="L27" s="199"/>
      <c r="M27" s="199"/>
      <c r="N27" s="206"/>
      <c r="O27" s="206"/>
      <c r="P27" s="206"/>
      <c r="Q27" s="206"/>
      <c r="R27" s="199"/>
      <c r="S27" s="199"/>
      <c r="T27" s="199"/>
    </row>
    <row r="28" spans="1:20" ht="12.75">
      <c r="A28" s="201"/>
      <c r="B28" s="202"/>
      <c r="C28" s="203" t="s">
        <v>176</v>
      </c>
      <c r="D28" s="204"/>
      <c r="E28" s="205"/>
      <c r="F28" s="199"/>
      <c r="G28" s="199"/>
      <c r="H28" s="199"/>
      <c r="I28" s="199"/>
      <c r="J28" s="199"/>
      <c r="K28" s="199"/>
      <c r="L28" s="199"/>
      <c r="M28" s="199"/>
      <c r="N28" s="206"/>
      <c r="O28" s="206"/>
      <c r="P28" s="206"/>
      <c r="Q28" s="206"/>
      <c r="R28" s="199"/>
      <c r="S28" s="199"/>
      <c r="T28" s="199"/>
    </row>
    <row r="29" spans="1:20" ht="22.5">
      <c r="A29" s="201"/>
      <c r="B29" s="202"/>
      <c r="C29" s="203" t="s">
        <v>178</v>
      </c>
      <c r="D29" s="204"/>
      <c r="E29" s="205"/>
      <c r="F29" s="199"/>
      <c r="G29" s="199"/>
      <c r="H29" s="199"/>
      <c r="I29" s="199"/>
      <c r="J29" s="199"/>
      <c r="K29" s="199"/>
      <c r="L29" s="199"/>
      <c r="M29" s="199"/>
      <c r="N29" s="206"/>
      <c r="O29" s="206"/>
      <c r="P29" s="206"/>
      <c r="Q29" s="206"/>
      <c r="R29" s="199"/>
      <c r="S29" s="199"/>
      <c r="T29" s="199"/>
    </row>
    <row r="30" spans="1:20" ht="12.75">
      <c r="A30" s="201"/>
      <c r="B30" s="202"/>
      <c r="C30" s="203" t="s">
        <v>179</v>
      </c>
      <c r="D30" s="204"/>
      <c r="E30" s="205"/>
      <c r="F30" s="199"/>
      <c r="G30" s="199"/>
      <c r="H30" s="199"/>
      <c r="I30" s="199"/>
      <c r="J30" s="199"/>
      <c r="K30" s="199"/>
      <c r="L30" s="199"/>
      <c r="M30" s="199"/>
      <c r="N30" s="206"/>
      <c r="O30" s="206"/>
      <c r="P30" s="206"/>
      <c r="Q30" s="206"/>
      <c r="R30" s="199"/>
      <c r="S30" s="199"/>
      <c r="T30" s="199"/>
    </row>
    <row r="31" spans="1:20" ht="12.75">
      <c r="A31" s="201"/>
      <c r="B31" s="202"/>
      <c r="C31" s="203" t="s">
        <v>247</v>
      </c>
      <c r="D31" s="204"/>
      <c r="E31" s="205">
        <v>2</v>
      </c>
      <c r="F31" s="199"/>
      <c r="G31" s="199"/>
      <c r="H31" s="199"/>
      <c r="I31" s="199"/>
      <c r="J31" s="199"/>
      <c r="K31" s="199"/>
      <c r="L31" s="199"/>
      <c r="M31" s="199"/>
      <c r="N31" s="206"/>
      <c r="O31" s="206"/>
      <c r="P31" s="206"/>
      <c r="Q31" s="206"/>
      <c r="R31" s="199"/>
      <c r="S31" s="199"/>
      <c r="T31" s="199"/>
    </row>
    <row r="32" spans="1:20" ht="19.25">
      <c r="A32" s="192">
        <v>5</v>
      </c>
      <c r="B32" s="193" t="s">
        <v>192</v>
      </c>
      <c r="C32" s="194" t="s">
        <v>193</v>
      </c>
      <c r="D32" s="195" t="s">
        <v>167</v>
      </c>
      <c r="E32" s="196">
        <v>4</v>
      </c>
      <c r="F32" s="197">
        <v>0</v>
      </c>
      <c r="G32" s="197">
        <f>E32*F32</f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21</v>
      </c>
      <c r="M32" s="197">
        <v>0</v>
      </c>
      <c r="N32" s="196">
        <v>0</v>
      </c>
      <c r="O32" s="196">
        <v>0</v>
      </c>
      <c r="P32" s="196">
        <v>0</v>
      </c>
      <c r="Q32" s="196">
        <v>0</v>
      </c>
      <c r="R32" s="197"/>
      <c r="S32" s="197" t="s">
        <v>168</v>
      </c>
      <c r="T32" s="198" t="s">
        <v>169</v>
      </c>
    </row>
    <row r="33" spans="1:20" ht="12.75">
      <c r="A33" s="201"/>
      <c r="B33" s="202"/>
      <c r="C33" s="203" t="s">
        <v>173</v>
      </c>
      <c r="D33" s="204"/>
      <c r="E33" s="205"/>
      <c r="F33" s="199"/>
      <c r="G33" s="199"/>
      <c r="H33" s="199"/>
      <c r="I33" s="199"/>
      <c r="J33" s="199"/>
      <c r="K33" s="199"/>
      <c r="L33" s="199"/>
      <c r="M33" s="199"/>
      <c r="N33" s="206"/>
      <c r="O33" s="206"/>
      <c r="P33" s="206"/>
      <c r="Q33" s="206"/>
      <c r="R33" s="199"/>
      <c r="S33" s="199"/>
      <c r="T33" s="199"/>
    </row>
    <row r="34" spans="1:20" ht="22.5">
      <c r="A34" s="201"/>
      <c r="B34" s="202"/>
      <c r="C34" s="203" t="s">
        <v>182</v>
      </c>
      <c r="D34" s="204"/>
      <c r="E34" s="205"/>
      <c r="F34" s="199"/>
      <c r="G34" s="199"/>
      <c r="H34" s="199"/>
      <c r="I34" s="199"/>
      <c r="J34" s="199"/>
      <c r="K34" s="199"/>
      <c r="L34" s="199"/>
      <c r="M34" s="199"/>
      <c r="N34" s="206"/>
      <c r="O34" s="206"/>
      <c r="P34" s="206"/>
      <c r="Q34" s="206"/>
      <c r="R34" s="199"/>
      <c r="S34" s="199"/>
      <c r="T34" s="199"/>
    </row>
    <row r="35" spans="1:20" ht="22.5">
      <c r="A35" s="201"/>
      <c r="B35" s="202"/>
      <c r="C35" s="203" t="s">
        <v>183</v>
      </c>
      <c r="D35" s="204"/>
      <c r="E35" s="205"/>
      <c r="F35" s="199"/>
      <c r="G35" s="199"/>
      <c r="H35" s="199"/>
      <c r="I35" s="199"/>
      <c r="J35" s="199"/>
      <c r="K35" s="199"/>
      <c r="L35" s="199"/>
      <c r="M35" s="199"/>
      <c r="N35" s="206"/>
      <c r="O35" s="206"/>
      <c r="P35" s="206"/>
      <c r="Q35" s="206"/>
      <c r="R35" s="199"/>
      <c r="S35" s="199"/>
      <c r="T35" s="199"/>
    </row>
    <row r="36" spans="1:20" ht="12.75">
      <c r="A36" s="201"/>
      <c r="B36" s="202"/>
      <c r="C36" s="203" t="s">
        <v>184</v>
      </c>
      <c r="D36" s="204"/>
      <c r="E36" s="205"/>
      <c r="F36" s="199"/>
      <c r="G36" s="199"/>
      <c r="H36" s="199"/>
      <c r="I36" s="199"/>
      <c r="J36" s="199"/>
      <c r="K36" s="199"/>
      <c r="L36" s="199"/>
      <c r="M36" s="199"/>
      <c r="N36" s="206"/>
      <c r="O36" s="206"/>
      <c r="P36" s="206"/>
      <c r="Q36" s="206"/>
      <c r="R36" s="199"/>
      <c r="S36" s="199"/>
      <c r="T36" s="199"/>
    </row>
    <row r="37" spans="1:20" ht="12.75">
      <c r="A37" s="201"/>
      <c r="B37" s="202"/>
      <c r="C37" s="203" t="s">
        <v>206</v>
      </c>
      <c r="D37" s="204"/>
      <c r="E37" s="205">
        <v>4</v>
      </c>
      <c r="F37" s="199"/>
      <c r="G37" s="199"/>
      <c r="H37" s="199"/>
      <c r="I37" s="199"/>
      <c r="J37" s="199"/>
      <c r="K37" s="199"/>
      <c r="L37" s="199"/>
      <c r="M37" s="199"/>
      <c r="N37" s="206"/>
      <c r="O37" s="206"/>
      <c r="P37" s="206"/>
      <c r="Q37" s="206"/>
      <c r="R37" s="199"/>
      <c r="S37" s="199"/>
      <c r="T37" s="199"/>
    </row>
    <row r="38" spans="1:20" ht="12.8">
      <c r="A38" s="192">
        <v>6</v>
      </c>
      <c r="B38" s="193" t="s">
        <v>195</v>
      </c>
      <c r="C38" s="194" t="s">
        <v>196</v>
      </c>
      <c r="D38" s="195" t="s">
        <v>187</v>
      </c>
      <c r="E38" s="196">
        <v>1</v>
      </c>
      <c r="F38" s="197">
        <v>0</v>
      </c>
      <c r="G38" s="197">
        <f>E38*F38</f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21</v>
      </c>
      <c r="M38" s="197">
        <v>0</v>
      </c>
      <c r="N38" s="196">
        <v>0</v>
      </c>
      <c r="O38" s="196">
        <v>0</v>
      </c>
      <c r="P38" s="196">
        <v>0</v>
      </c>
      <c r="Q38" s="196">
        <v>0</v>
      </c>
      <c r="R38" s="197"/>
      <c r="S38" s="197" t="s">
        <v>168</v>
      </c>
      <c r="T38" s="198" t="s">
        <v>169</v>
      </c>
    </row>
    <row r="39" spans="1:20" ht="12.75">
      <c r="A39" s="201"/>
      <c r="B39" s="202"/>
      <c r="C39" s="203" t="s">
        <v>197</v>
      </c>
      <c r="D39" s="204"/>
      <c r="E39" s="205"/>
      <c r="F39" s="199"/>
      <c r="G39" s="199"/>
      <c r="H39" s="199"/>
      <c r="I39" s="199"/>
      <c r="J39" s="199"/>
      <c r="K39" s="199"/>
      <c r="L39" s="199"/>
      <c r="M39" s="199"/>
      <c r="N39" s="206"/>
      <c r="O39" s="206"/>
      <c r="P39" s="206"/>
      <c r="Q39" s="206"/>
      <c r="R39" s="199"/>
      <c r="S39" s="199"/>
      <c r="T39" s="199"/>
    </row>
    <row r="40" spans="1:20" ht="12.75">
      <c r="A40" s="201"/>
      <c r="B40" s="202"/>
      <c r="C40" s="203" t="s">
        <v>51</v>
      </c>
      <c r="D40" s="204"/>
      <c r="E40" s="205">
        <v>1</v>
      </c>
      <c r="F40" s="199"/>
      <c r="G40" s="199"/>
      <c r="H40" s="199"/>
      <c r="I40" s="199"/>
      <c r="J40" s="199"/>
      <c r="K40" s="199"/>
      <c r="L40" s="199"/>
      <c r="M40" s="199"/>
      <c r="N40" s="206"/>
      <c r="O40" s="206"/>
      <c r="P40" s="206"/>
      <c r="Q40" s="206"/>
      <c r="R40" s="199"/>
      <c r="S40" s="199"/>
      <c r="T40" s="199"/>
    </row>
    <row r="41" ht="12.75">
      <c r="D41" s="109"/>
    </row>
    <row r="42" ht="12.75">
      <c r="D42" s="109"/>
    </row>
    <row r="43" ht="12.75">
      <c r="D43" s="109"/>
    </row>
    <row r="44" ht="12.75">
      <c r="D44" s="109"/>
    </row>
    <row r="45" ht="12.75">
      <c r="D45" s="109"/>
    </row>
    <row r="46" ht="12.75">
      <c r="D46" s="109"/>
    </row>
    <row r="47" ht="12.75">
      <c r="D47" s="109"/>
    </row>
    <row r="48" ht="12.75">
      <c r="D48" s="109"/>
    </row>
    <row r="49" ht="12.75">
      <c r="D49" s="109"/>
    </row>
    <row r="50" ht="12.75">
      <c r="D50" s="109"/>
    </row>
    <row r="51" ht="12.75">
      <c r="D51" s="109"/>
    </row>
    <row r="52" ht="12.75">
      <c r="D52" s="109"/>
    </row>
    <row r="53" ht="12.75">
      <c r="D53" s="109"/>
    </row>
    <row r="54" ht="12.75">
      <c r="D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  <row r="66" ht="12.75">
      <c r="D66" s="109"/>
    </row>
    <row r="67" ht="12.75">
      <c r="D67" s="109"/>
    </row>
    <row r="68" ht="12.75">
      <c r="D68" s="109"/>
    </row>
    <row r="69" ht="12.75">
      <c r="D69" s="109"/>
    </row>
    <row r="70" ht="12.75">
      <c r="D70" s="109"/>
    </row>
    <row r="71" ht="12.75">
      <c r="D71" s="109"/>
    </row>
    <row r="72" ht="12.75">
      <c r="D72" s="109"/>
    </row>
    <row r="73" ht="12.75">
      <c r="D73" s="109"/>
    </row>
    <row r="74" ht="12.75">
      <c r="D74" s="109"/>
    </row>
    <row r="75" ht="12.75">
      <c r="D75" s="109"/>
    </row>
    <row r="76" ht="12.75">
      <c r="D76" s="109"/>
    </row>
    <row r="77" ht="12.75">
      <c r="D77" s="109"/>
    </row>
    <row r="78" ht="12.75">
      <c r="D78" s="109"/>
    </row>
    <row r="79" ht="12.75">
      <c r="D79" s="109"/>
    </row>
    <row r="80" ht="12.75">
      <c r="D80" s="109"/>
    </row>
    <row r="81" ht="12.75">
      <c r="D81" s="109"/>
    </row>
    <row r="82" ht="12.75">
      <c r="D82" s="109"/>
    </row>
    <row r="83" ht="12.75">
      <c r="D83" s="109"/>
    </row>
    <row r="84" ht="12.75">
      <c r="D84" s="109"/>
    </row>
    <row r="85" ht="12.75">
      <c r="D85" s="109"/>
    </row>
    <row r="86" ht="12.75">
      <c r="D86" s="109"/>
    </row>
    <row r="87" ht="12.75">
      <c r="D87" s="109"/>
    </row>
    <row r="88" ht="12.75">
      <c r="D88" s="109"/>
    </row>
    <row r="89" ht="12.75">
      <c r="D89" s="109"/>
    </row>
    <row r="90" ht="12.75">
      <c r="D90" s="109"/>
    </row>
    <row r="91" ht="12.75">
      <c r="D91" s="109"/>
    </row>
    <row r="92" ht="12.75">
      <c r="D92" s="109"/>
    </row>
    <row r="93" ht="12.75">
      <c r="D93" s="109"/>
    </row>
    <row r="94" ht="12.75">
      <c r="D94" s="109"/>
    </row>
    <row r="95" ht="12.75">
      <c r="D95" s="109"/>
    </row>
    <row r="96" ht="12.75">
      <c r="D96" s="109"/>
    </row>
    <row r="97" ht="12.75">
      <c r="D97" s="109"/>
    </row>
    <row r="98" ht="12.75">
      <c r="D98" s="109"/>
    </row>
    <row r="99" ht="12.75">
      <c r="D99" s="109"/>
    </row>
    <row r="100" ht="12.75">
      <c r="D100" s="109"/>
    </row>
    <row r="101" ht="12.75">
      <c r="D101" s="109"/>
    </row>
    <row r="102" ht="12.75">
      <c r="D102" s="109"/>
    </row>
    <row r="103" ht="12.75">
      <c r="D103" s="109"/>
    </row>
    <row r="104" ht="12.75">
      <c r="D104" s="109"/>
    </row>
    <row r="105" ht="12.75">
      <c r="D105" s="109"/>
    </row>
    <row r="106" ht="12.75">
      <c r="D106" s="109"/>
    </row>
    <row r="107" ht="12.75">
      <c r="D107" s="109"/>
    </row>
    <row r="108" ht="12.75">
      <c r="D108" s="109"/>
    </row>
    <row r="109" ht="12.75">
      <c r="D109" s="109"/>
    </row>
    <row r="110" ht="12.75">
      <c r="D110" s="109"/>
    </row>
    <row r="111" ht="12.75">
      <c r="D111" s="109"/>
    </row>
    <row r="112" ht="12.75">
      <c r="D112" s="109"/>
    </row>
    <row r="113" ht="12.75">
      <c r="D113" s="109"/>
    </row>
    <row r="114" ht="12.75">
      <c r="D114" s="109"/>
    </row>
    <row r="115" ht="12.75">
      <c r="D115" s="109"/>
    </row>
    <row r="116" ht="12.75">
      <c r="D116" s="109"/>
    </row>
    <row r="117" ht="12.75">
      <c r="D117" s="109"/>
    </row>
    <row r="118" ht="12.75">
      <c r="D118" s="109"/>
    </row>
    <row r="119" ht="12.75">
      <c r="D119" s="109"/>
    </row>
    <row r="120" ht="12.75">
      <c r="D120" s="109"/>
    </row>
    <row r="121" ht="12.75">
      <c r="D121" s="109"/>
    </row>
    <row r="122" ht="12.75">
      <c r="D122" s="109"/>
    </row>
    <row r="123" ht="12.75">
      <c r="D123" s="109"/>
    </row>
    <row r="124" ht="12.75">
      <c r="D124" s="109"/>
    </row>
    <row r="125" ht="12.75">
      <c r="D125" s="109"/>
    </row>
    <row r="126" ht="12.75">
      <c r="D126" s="109"/>
    </row>
    <row r="127" ht="12.75">
      <c r="D127" s="109"/>
    </row>
    <row r="128" ht="12.75">
      <c r="D128" s="109"/>
    </row>
    <row r="129" ht="12.75">
      <c r="D129" s="109"/>
    </row>
    <row r="130" ht="12.75">
      <c r="D130" s="109"/>
    </row>
    <row r="131" ht="12.75">
      <c r="D131" s="109"/>
    </row>
    <row r="132" ht="12.75">
      <c r="D132" s="109"/>
    </row>
    <row r="133" ht="12.75">
      <c r="D133" s="109"/>
    </row>
    <row r="134" ht="12.75">
      <c r="D134" s="109"/>
    </row>
    <row r="135" ht="12.75">
      <c r="D135" s="109"/>
    </row>
    <row r="136" ht="12.75">
      <c r="D136" s="109"/>
    </row>
    <row r="137" ht="12.75">
      <c r="D137" s="109"/>
    </row>
    <row r="138" ht="12.75">
      <c r="D138" s="109"/>
    </row>
    <row r="139" ht="12.75">
      <c r="D139" s="109"/>
    </row>
    <row r="140" ht="12.75">
      <c r="D140" s="109"/>
    </row>
    <row r="141" ht="12.75">
      <c r="D141" s="109"/>
    </row>
    <row r="142" ht="12.75">
      <c r="D142" s="109"/>
    </row>
    <row r="143" ht="12.75">
      <c r="D143" s="109"/>
    </row>
    <row r="144" ht="12.75">
      <c r="D144" s="109"/>
    </row>
    <row r="145" ht="12.75">
      <c r="D145" s="109"/>
    </row>
    <row r="146" ht="12.75">
      <c r="D146" s="109"/>
    </row>
    <row r="147" ht="12.75">
      <c r="D147" s="109"/>
    </row>
    <row r="148" ht="12.75">
      <c r="D148" s="109"/>
    </row>
    <row r="149" ht="12.75">
      <c r="D149" s="109"/>
    </row>
    <row r="150" ht="12.75">
      <c r="D150" s="109"/>
    </row>
    <row r="151" ht="12.75">
      <c r="D151" s="109"/>
    </row>
    <row r="152" ht="12.75">
      <c r="D152" s="109"/>
    </row>
    <row r="153" ht="12.75">
      <c r="D153" s="109"/>
    </row>
    <row r="154" ht="12.75">
      <c r="D154" s="109"/>
    </row>
    <row r="155" ht="12.75">
      <c r="D155" s="109"/>
    </row>
    <row r="156" ht="12.75">
      <c r="D156" s="109"/>
    </row>
    <row r="157" ht="12.75">
      <c r="D157" s="109"/>
    </row>
    <row r="158" ht="12.75">
      <c r="D158" s="109"/>
    </row>
    <row r="159" ht="12.75">
      <c r="D159" s="109"/>
    </row>
    <row r="160" ht="12.75">
      <c r="D160" s="109"/>
    </row>
    <row r="161" ht="12.75">
      <c r="D161" s="109"/>
    </row>
    <row r="162" ht="12.75">
      <c r="D162" s="109"/>
    </row>
    <row r="163" ht="12.75">
      <c r="D163" s="109"/>
    </row>
    <row r="164" ht="12.75">
      <c r="D164" s="109"/>
    </row>
    <row r="165" ht="12.75">
      <c r="D165" s="109"/>
    </row>
    <row r="166" ht="12.75">
      <c r="D166" s="109"/>
    </row>
    <row r="167" ht="12.75">
      <c r="D167" s="109"/>
    </row>
    <row r="168" ht="12.75">
      <c r="D168" s="109"/>
    </row>
    <row r="169" ht="12.75">
      <c r="D169" s="109"/>
    </row>
    <row r="170" ht="12.75">
      <c r="D170" s="109"/>
    </row>
    <row r="171" ht="12.75">
      <c r="D171" s="109"/>
    </row>
    <row r="172" ht="12.75">
      <c r="D172" s="109"/>
    </row>
    <row r="173" ht="12.75">
      <c r="D173" s="109"/>
    </row>
    <row r="174" ht="12.75">
      <c r="D174" s="109"/>
    </row>
    <row r="175" ht="12.75">
      <c r="D175" s="109"/>
    </row>
    <row r="176" ht="12.75">
      <c r="D176" s="109"/>
    </row>
    <row r="177" ht="12.75">
      <c r="D177" s="109"/>
    </row>
    <row r="178" ht="12.75">
      <c r="D178" s="109"/>
    </row>
    <row r="179" ht="12.75">
      <c r="D179" s="109"/>
    </row>
    <row r="180" ht="12.75">
      <c r="D180" s="109"/>
    </row>
    <row r="181" ht="12.75">
      <c r="D181" s="109"/>
    </row>
    <row r="182" ht="12.75">
      <c r="D182" s="109"/>
    </row>
    <row r="183" ht="12.75">
      <c r="D183" s="109"/>
    </row>
    <row r="184" ht="12.75">
      <c r="D184" s="109"/>
    </row>
    <row r="185" ht="12.75">
      <c r="D185" s="109"/>
    </row>
    <row r="186" ht="12.75">
      <c r="D186" s="109"/>
    </row>
    <row r="187" ht="12.75">
      <c r="D187" s="109"/>
    </row>
    <row r="188" ht="12.75">
      <c r="D188" s="109"/>
    </row>
    <row r="189" ht="12.75">
      <c r="D189" s="109"/>
    </row>
    <row r="190" ht="12.75">
      <c r="D190" s="109"/>
    </row>
    <row r="191" ht="12.75">
      <c r="D191" s="109"/>
    </row>
    <row r="192" ht="12.75">
      <c r="D192" s="109"/>
    </row>
    <row r="193" ht="12.75">
      <c r="D193" s="109"/>
    </row>
    <row r="194" ht="12.75">
      <c r="D194" s="109"/>
    </row>
    <row r="195" ht="12.75">
      <c r="D195" s="109"/>
    </row>
    <row r="196" ht="12.75">
      <c r="D196" s="109"/>
    </row>
    <row r="197" ht="12.75">
      <c r="D197" s="109"/>
    </row>
    <row r="198" ht="12.75">
      <c r="D198" s="109"/>
    </row>
    <row r="199" ht="12.75">
      <c r="D199" s="109"/>
    </row>
    <row r="200" ht="12.75">
      <c r="D200" s="109"/>
    </row>
    <row r="201" ht="12.75">
      <c r="D201" s="109"/>
    </row>
    <row r="202" ht="12.75">
      <c r="D202" s="109"/>
    </row>
    <row r="203" ht="12.75">
      <c r="D203" s="109"/>
    </row>
    <row r="204" ht="12.75">
      <c r="D204" s="109"/>
    </row>
    <row r="205" ht="12.75">
      <c r="D205" s="109"/>
    </row>
    <row r="206" ht="12.75">
      <c r="D206" s="109"/>
    </row>
    <row r="207" ht="12.75">
      <c r="D207" s="109"/>
    </row>
    <row r="208" ht="12.75">
      <c r="D208" s="109"/>
    </row>
    <row r="209" ht="12.75">
      <c r="D209" s="109"/>
    </row>
    <row r="210" ht="12.75">
      <c r="D210" s="109"/>
    </row>
    <row r="211" ht="12.75">
      <c r="D211" s="109"/>
    </row>
    <row r="212" ht="12.75">
      <c r="D212" s="109"/>
    </row>
    <row r="213" ht="12.75">
      <c r="D213" s="109"/>
    </row>
    <row r="214" ht="12.75">
      <c r="D214" s="109"/>
    </row>
    <row r="215" ht="12.75">
      <c r="D215" s="109"/>
    </row>
    <row r="216" ht="12.75">
      <c r="D216" s="109"/>
    </row>
    <row r="217" ht="12.75">
      <c r="D217" s="109"/>
    </row>
    <row r="218" ht="12.75">
      <c r="D218" s="109"/>
    </row>
    <row r="219" ht="12.75">
      <c r="D219" s="109"/>
    </row>
    <row r="220" ht="12.75">
      <c r="D220" s="109"/>
    </row>
    <row r="221" ht="12.75">
      <c r="D221" s="109"/>
    </row>
    <row r="222" ht="12.75">
      <c r="D222" s="109"/>
    </row>
    <row r="223" ht="12.75">
      <c r="D223" s="109"/>
    </row>
    <row r="224" ht="12.75">
      <c r="D224" s="109"/>
    </row>
    <row r="225" ht="12.75">
      <c r="D225" s="109"/>
    </row>
    <row r="226" ht="12.75">
      <c r="D226" s="109"/>
    </row>
    <row r="227" ht="12.75">
      <c r="D227" s="109"/>
    </row>
    <row r="228" ht="12.75">
      <c r="D228" s="109"/>
    </row>
    <row r="229" ht="12.75">
      <c r="D229" s="109"/>
    </row>
    <row r="230" ht="12.75">
      <c r="D230" s="109"/>
    </row>
    <row r="231" ht="12.75">
      <c r="D231" s="109"/>
    </row>
    <row r="232" ht="12.75">
      <c r="D232" s="109"/>
    </row>
    <row r="233" ht="12.75">
      <c r="D233" s="109"/>
    </row>
    <row r="234" ht="12.75">
      <c r="D234" s="109"/>
    </row>
    <row r="235" ht="12.75">
      <c r="D235" s="109"/>
    </row>
    <row r="236" ht="12.75">
      <c r="D236" s="109"/>
    </row>
    <row r="237" ht="12.75">
      <c r="D237" s="109"/>
    </row>
    <row r="238" ht="12.75">
      <c r="D238" s="109"/>
    </row>
    <row r="239" ht="12.75">
      <c r="D239" s="109"/>
    </row>
    <row r="240" ht="12.75">
      <c r="D240" s="109"/>
    </row>
    <row r="241" ht="12.75">
      <c r="D241" s="109"/>
    </row>
    <row r="242" ht="12.75">
      <c r="D242" s="109"/>
    </row>
    <row r="243" ht="12.75">
      <c r="D243" s="109"/>
    </row>
    <row r="244" ht="12.75">
      <c r="D244" s="109"/>
    </row>
    <row r="245" ht="12.75">
      <c r="D245" s="109"/>
    </row>
    <row r="246" ht="12.75">
      <c r="D246" s="109"/>
    </row>
    <row r="247" ht="12.75">
      <c r="D247" s="109"/>
    </row>
    <row r="248" ht="12.75">
      <c r="D248" s="109"/>
    </row>
    <row r="249" ht="12.75">
      <c r="D249" s="109"/>
    </row>
    <row r="250" ht="12.75">
      <c r="D250" s="109"/>
    </row>
    <row r="251" ht="12.75">
      <c r="D251" s="109"/>
    </row>
    <row r="252" ht="12.75">
      <c r="D252" s="109"/>
    </row>
    <row r="253" ht="12.75">
      <c r="D253" s="109"/>
    </row>
    <row r="254" ht="12.75">
      <c r="D254" s="109"/>
    </row>
    <row r="255" ht="12.75">
      <c r="D255" s="109"/>
    </row>
    <row r="256" ht="12.75">
      <c r="D256" s="109"/>
    </row>
    <row r="257" ht="12.75">
      <c r="D257" s="109"/>
    </row>
    <row r="258" ht="12.75">
      <c r="D258" s="109"/>
    </row>
    <row r="259" ht="12.75">
      <c r="D259" s="109"/>
    </row>
    <row r="260" ht="12.75">
      <c r="D260" s="109"/>
    </row>
    <row r="261" ht="12.75">
      <c r="D261" s="109"/>
    </row>
    <row r="262" ht="12.75">
      <c r="D262" s="109"/>
    </row>
    <row r="263" ht="12.75">
      <c r="D263" s="109"/>
    </row>
    <row r="264" ht="12.75">
      <c r="D264" s="109"/>
    </row>
    <row r="265" ht="12.75">
      <c r="D265" s="109"/>
    </row>
    <row r="266" ht="12.75">
      <c r="D266" s="109"/>
    </row>
    <row r="267" ht="12.75">
      <c r="D267" s="109"/>
    </row>
    <row r="268" ht="12.75">
      <c r="D268" s="109"/>
    </row>
    <row r="269" ht="12.75">
      <c r="D269" s="109"/>
    </row>
    <row r="270" ht="12.75">
      <c r="D270" s="109"/>
    </row>
    <row r="271" ht="12.75">
      <c r="D271" s="109"/>
    </row>
    <row r="272" ht="12.75">
      <c r="D272" s="109"/>
    </row>
    <row r="273" ht="12.75">
      <c r="D273" s="109"/>
    </row>
    <row r="274" ht="12.75">
      <c r="D274" s="109"/>
    </row>
    <row r="275" ht="12.75">
      <c r="D275" s="109"/>
    </row>
    <row r="276" ht="12.75">
      <c r="D276" s="109"/>
    </row>
    <row r="277" ht="12.75">
      <c r="D277" s="109"/>
    </row>
    <row r="278" ht="12.75">
      <c r="D278" s="109"/>
    </row>
    <row r="279" ht="12.75">
      <c r="D279" s="109"/>
    </row>
    <row r="280" ht="12.75">
      <c r="D280" s="109"/>
    </row>
    <row r="281" ht="12.75">
      <c r="D281" s="109"/>
    </row>
    <row r="282" ht="12.75">
      <c r="D282" s="109"/>
    </row>
    <row r="283" ht="12.75">
      <c r="D283" s="109"/>
    </row>
    <row r="284" ht="12.75">
      <c r="D284" s="109"/>
    </row>
    <row r="285" ht="12.75">
      <c r="D285" s="109"/>
    </row>
    <row r="286" ht="12.75">
      <c r="D286" s="109"/>
    </row>
    <row r="287" ht="12.75">
      <c r="D287" s="109"/>
    </row>
    <row r="288" ht="12.75">
      <c r="D288" s="109"/>
    </row>
    <row r="289" ht="12.75">
      <c r="D289" s="109"/>
    </row>
    <row r="290" ht="12.75">
      <c r="D290" s="109"/>
    </row>
    <row r="291" ht="12.75">
      <c r="D291" s="109"/>
    </row>
    <row r="292" ht="12.75">
      <c r="D292" s="109"/>
    </row>
    <row r="293" ht="12.75">
      <c r="D293" s="109"/>
    </row>
    <row r="294" ht="12.75">
      <c r="D294" s="109"/>
    </row>
    <row r="295" ht="12.75">
      <c r="D295" s="109"/>
    </row>
    <row r="296" ht="12.75">
      <c r="D296" s="109"/>
    </row>
    <row r="297" ht="12.75">
      <c r="D297" s="109"/>
    </row>
    <row r="298" ht="12.75">
      <c r="D298" s="109"/>
    </row>
    <row r="299" ht="12.75">
      <c r="D299" s="109"/>
    </row>
    <row r="300" ht="12.75">
      <c r="D300" s="109"/>
    </row>
    <row r="301" ht="12.75">
      <c r="D301" s="109"/>
    </row>
    <row r="302" ht="12.75">
      <c r="D302" s="109"/>
    </row>
    <row r="303" ht="12.75">
      <c r="D303" s="109"/>
    </row>
    <row r="304" ht="12.75">
      <c r="D304" s="109"/>
    </row>
    <row r="305" ht="12.75">
      <c r="D305" s="109"/>
    </row>
    <row r="306" ht="12.75">
      <c r="D306" s="109"/>
    </row>
    <row r="307" ht="12.75">
      <c r="D307" s="109"/>
    </row>
    <row r="308" ht="12.75">
      <c r="D308" s="109"/>
    </row>
    <row r="309" ht="12.75">
      <c r="D309" s="109"/>
    </row>
    <row r="310" ht="12.75">
      <c r="D310" s="109"/>
    </row>
    <row r="311" ht="12.75">
      <c r="D311" s="109"/>
    </row>
    <row r="312" ht="12.75">
      <c r="D312" s="109"/>
    </row>
    <row r="313" ht="12.75">
      <c r="D313" s="109"/>
    </row>
    <row r="314" ht="12.75">
      <c r="D314" s="109"/>
    </row>
    <row r="315" ht="12.75">
      <c r="D315" s="109"/>
    </row>
    <row r="316" ht="12.75">
      <c r="D316" s="109"/>
    </row>
    <row r="317" ht="12.75">
      <c r="D317" s="109"/>
    </row>
    <row r="318" ht="12.75">
      <c r="D318" s="109"/>
    </row>
    <row r="319" ht="12.75">
      <c r="D319" s="109"/>
    </row>
    <row r="320" ht="12.75">
      <c r="D320" s="109"/>
    </row>
    <row r="321" ht="12.75">
      <c r="D321" s="109"/>
    </row>
    <row r="322" ht="12.75">
      <c r="D322" s="109"/>
    </row>
    <row r="323" ht="12.75">
      <c r="D323" s="109"/>
    </row>
    <row r="324" ht="12.75">
      <c r="D324" s="109"/>
    </row>
    <row r="325" ht="12.75">
      <c r="D325" s="109"/>
    </row>
    <row r="326" ht="12.75">
      <c r="D326" s="109"/>
    </row>
    <row r="327" ht="12.75">
      <c r="D327" s="109"/>
    </row>
    <row r="328" ht="12.75">
      <c r="D328" s="109"/>
    </row>
    <row r="329" ht="12.75">
      <c r="D329" s="109"/>
    </row>
    <row r="330" ht="12.75">
      <c r="D330" s="109"/>
    </row>
    <row r="331" ht="12.75">
      <c r="D331" s="109"/>
    </row>
    <row r="332" ht="12.75">
      <c r="D332" s="109"/>
    </row>
    <row r="333" ht="12.75">
      <c r="D333" s="109"/>
    </row>
    <row r="334" ht="12.75">
      <c r="D334" s="109"/>
    </row>
    <row r="335" ht="12.75">
      <c r="D335" s="109"/>
    </row>
    <row r="336" ht="12.75">
      <c r="D336" s="109"/>
    </row>
    <row r="337" ht="12.75">
      <c r="D337" s="109"/>
    </row>
    <row r="338" ht="12.75">
      <c r="D338" s="109"/>
    </row>
    <row r="339" ht="12.75">
      <c r="D339" s="109"/>
    </row>
    <row r="340" ht="12.75">
      <c r="D340" s="109"/>
    </row>
    <row r="341" ht="12.75">
      <c r="D341" s="109"/>
    </row>
    <row r="342" ht="12.75">
      <c r="D342" s="109"/>
    </row>
    <row r="343" ht="12.75">
      <c r="D343" s="109"/>
    </row>
    <row r="344" ht="12.75">
      <c r="D344" s="109"/>
    </row>
    <row r="345" ht="12.75">
      <c r="D345" s="109"/>
    </row>
    <row r="346" ht="12.75">
      <c r="D346" s="109"/>
    </row>
    <row r="347" ht="12.75">
      <c r="D347" s="109"/>
    </row>
    <row r="348" ht="12.75">
      <c r="D348" s="109"/>
    </row>
    <row r="349" ht="12.75">
      <c r="D349" s="109"/>
    </row>
    <row r="350" ht="12.75">
      <c r="D350" s="109"/>
    </row>
    <row r="351" ht="12.75">
      <c r="D351" s="109"/>
    </row>
    <row r="352" ht="12.75">
      <c r="D352" s="109"/>
    </row>
    <row r="353" ht="12.75">
      <c r="D353" s="109"/>
    </row>
    <row r="354" ht="12.75">
      <c r="D354" s="109"/>
    </row>
    <row r="355" ht="12.75">
      <c r="D355" s="109"/>
    </row>
    <row r="356" ht="12.75">
      <c r="D356" s="109"/>
    </row>
    <row r="357" ht="12.75">
      <c r="D357" s="109"/>
    </row>
    <row r="358" ht="12.75">
      <c r="D358" s="109"/>
    </row>
    <row r="359" ht="12.75">
      <c r="D359" s="109"/>
    </row>
    <row r="360" ht="12.75">
      <c r="D360" s="109"/>
    </row>
    <row r="361" ht="12.75">
      <c r="D361" s="109"/>
    </row>
    <row r="362" ht="12.75">
      <c r="D362" s="109"/>
    </row>
    <row r="363" ht="12.75">
      <c r="D363" s="109"/>
    </row>
    <row r="364" ht="12.75">
      <c r="D364" s="109"/>
    </row>
    <row r="365" ht="12.75">
      <c r="D365" s="109"/>
    </row>
    <row r="366" ht="12.75">
      <c r="D366" s="109"/>
    </row>
    <row r="367" ht="12.75">
      <c r="D367" s="109"/>
    </row>
    <row r="368" ht="12.75">
      <c r="D368" s="109"/>
    </row>
    <row r="369" ht="12.75">
      <c r="D369" s="109"/>
    </row>
    <row r="370" ht="12.75">
      <c r="D370" s="109"/>
    </row>
    <row r="371" ht="12.75">
      <c r="D371" s="109"/>
    </row>
    <row r="372" ht="12.75">
      <c r="D372" s="109"/>
    </row>
    <row r="373" ht="12.75">
      <c r="D373" s="109"/>
    </row>
    <row r="374" ht="12.75">
      <c r="D374" s="109"/>
    </row>
    <row r="375" ht="12.75">
      <c r="D375" s="109"/>
    </row>
    <row r="376" ht="12.75">
      <c r="D376" s="109"/>
    </row>
    <row r="377" ht="12.75">
      <c r="D377" s="109"/>
    </row>
    <row r="378" ht="12.75">
      <c r="D378" s="109"/>
    </row>
    <row r="379" ht="12.75">
      <c r="D379" s="109"/>
    </row>
    <row r="380" ht="12.75">
      <c r="D380" s="109"/>
    </row>
    <row r="381" ht="12.75">
      <c r="D381" s="109"/>
    </row>
    <row r="382" ht="12.75">
      <c r="D382" s="109"/>
    </row>
    <row r="383" ht="12.75">
      <c r="D383" s="109"/>
    </row>
    <row r="384" ht="12.75">
      <c r="D384" s="109"/>
    </row>
    <row r="385" ht="12.75">
      <c r="D385" s="109"/>
    </row>
    <row r="386" ht="12.75">
      <c r="D386" s="109"/>
    </row>
    <row r="387" ht="12.75">
      <c r="D387" s="109"/>
    </row>
    <row r="388" ht="12.75">
      <c r="D388" s="109"/>
    </row>
    <row r="389" ht="12.75">
      <c r="D389" s="109"/>
    </row>
    <row r="390" ht="12.75">
      <c r="D390" s="109"/>
    </row>
    <row r="391" ht="12.75">
      <c r="D391" s="109"/>
    </row>
    <row r="392" ht="12.75">
      <c r="D392" s="109"/>
    </row>
    <row r="393" ht="12.75">
      <c r="D393" s="109"/>
    </row>
    <row r="394" ht="12.75">
      <c r="D394" s="109"/>
    </row>
    <row r="395" ht="12.75">
      <c r="D395" s="109"/>
    </row>
    <row r="396" ht="12.75">
      <c r="D396" s="109"/>
    </row>
    <row r="397" ht="12.75">
      <c r="D397" s="109"/>
    </row>
    <row r="398" ht="12.75">
      <c r="D398" s="109"/>
    </row>
    <row r="399" ht="12.75">
      <c r="D399" s="109"/>
    </row>
    <row r="400" ht="12.75">
      <c r="D400" s="109"/>
    </row>
    <row r="401" ht="12.75">
      <c r="D401" s="109"/>
    </row>
    <row r="402" ht="12.75">
      <c r="D402" s="109"/>
    </row>
    <row r="403" ht="12.75">
      <c r="D403" s="109"/>
    </row>
    <row r="404" ht="12.75">
      <c r="D404" s="109"/>
    </row>
    <row r="405" ht="12.75">
      <c r="D405" s="109"/>
    </row>
    <row r="406" ht="12.75">
      <c r="D406" s="109"/>
    </row>
    <row r="407" ht="12.75">
      <c r="D407" s="109"/>
    </row>
    <row r="408" ht="12.75">
      <c r="D408" s="109"/>
    </row>
    <row r="409" ht="12.75">
      <c r="D409" s="109"/>
    </row>
    <row r="410" ht="12.75">
      <c r="D410" s="109"/>
    </row>
    <row r="411" ht="12.75">
      <c r="D411" s="109"/>
    </row>
    <row r="412" ht="12.75">
      <c r="D412" s="109"/>
    </row>
    <row r="413" ht="12.75">
      <c r="D413" s="109"/>
    </row>
    <row r="414" ht="12.75">
      <c r="D414" s="109"/>
    </row>
    <row r="415" ht="12.75">
      <c r="D415" s="109"/>
    </row>
    <row r="416" ht="12.75">
      <c r="D416" s="109"/>
    </row>
    <row r="417" ht="12.75">
      <c r="D417" s="109"/>
    </row>
    <row r="418" ht="12.75">
      <c r="D418" s="109"/>
    </row>
    <row r="419" ht="12.75">
      <c r="D419" s="109"/>
    </row>
    <row r="420" ht="12.75">
      <c r="D420" s="109"/>
    </row>
    <row r="421" ht="12.75">
      <c r="D421" s="109"/>
    </row>
    <row r="422" ht="12.75">
      <c r="D422" s="109"/>
    </row>
    <row r="423" ht="12.75">
      <c r="D423" s="109"/>
    </row>
    <row r="424" ht="12.75">
      <c r="D424" s="109"/>
    </row>
    <row r="425" ht="12.75">
      <c r="D425" s="109"/>
    </row>
    <row r="426" ht="12.75">
      <c r="D426" s="109"/>
    </row>
    <row r="427" ht="12.75">
      <c r="D427" s="109"/>
    </row>
    <row r="428" ht="12.75">
      <c r="D428" s="109"/>
    </row>
    <row r="429" ht="12.75">
      <c r="D429" s="109"/>
    </row>
    <row r="430" ht="12.75">
      <c r="D430" s="109"/>
    </row>
    <row r="431" ht="12.75">
      <c r="D431" s="109"/>
    </row>
    <row r="432" ht="12.75">
      <c r="D432" s="109"/>
    </row>
    <row r="433" ht="12.75">
      <c r="D433" s="109"/>
    </row>
    <row r="434" ht="12.75">
      <c r="D434" s="109"/>
    </row>
    <row r="435" ht="12.75">
      <c r="D435" s="109"/>
    </row>
    <row r="436" ht="12.75">
      <c r="D436" s="109"/>
    </row>
    <row r="437" ht="12.75">
      <c r="D437" s="109"/>
    </row>
    <row r="438" ht="12.75">
      <c r="D438" s="109"/>
    </row>
    <row r="439" ht="12.75">
      <c r="D439" s="109"/>
    </row>
    <row r="440" ht="12.75">
      <c r="D440" s="109"/>
    </row>
    <row r="441" ht="12.75">
      <c r="D441" s="109"/>
    </row>
    <row r="442" ht="12.75">
      <c r="D442" s="109"/>
    </row>
    <row r="443" ht="12.75">
      <c r="D443" s="109"/>
    </row>
    <row r="444" ht="12.75">
      <c r="D444" s="109"/>
    </row>
    <row r="445" ht="12.75">
      <c r="D445" s="109"/>
    </row>
    <row r="446" ht="12.75">
      <c r="D446" s="109"/>
    </row>
    <row r="447" ht="12.75">
      <c r="D447" s="109"/>
    </row>
    <row r="448" ht="12.75">
      <c r="D448" s="109"/>
    </row>
    <row r="449" ht="12.75">
      <c r="D449" s="109"/>
    </row>
    <row r="450" ht="12.75">
      <c r="D450" s="109"/>
    </row>
    <row r="451" ht="12.75">
      <c r="D451" s="109"/>
    </row>
    <row r="452" ht="12.75">
      <c r="D452" s="109"/>
    </row>
    <row r="453" ht="12.75">
      <c r="D453" s="109"/>
    </row>
    <row r="454" ht="12.75">
      <c r="D454" s="109"/>
    </row>
    <row r="455" ht="12.75">
      <c r="D455" s="109"/>
    </row>
    <row r="456" ht="12.75">
      <c r="D456" s="109"/>
    </row>
    <row r="457" ht="12.75">
      <c r="D457" s="109"/>
    </row>
    <row r="458" ht="12.75">
      <c r="D458" s="109"/>
    </row>
    <row r="459" ht="12.75">
      <c r="D459" s="109"/>
    </row>
    <row r="460" ht="12.75">
      <c r="D460" s="109"/>
    </row>
    <row r="461" ht="12.75">
      <c r="D461" s="109"/>
    </row>
    <row r="462" ht="12.75">
      <c r="D462" s="109"/>
    </row>
    <row r="463" ht="12.75">
      <c r="D463" s="109"/>
    </row>
    <row r="464" ht="12.75">
      <c r="D464" s="109"/>
    </row>
    <row r="465" ht="12.75">
      <c r="D465" s="109"/>
    </row>
    <row r="466" ht="12.75">
      <c r="D466" s="109"/>
    </row>
    <row r="467" ht="12.75">
      <c r="D467" s="109"/>
    </row>
    <row r="468" ht="12.75">
      <c r="D468" s="109"/>
    </row>
    <row r="469" ht="12.75">
      <c r="D469" s="109"/>
    </row>
    <row r="470" ht="12.75">
      <c r="D470" s="109"/>
    </row>
    <row r="471" ht="12.75">
      <c r="D471" s="109"/>
    </row>
    <row r="472" ht="12.75">
      <c r="D472" s="109"/>
    </row>
    <row r="473" ht="12.75">
      <c r="D473" s="109"/>
    </row>
    <row r="474" ht="12.75">
      <c r="D474" s="109"/>
    </row>
    <row r="475" ht="12.75">
      <c r="D475" s="109"/>
    </row>
    <row r="476" ht="12.75">
      <c r="D476" s="109"/>
    </row>
    <row r="477" ht="12.75">
      <c r="D477" s="109"/>
    </row>
    <row r="478" ht="12.75">
      <c r="D478" s="109"/>
    </row>
    <row r="479" ht="12.75">
      <c r="D479" s="109"/>
    </row>
    <row r="480" ht="12.75">
      <c r="D480" s="109"/>
    </row>
    <row r="481" ht="12.75">
      <c r="D481" s="109"/>
    </row>
    <row r="482" ht="12.75">
      <c r="D482" s="109"/>
    </row>
    <row r="483" ht="12.75">
      <c r="D483" s="109"/>
    </row>
    <row r="484" ht="12.75">
      <c r="D484" s="109"/>
    </row>
    <row r="485" ht="12.75">
      <c r="D485" s="109"/>
    </row>
    <row r="486" ht="12.75">
      <c r="D486" s="109"/>
    </row>
    <row r="487" ht="12.75">
      <c r="D487" s="109"/>
    </row>
    <row r="488" ht="12.75">
      <c r="D488" s="109"/>
    </row>
    <row r="489" ht="12.75">
      <c r="D489" s="109"/>
    </row>
    <row r="490" ht="12.75">
      <c r="D490" s="109"/>
    </row>
    <row r="491" ht="12.75">
      <c r="D491" s="109"/>
    </row>
    <row r="492" ht="12.75">
      <c r="D492" s="109"/>
    </row>
    <row r="493" ht="12.75">
      <c r="D493" s="109"/>
    </row>
    <row r="494" ht="12.75">
      <c r="D494" s="109"/>
    </row>
    <row r="495" ht="12.75">
      <c r="D495" s="109"/>
    </row>
    <row r="496" ht="12.75">
      <c r="D496" s="109"/>
    </row>
    <row r="497" ht="12.75">
      <c r="D497" s="109"/>
    </row>
    <row r="498" ht="12.75">
      <c r="D498" s="109"/>
    </row>
    <row r="499" ht="12.75">
      <c r="D499" s="109"/>
    </row>
    <row r="500" ht="12.75">
      <c r="D500" s="109"/>
    </row>
    <row r="501" ht="12.75">
      <c r="D501" s="109"/>
    </row>
    <row r="502" ht="12.75">
      <c r="D502" s="109"/>
    </row>
    <row r="503" ht="12.75">
      <c r="D503" s="109"/>
    </row>
    <row r="504" ht="12.75">
      <c r="D504" s="109"/>
    </row>
    <row r="505" ht="12.75">
      <c r="D505" s="109"/>
    </row>
    <row r="506" ht="12.75">
      <c r="D506" s="109"/>
    </row>
    <row r="507" ht="12.75">
      <c r="D507" s="109"/>
    </row>
    <row r="508" ht="12.75">
      <c r="D508" s="109"/>
    </row>
    <row r="509" ht="12.75">
      <c r="D509" s="109"/>
    </row>
    <row r="510" ht="12.75">
      <c r="D510" s="109"/>
    </row>
    <row r="511" ht="12.75">
      <c r="D511" s="109"/>
    </row>
    <row r="512" ht="12.75">
      <c r="D512" s="109"/>
    </row>
    <row r="513" ht="12.75">
      <c r="D513" s="109"/>
    </row>
    <row r="514" ht="12.75">
      <c r="D514" s="109"/>
    </row>
    <row r="515" ht="12.75">
      <c r="D515" s="109"/>
    </row>
    <row r="516" ht="12.75">
      <c r="D516" s="109"/>
    </row>
    <row r="517" ht="12.75">
      <c r="D517" s="109"/>
    </row>
    <row r="518" ht="12.75">
      <c r="D518" s="109"/>
    </row>
    <row r="519" ht="12.75">
      <c r="D519" s="109"/>
    </row>
    <row r="520" ht="12.75">
      <c r="D520" s="109"/>
    </row>
    <row r="521" ht="12.75">
      <c r="D521" s="109"/>
    </row>
    <row r="522" ht="12.75">
      <c r="D522" s="109"/>
    </row>
    <row r="523" ht="12.75">
      <c r="D523" s="109"/>
    </row>
    <row r="524" ht="12.75">
      <c r="D524" s="109"/>
    </row>
    <row r="525" ht="12.75">
      <c r="D525" s="109"/>
    </row>
    <row r="526" ht="12.75">
      <c r="D526" s="109"/>
    </row>
    <row r="527" ht="12.75">
      <c r="D527" s="109"/>
    </row>
    <row r="528" ht="12.75">
      <c r="D528" s="109"/>
    </row>
    <row r="529" ht="12.75">
      <c r="D529" s="109"/>
    </row>
    <row r="530" ht="12.75">
      <c r="D530" s="109"/>
    </row>
    <row r="531" ht="12.75">
      <c r="D531" s="109"/>
    </row>
    <row r="532" ht="12.75">
      <c r="D532" s="109"/>
    </row>
    <row r="533" ht="12.75">
      <c r="D533" s="109"/>
    </row>
    <row r="534" ht="12.75">
      <c r="D534" s="109"/>
    </row>
    <row r="535" ht="12.75">
      <c r="D535" s="109"/>
    </row>
    <row r="536" ht="12.75">
      <c r="D536" s="109"/>
    </row>
    <row r="537" ht="12.75">
      <c r="D537" s="109"/>
    </row>
    <row r="538" ht="12.75">
      <c r="D538" s="109"/>
    </row>
    <row r="539" ht="12.75">
      <c r="D539" s="109"/>
    </row>
    <row r="540" ht="12.75">
      <c r="D540" s="109"/>
    </row>
    <row r="541" ht="12.75">
      <c r="D541" s="109"/>
    </row>
    <row r="542" ht="12.75">
      <c r="D542" s="109"/>
    </row>
    <row r="543" ht="12.75">
      <c r="D543" s="109"/>
    </row>
    <row r="544" ht="12.75">
      <c r="D544" s="109"/>
    </row>
    <row r="545" ht="12.75">
      <c r="D545" s="109"/>
    </row>
    <row r="546" ht="12.75">
      <c r="D546" s="109"/>
    </row>
    <row r="547" ht="12.75">
      <c r="D547" s="109"/>
    </row>
    <row r="548" ht="12.75">
      <c r="D548" s="109"/>
    </row>
    <row r="549" ht="12.75">
      <c r="D549" s="109"/>
    </row>
    <row r="550" ht="12.75">
      <c r="D550" s="109"/>
    </row>
    <row r="551" ht="12.75">
      <c r="D551" s="109"/>
    </row>
    <row r="552" ht="12.75">
      <c r="D552" s="109"/>
    </row>
    <row r="553" ht="12.75">
      <c r="D553" s="109"/>
    </row>
    <row r="554" ht="12.75">
      <c r="D554" s="109"/>
    </row>
    <row r="555" ht="12.75">
      <c r="D555" s="109"/>
    </row>
    <row r="556" ht="12.75">
      <c r="D556" s="109"/>
    </row>
    <row r="557" ht="12.75">
      <c r="D557" s="109"/>
    </row>
    <row r="558" ht="12.75">
      <c r="D558" s="109"/>
    </row>
    <row r="559" ht="12.75">
      <c r="D559" s="109"/>
    </row>
    <row r="560" ht="12.75">
      <c r="D560" s="109"/>
    </row>
    <row r="561" ht="12.75">
      <c r="D561" s="109"/>
    </row>
    <row r="562" ht="12.75">
      <c r="D562" s="109"/>
    </row>
    <row r="563" ht="12.75">
      <c r="D563" s="109"/>
    </row>
    <row r="564" ht="12.75">
      <c r="D564" s="109"/>
    </row>
    <row r="565" ht="12.75">
      <c r="D565" s="109"/>
    </row>
    <row r="566" ht="12.75">
      <c r="D566" s="109"/>
    </row>
    <row r="567" ht="12.75">
      <c r="D567" s="109"/>
    </row>
    <row r="568" ht="12.75">
      <c r="D568" s="109"/>
    </row>
    <row r="569" ht="12.75">
      <c r="D569" s="109"/>
    </row>
    <row r="570" ht="12.75">
      <c r="D570" s="109"/>
    </row>
    <row r="571" ht="12.75">
      <c r="D571" s="109"/>
    </row>
    <row r="572" ht="12.75">
      <c r="D572" s="109"/>
    </row>
    <row r="573" ht="12.75">
      <c r="D573" s="109"/>
    </row>
    <row r="574" ht="12.75">
      <c r="D574" s="109"/>
    </row>
    <row r="575" ht="12.75">
      <c r="D575" s="109"/>
    </row>
    <row r="576" ht="12.75">
      <c r="D576" s="109"/>
    </row>
    <row r="577" ht="12.75">
      <c r="D577" s="109"/>
    </row>
    <row r="578" ht="12.75">
      <c r="D578" s="109"/>
    </row>
    <row r="579" ht="12.75">
      <c r="D579" s="109"/>
    </row>
    <row r="580" ht="12.75">
      <c r="D580" s="109"/>
    </row>
    <row r="581" ht="12.75">
      <c r="D581" s="109"/>
    </row>
    <row r="582" ht="12.75">
      <c r="D582" s="109"/>
    </row>
    <row r="583" ht="12.75">
      <c r="D583" s="109"/>
    </row>
    <row r="584" ht="12.75">
      <c r="D584" s="109"/>
    </row>
    <row r="585" ht="12.75">
      <c r="D585" s="109"/>
    </row>
    <row r="586" ht="12.75">
      <c r="D586" s="109"/>
    </row>
    <row r="587" ht="12.75">
      <c r="D587" s="109"/>
    </row>
    <row r="588" ht="12.75">
      <c r="D588" s="109"/>
    </row>
    <row r="589" ht="12.75">
      <c r="D589" s="109"/>
    </row>
    <row r="590" ht="12.75">
      <c r="D590" s="109"/>
    </row>
    <row r="591" ht="12.75">
      <c r="D591" s="109"/>
    </row>
    <row r="592" ht="12.75">
      <c r="D592" s="109"/>
    </row>
    <row r="593" ht="12.75">
      <c r="D593" s="109"/>
    </row>
    <row r="594" ht="12.75">
      <c r="D594" s="109"/>
    </row>
    <row r="595" ht="12.75">
      <c r="D595" s="109"/>
    </row>
    <row r="596" ht="12.75">
      <c r="D596" s="109"/>
    </row>
    <row r="597" ht="12.75">
      <c r="D597" s="109"/>
    </row>
    <row r="598" ht="12.75">
      <c r="D598" s="109"/>
    </row>
    <row r="599" ht="12.75">
      <c r="D599" s="109"/>
    </row>
    <row r="600" ht="12.75">
      <c r="D600" s="109"/>
    </row>
    <row r="601" ht="12.75">
      <c r="D601" s="109"/>
    </row>
    <row r="602" ht="12.75">
      <c r="D602" s="109"/>
    </row>
    <row r="603" ht="12.75">
      <c r="D603" s="109"/>
    </row>
    <row r="604" ht="12.75">
      <c r="D604" s="109"/>
    </row>
    <row r="605" ht="12.75">
      <c r="D605" s="109"/>
    </row>
    <row r="606" ht="12.75">
      <c r="D606" s="109"/>
    </row>
    <row r="607" ht="12.75">
      <c r="D607" s="109"/>
    </row>
    <row r="608" ht="12.75">
      <c r="D608" s="109"/>
    </row>
    <row r="609" ht="12.75">
      <c r="D609" s="109"/>
    </row>
    <row r="610" ht="12.75">
      <c r="D610" s="109"/>
    </row>
    <row r="611" ht="12.75">
      <c r="D611" s="109"/>
    </row>
    <row r="612" ht="12.75">
      <c r="D612" s="109"/>
    </row>
    <row r="613" ht="12.75">
      <c r="D613" s="109"/>
    </row>
    <row r="614" ht="12.75">
      <c r="D614" s="109"/>
    </row>
    <row r="615" ht="12.75">
      <c r="D615" s="109"/>
    </row>
    <row r="616" ht="12.75">
      <c r="D616" s="109"/>
    </row>
    <row r="617" ht="12.75">
      <c r="D617" s="109"/>
    </row>
    <row r="618" ht="12.75">
      <c r="D618" s="109"/>
    </row>
    <row r="619" ht="12.75">
      <c r="D619" s="109"/>
    </row>
    <row r="620" ht="12.75">
      <c r="D620" s="109"/>
    </row>
    <row r="621" ht="12.75">
      <c r="D621" s="109"/>
    </row>
    <row r="622" ht="12.75">
      <c r="D622" s="109"/>
    </row>
    <row r="623" ht="12.75">
      <c r="D623" s="109"/>
    </row>
    <row r="624" ht="12.75">
      <c r="D624" s="109"/>
    </row>
    <row r="625" ht="12.75">
      <c r="D625" s="109"/>
    </row>
    <row r="626" ht="12.75">
      <c r="D626" s="109"/>
    </row>
    <row r="627" ht="12.75">
      <c r="D627" s="109"/>
    </row>
    <row r="628" ht="12.75">
      <c r="D628" s="109"/>
    </row>
    <row r="629" ht="12.75">
      <c r="D629" s="109"/>
    </row>
    <row r="630" ht="12.75">
      <c r="D630" s="109"/>
    </row>
    <row r="631" ht="12.75">
      <c r="D631" s="109"/>
    </row>
    <row r="632" ht="12.75">
      <c r="D632" s="109"/>
    </row>
    <row r="633" ht="12.75">
      <c r="D633" s="109"/>
    </row>
    <row r="634" ht="12.75">
      <c r="D634" s="109"/>
    </row>
    <row r="635" ht="12.75">
      <c r="D635" s="109"/>
    </row>
    <row r="636" ht="12.75">
      <c r="D636" s="109"/>
    </row>
    <row r="637" ht="12.75">
      <c r="D637" s="109"/>
    </row>
    <row r="638" ht="12.75">
      <c r="D638" s="109"/>
    </row>
    <row r="639" ht="12.75">
      <c r="D639" s="109"/>
    </row>
    <row r="640" ht="12.75">
      <c r="D640" s="109"/>
    </row>
    <row r="641" ht="12.75">
      <c r="D641" s="109"/>
    </row>
    <row r="642" ht="12.75">
      <c r="D642" s="109"/>
    </row>
    <row r="643" ht="12.75">
      <c r="D643" s="109"/>
    </row>
    <row r="644" ht="12.75">
      <c r="D644" s="109"/>
    </row>
    <row r="645" ht="12.75">
      <c r="D645" s="109"/>
    </row>
    <row r="646" ht="12.75">
      <c r="D646" s="109"/>
    </row>
    <row r="647" ht="12.75">
      <c r="D647" s="109"/>
    </row>
    <row r="648" ht="12.75">
      <c r="D648" s="109"/>
    </row>
    <row r="649" ht="12.75">
      <c r="D649" s="109"/>
    </row>
    <row r="650" ht="12.75">
      <c r="D650" s="109"/>
    </row>
    <row r="651" ht="12.75">
      <c r="D651" s="109"/>
    </row>
    <row r="652" ht="12.75">
      <c r="D652" s="109"/>
    </row>
    <row r="653" ht="12.75">
      <c r="D653" s="109"/>
    </row>
    <row r="654" ht="12.75">
      <c r="D654" s="109"/>
    </row>
    <row r="655" ht="12.75">
      <c r="D655" s="109"/>
    </row>
    <row r="656" ht="12.75">
      <c r="D656" s="109"/>
    </row>
    <row r="657" ht="12.75">
      <c r="D657" s="109"/>
    </row>
    <row r="658" ht="12.75">
      <c r="D658" s="109"/>
    </row>
    <row r="659" ht="12.75">
      <c r="D659" s="109"/>
    </row>
    <row r="660" ht="12.75">
      <c r="D660" s="109"/>
    </row>
    <row r="661" ht="12.75">
      <c r="D661" s="109"/>
    </row>
    <row r="662" ht="12.75">
      <c r="D662" s="109"/>
    </row>
    <row r="663" ht="12.75">
      <c r="D663" s="109"/>
    </row>
    <row r="664" ht="12.75">
      <c r="D664" s="109"/>
    </row>
    <row r="665" ht="12.75">
      <c r="D665" s="109"/>
    </row>
    <row r="666" ht="12.75">
      <c r="D666" s="109"/>
    </row>
    <row r="667" ht="12.75">
      <c r="D667" s="109"/>
    </row>
    <row r="668" ht="12.75">
      <c r="D668" s="109"/>
    </row>
    <row r="669" ht="12.75">
      <c r="D669" s="109"/>
    </row>
    <row r="670" ht="12.75">
      <c r="D670" s="109"/>
    </row>
    <row r="671" ht="12.75">
      <c r="D671" s="109"/>
    </row>
    <row r="672" ht="12.75">
      <c r="D672" s="109"/>
    </row>
    <row r="673" ht="12.75">
      <c r="D673" s="109"/>
    </row>
    <row r="674" ht="12.75">
      <c r="D674" s="109"/>
    </row>
    <row r="675" ht="12.75">
      <c r="D675" s="109"/>
    </row>
    <row r="676" ht="12.75">
      <c r="D676" s="109"/>
    </row>
    <row r="677" ht="12.75">
      <c r="D677" s="109"/>
    </row>
    <row r="678" ht="12.75">
      <c r="D678" s="109"/>
    </row>
    <row r="679" ht="12.75">
      <c r="D679" s="109"/>
    </row>
    <row r="680" ht="12.75">
      <c r="D680" s="109"/>
    </row>
    <row r="681" ht="12.75">
      <c r="D681" s="109"/>
    </row>
    <row r="682" ht="12.75">
      <c r="D682" s="109"/>
    </row>
    <row r="683" ht="12.75">
      <c r="D683" s="109"/>
    </row>
    <row r="684" ht="12.75">
      <c r="D684" s="109"/>
    </row>
    <row r="685" ht="12.75">
      <c r="D685" s="109"/>
    </row>
    <row r="686" ht="12.75">
      <c r="D686" s="109"/>
    </row>
    <row r="687" ht="12.75">
      <c r="D687" s="109"/>
    </row>
    <row r="688" ht="12.75">
      <c r="D688" s="109"/>
    </row>
    <row r="689" ht="12.75">
      <c r="D689" s="109"/>
    </row>
    <row r="690" ht="12.75">
      <c r="D690" s="109"/>
    </row>
    <row r="691" ht="12.75">
      <c r="D691" s="109"/>
    </row>
    <row r="692" ht="12.75">
      <c r="D692" s="109"/>
    </row>
    <row r="693" ht="12.75">
      <c r="D693" s="109"/>
    </row>
    <row r="694" ht="12.75">
      <c r="D694" s="109"/>
    </row>
    <row r="695" ht="12.75">
      <c r="D695" s="109"/>
    </row>
    <row r="696" ht="12.75">
      <c r="D696" s="109"/>
    </row>
    <row r="697" ht="12.75">
      <c r="D697" s="109"/>
    </row>
    <row r="698" ht="12.75">
      <c r="D698" s="109"/>
    </row>
    <row r="699" ht="12.75">
      <c r="D699" s="109"/>
    </row>
    <row r="700" ht="12.75">
      <c r="D700" s="109"/>
    </row>
    <row r="701" ht="12.75">
      <c r="D701" s="109"/>
    </row>
    <row r="702" ht="12.75">
      <c r="D702" s="109"/>
    </row>
    <row r="703" ht="12.75">
      <c r="D703" s="109"/>
    </row>
    <row r="704" ht="12.75">
      <c r="D704" s="109"/>
    </row>
    <row r="705" ht="12.75">
      <c r="D705" s="109"/>
    </row>
    <row r="706" ht="12.75">
      <c r="D706" s="109"/>
    </row>
    <row r="707" ht="12.75">
      <c r="D707" s="109"/>
    </row>
    <row r="708" ht="12.75">
      <c r="D708" s="109"/>
    </row>
    <row r="709" ht="12.75">
      <c r="D709" s="109"/>
    </row>
    <row r="710" ht="12.75">
      <c r="D710" s="109"/>
    </row>
    <row r="711" ht="12.75">
      <c r="D711" s="109"/>
    </row>
    <row r="712" ht="12.75">
      <c r="D712" s="109"/>
    </row>
    <row r="713" ht="12.75">
      <c r="D713" s="109"/>
    </row>
    <row r="714" ht="12.75">
      <c r="D714" s="109"/>
    </row>
    <row r="715" ht="12.75">
      <c r="D715" s="109"/>
    </row>
    <row r="716" ht="12.75">
      <c r="D716" s="109"/>
    </row>
    <row r="717" ht="12.75">
      <c r="D717" s="109"/>
    </row>
    <row r="718" ht="12.75">
      <c r="D718" s="109"/>
    </row>
    <row r="719" ht="12.75">
      <c r="D719" s="109"/>
    </row>
    <row r="720" ht="12.75">
      <c r="D720" s="109"/>
    </row>
    <row r="721" ht="12.75">
      <c r="D721" s="109"/>
    </row>
    <row r="722" ht="12.75">
      <c r="D722" s="109"/>
    </row>
    <row r="723" ht="12.75">
      <c r="D723" s="109"/>
    </row>
    <row r="724" ht="12.75">
      <c r="D724" s="109"/>
    </row>
    <row r="725" ht="12.75">
      <c r="D725" s="109"/>
    </row>
    <row r="726" ht="12.75">
      <c r="D726" s="109"/>
    </row>
    <row r="727" ht="12.75">
      <c r="D727" s="109"/>
    </row>
    <row r="728" ht="12.75">
      <c r="D728" s="109"/>
    </row>
    <row r="729" ht="12.75">
      <c r="D729" s="109"/>
    </row>
    <row r="730" ht="12.75">
      <c r="D730" s="109"/>
    </row>
    <row r="731" ht="12.75">
      <c r="D731" s="109"/>
    </row>
    <row r="732" ht="12.75">
      <c r="D732" s="109"/>
    </row>
    <row r="733" ht="12.75">
      <c r="D733" s="109"/>
    </row>
    <row r="734" ht="12.75">
      <c r="D734" s="109"/>
    </row>
    <row r="735" ht="12.75">
      <c r="D735" s="109"/>
    </row>
    <row r="736" ht="12.75">
      <c r="D736" s="109"/>
    </row>
    <row r="737" ht="12.75">
      <c r="D737" s="109"/>
    </row>
    <row r="738" ht="12.75">
      <c r="D738" s="109"/>
    </row>
    <row r="739" ht="12.75">
      <c r="D739" s="109"/>
    </row>
    <row r="740" ht="12.75">
      <c r="D740" s="109"/>
    </row>
    <row r="741" ht="12.75">
      <c r="D741" s="109"/>
    </row>
    <row r="742" ht="12.75">
      <c r="D742" s="109"/>
    </row>
    <row r="743" ht="12.75">
      <c r="D743" s="109"/>
    </row>
    <row r="744" ht="12.75">
      <c r="D744" s="109"/>
    </row>
    <row r="745" ht="12.75">
      <c r="D745" s="109"/>
    </row>
    <row r="746" ht="12.75">
      <c r="D746" s="109"/>
    </row>
    <row r="747" ht="12.75">
      <c r="D747" s="109"/>
    </row>
    <row r="748" ht="12.75">
      <c r="D748" s="109"/>
    </row>
    <row r="749" ht="12.75">
      <c r="D749" s="109"/>
    </row>
    <row r="750" ht="12.75">
      <c r="D750" s="109"/>
    </row>
    <row r="751" ht="12.75">
      <c r="D751" s="109"/>
    </row>
    <row r="752" ht="12.75">
      <c r="D752" s="109"/>
    </row>
    <row r="753" ht="12.75">
      <c r="D753" s="109"/>
    </row>
    <row r="754" ht="12.75">
      <c r="D754" s="109"/>
    </row>
    <row r="755" ht="12.75">
      <c r="D755" s="109"/>
    </row>
    <row r="756" ht="12.75">
      <c r="D756" s="109"/>
    </row>
    <row r="757" ht="12.75">
      <c r="D757" s="109"/>
    </row>
    <row r="758" ht="12.75">
      <c r="D758" s="109"/>
    </row>
    <row r="759" ht="12.75">
      <c r="D759" s="109"/>
    </row>
    <row r="760" ht="12.75">
      <c r="D760" s="109"/>
    </row>
    <row r="761" ht="12.75">
      <c r="D761" s="109"/>
    </row>
    <row r="762" ht="12.75">
      <c r="D762" s="109"/>
    </row>
    <row r="763" ht="12.75">
      <c r="D763" s="109"/>
    </row>
    <row r="764" ht="12.75">
      <c r="D764" s="109"/>
    </row>
    <row r="765" ht="12.75">
      <c r="D765" s="109"/>
    </row>
    <row r="766" ht="12.75">
      <c r="D766" s="109"/>
    </row>
    <row r="767" ht="12.75">
      <c r="D767" s="109"/>
    </row>
    <row r="768" ht="12.75">
      <c r="D768" s="109"/>
    </row>
    <row r="769" ht="12.75">
      <c r="D769" s="109"/>
    </row>
    <row r="770" ht="12.75">
      <c r="D770" s="109"/>
    </row>
    <row r="771" ht="12.75">
      <c r="D771" s="109"/>
    </row>
    <row r="772" ht="12.75">
      <c r="D772" s="109"/>
    </row>
    <row r="773" ht="12.75">
      <c r="D773" s="109"/>
    </row>
    <row r="774" ht="12.75">
      <c r="D774" s="109"/>
    </row>
    <row r="775" ht="12.75">
      <c r="D775" s="109"/>
    </row>
    <row r="776" ht="12.75">
      <c r="D776" s="109"/>
    </row>
    <row r="777" ht="12.75">
      <c r="D777" s="109"/>
    </row>
    <row r="778" ht="12.75">
      <c r="D778" s="109"/>
    </row>
    <row r="779" ht="12.75">
      <c r="D779" s="109"/>
    </row>
    <row r="780" ht="12.75">
      <c r="D780" s="109"/>
    </row>
    <row r="781" ht="12.75">
      <c r="D781" s="109"/>
    </row>
    <row r="782" ht="12.75">
      <c r="D782" s="109"/>
    </row>
    <row r="783" ht="12.75">
      <c r="D783" s="109"/>
    </row>
    <row r="784" ht="12.75">
      <c r="D784" s="109"/>
    </row>
    <row r="785" ht="12.75">
      <c r="D785" s="109"/>
    </row>
    <row r="786" ht="12.75">
      <c r="D786" s="109"/>
    </row>
    <row r="787" ht="12.75">
      <c r="D787" s="109"/>
    </row>
    <row r="788" ht="12.75">
      <c r="D788" s="109"/>
    </row>
    <row r="789" ht="12.75">
      <c r="D789" s="109"/>
    </row>
    <row r="790" ht="12.75">
      <c r="D790" s="109"/>
    </row>
    <row r="791" ht="12.75">
      <c r="D791" s="109"/>
    </row>
    <row r="792" ht="12.75">
      <c r="D792" s="109"/>
    </row>
    <row r="793" ht="12.75">
      <c r="D793" s="109"/>
    </row>
    <row r="794" ht="12.75">
      <c r="D794" s="109"/>
    </row>
    <row r="795" ht="12.75">
      <c r="D795" s="109"/>
    </row>
    <row r="796" ht="12.75">
      <c r="D796" s="109"/>
    </row>
    <row r="797" ht="12.75">
      <c r="D797" s="109"/>
    </row>
    <row r="798" ht="12.75">
      <c r="D798" s="109"/>
    </row>
    <row r="799" ht="12.75">
      <c r="D799" s="109"/>
    </row>
    <row r="800" ht="12.75">
      <c r="D800" s="109"/>
    </row>
    <row r="801" ht="12.75">
      <c r="D801" s="109"/>
    </row>
    <row r="802" ht="12.75">
      <c r="D802" s="109"/>
    </row>
    <row r="803" ht="12.75">
      <c r="D803" s="109"/>
    </row>
    <row r="804" ht="12.75">
      <c r="D804" s="109"/>
    </row>
    <row r="805" ht="12.75">
      <c r="D805" s="109"/>
    </row>
    <row r="806" ht="12.75">
      <c r="D806" s="109"/>
    </row>
    <row r="807" ht="12.75">
      <c r="D807" s="109"/>
    </row>
    <row r="808" ht="12.75">
      <c r="D808" s="109"/>
    </row>
    <row r="809" ht="12.75">
      <c r="D809" s="109"/>
    </row>
    <row r="810" ht="12.75">
      <c r="D810" s="109"/>
    </row>
    <row r="811" ht="12.75">
      <c r="D811" s="109"/>
    </row>
    <row r="812" ht="12.75">
      <c r="D812" s="109"/>
    </row>
    <row r="813" ht="12.75">
      <c r="D813" s="109"/>
    </row>
    <row r="814" ht="12.75">
      <c r="D814" s="109"/>
    </row>
    <row r="815" ht="12.75">
      <c r="D815" s="109"/>
    </row>
    <row r="816" ht="12.75">
      <c r="D816" s="109"/>
    </row>
    <row r="817" ht="12.75">
      <c r="D817" s="109"/>
    </row>
    <row r="818" ht="12.75">
      <c r="D818" s="109"/>
    </row>
    <row r="819" ht="12.75">
      <c r="D819" s="109"/>
    </row>
    <row r="820" ht="12.75">
      <c r="D820" s="109"/>
    </row>
    <row r="821" ht="12.75">
      <c r="D821" s="109"/>
    </row>
    <row r="822" ht="12.75">
      <c r="D822" s="109"/>
    </row>
    <row r="823" ht="12.75">
      <c r="D823" s="109"/>
    </row>
    <row r="824" ht="12.75">
      <c r="D824" s="109"/>
    </row>
    <row r="825" ht="12.75">
      <c r="D825" s="109"/>
    </row>
    <row r="826" ht="12.75">
      <c r="D826" s="109"/>
    </row>
    <row r="827" ht="12.75">
      <c r="D827" s="109"/>
    </row>
    <row r="828" ht="12.75">
      <c r="D828" s="109"/>
    </row>
    <row r="829" ht="12.75">
      <c r="D829" s="109"/>
    </row>
    <row r="830" ht="12.75">
      <c r="D830" s="109"/>
    </row>
    <row r="831" ht="12.75">
      <c r="D831" s="109"/>
    </row>
    <row r="832" ht="12.75">
      <c r="D832" s="109"/>
    </row>
    <row r="833" ht="12.75">
      <c r="D833" s="109"/>
    </row>
    <row r="834" ht="12.75">
      <c r="D834" s="109"/>
    </row>
    <row r="835" ht="12.75">
      <c r="D835" s="109"/>
    </row>
    <row r="836" ht="12.75">
      <c r="D836" s="109"/>
    </row>
    <row r="837" ht="12.75">
      <c r="D837" s="109"/>
    </row>
    <row r="838" ht="12.75">
      <c r="D838" s="109"/>
    </row>
    <row r="839" ht="12.75">
      <c r="D839" s="109"/>
    </row>
    <row r="840" ht="12.75">
      <c r="D840" s="109"/>
    </row>
    <row r="841" ht="12.75">
      <c r="D841" s="109"/>
    </row>
    <row r="842" ht="12.75">
      <c r="D842" s="109"/>
    </row>
    <row r="843" ht="12.75">
      <c r="D843" s="109"/>
    </row>
    <row r="844" ht="12.75">
      <c r="D844" s="109"/>
    </row>
    <row r="845" ht="12.75">
      <c r="D845" s="109"/>
    </row>
    <row r="846" ht="12.75">
      <c r="D846" s="109"/>
    </row>
    <row r="847" ht="12.75">
      <c r="D847" s="109"/>
    </row>
    <row r="848" ht="12.75">
      <c r="D848" s="109"/>
    </row>
    <row r="849" ht="12.75">
      <c r="D849" s="109"/>
    </row>
    <row r="850" ht="12.75">
      <c r="D850" s="109"/>
    </row>
    <row r="851" ht="12.75">
      <c r="D851" s="109"/>
    </row>
    <row r="852" ht="12.75">
      <c r="D852" s="109"/>
    </row>
    <row r="853" ht="12.75">
      <c r="D853" s="109"/>
    </row>
    <row r="854" ht="12.75">
      <c r="D854" s="109"/>
    </row>
    <row r="855" ht="12.75">
      <c r="D855" s="109"/>
    </row>
    <row r="856" ht="12.75">
      <c r="D856" s="109"/>
    </row>
    <row r="857" ht="12.75">
      <c r="D857" s="109"/>
    </row>
    <row r="858" ht="12.75">
      <c r="D858" s="109"/>
    </row>
    <row r="859" ht="12.75">
      <c r="D859" s="109"/>
    </row>
    <row r="860" ht="12.75">
      <c r="D860" s="109"/>
    </row>
    <row r="861" ht="12.75">
      <c r="D861" s="109"/>
    </row>
    <row r="862" ht="12.75">
      <c r="D862" s="109"/>
    </row>
    <row r="863" ht="12.75">
      <c r="D863" s="109"/>
    </row>
    <row r="864" ht="12.75">
      <c r="D864" s="109"/>
    </row>
    <row r="865" ht="12.75">
      <c r="D865" s="109"/>
    </row>
    <row r="866" ht="12.75">
      <c r="D866" s="109"/>
    </row>
    <row r="867" ht="12.75">
      <c r="D867" s="109"/>
    </row>
    <row r="868" ht="12.75">
      <c r="D868" s="109"/>
    </row>
    <row r="869" ht="12.75">
      <c r="D869" s="109"/>
    </row>
    <row r="870" ht="12.75">
      <c r="D870" s="109"/>
    </row>
    <row r="871" ht="12.75">
      <c r="D871" s="109"/>
    </row>
    <row r="872" ht="12.75">
      <c r="D872" s="109"/>
    </row>
    <row r="873" ht="12.75">
      <c r="D873" s="109"/>
    </row>
    <row r="874" ht="12.75">
      <c r="D874" s="109"/>
    </row>
    <row r="875" ht="12.75">
      <c r="D875" s="109"/>
    </row>
    <row r="876" ht="12.75">
      <c r="D876" s="109"/>
    </row>
    <row r="877" ht="12.75">
      <c r="D877" s="109"/>
    </row>
    <row r="878" ht="12.75">
      <c r="D878" s="109"/>
    </row>
    <row r="879" ht="12.75">
      <c r="D879" s="109"/>
    </row>
    <row r="880" ht="12.75">
      <c r="D880" s="109"/>
    </row>
    <row r="881" ht="12.75">
      <c r="D881" s="109"/>
    </row>
    <row r="882" ht="12.75">
      <c r="D882" s="109"/>
    </row>
    <row r="883" ht="12.75">
      <c r="D883" s="109"/>
    </row>
    <row r="884" ht="12.75">
      <c r="D884" s="109"/>
    </row>
    <row r="885" ht="12.75">
      <c r="D885" s="109"/>
    </row>
    <row r="886" ht="12.75">
      <c r="D886" s="109"/>
    </row>
    <row r="887" ht="12.75">
      <c r="D887" s="109"/>
    </row>
    <row r="888" ht="12.75">
      <c r="D888" s="109"/>
    </row>
    <row r="889" ht="12.75">
      <c r="D889" s="109"/>
    </row>
    <row r="890" ht="12.75">
      <c r="D890" s="109"/>
    </row>
    <row r="891" ht="12.75">
      <c r="D891" s="109"/>
    </row>
    <row r="892" ht="12.75">
      <c r="D892" s="109"/>
    </row>
    <row r="893" ht="12.75">
      <c r="D893" s="109"/>
    </row>
    <row r="894" ht="12.75">
      <c r="D894" s="109"/>
    </row>
    <row r="895" ht="12.75">
      <c r="D895" s="109"/>
    </row>
    <row r="896" ht="12.75">
      <c r="D896" s="109"/>
    </row>
    <row r="897" ht="12.75">
      <c r="D897" s="109"/>
    </row>
    <row r="898" ht="12.75">
      <c r="D898" s="109"/>
    </row>
    <row r="899" ht="12.75">
      <c r="D899" s="109"/>
    </row>
    <row r="900" ht="12.75">
      <c r="D900" s="109"/>
    </row>
    <row r="901" ht="12.75">
      <c r="D901" s="109"/>
    </row>
    <row r="902" ht="12.75">
      <c r="D902" s="109"/>
    </row>
    <row r="903" ht="12.75">
      <c r="D903" s="109"/>
    </row>
    <row r="904" ht="12.75">
      <c r="D904" s="109"/>
    </row>
    <row r="905" ht="12.75">
      <c r="D905" s="109"/>
    </row>
    <row r="906" ht="12.75">
      <c r="D906" s="109"/>
    </row>
    <row r="907" ht="12.75">
      <c r="D907" s="109"/>
    </row>
    <row r="908" ht="12.75">
      <c r="D908" s="109"/>
    </row>
    <row r="909" ht="12.75">
      <c r="D909" s="109"/>
    </row>
    <row r="910" ht="12.75">
      <c r="D910" s="109"/>
    </row>
    <row r="911" ht="12.75">
      <c r="D911" s="109"/>
    </row>
    <row r="912" ht="12.75">
      <c r="D912" s="109"/>
    </row>
    <row r="913" ht="12.75">
      <c r="D913" s="109"/>
    </row>
    <row r="914" ht="12.75">
      <c r="D914" s="109"/>
    </row>
    <row r="915" ht="12.75">
      <c r="D915" s="109"/>
    </row>
    <row r="916" ht="12.75">
      <c r="D916" s="109"/>
    </row>
    <row r="917" ht="12.75">
      <c r="D917" s="109"/>
    </row>
    <row r="918" ht="12.75">
      <c r="D918" s="109"/>
    </row>
    <row r="919" ht="12.75">
      <c r="D919" s="109"/>
    </row>
    <row r="920" ht="12.75">
      <c r="D920" s="109"/>
    </row>
    <row r="921" ht="12.75">
      <c r="D921" s="109"/>
    </row>
    <row r="922" ht="12.75">
      <c r="D922" s="109"/>
    </row>
    <row r="923" ht="12.75">
      <c r="D923" s="109"/>
    </row>
    <row r="924" ht="12.75">
      <c r="D924" s="109"/>
    </row>
    <row r="925" ht="12.75">
      <c r="D925" s="109"/>
    </row>
    <row r="926" ht="12.75">
      <c r="D926" s="109"/>
    </row>
    <row r="927" ht="12.75">
      <c r="D927" s="109"/>
    </row>
    <row r="928" ht="12.75">
      <c r="D928" s="109"/>
    </row>
    <row r="929" ht="12.75">
      <c r="D929" s="109"/>
    </row>
    <row r="930" ht="12.75">
      <c r="D930" s="109"/>
    </row>
    <row r="931" ht="12.75">
      <c r="D931" s="109"/>
    </row>
    <row r="932" ht="12.75">
      <c r="D932" s="109"/>
    </row>
    <row r="933" ht="12.75">
      <c r="D933" s="109"/>
    </row>
    <row r="934" ht="12.75">
      <c r="D934" s="109"/>
    </row>
    <row r="935" ht="12.75">
      <c r="D935" s="109"/>
    </row>
    <row r="936" ht="12.75">
      <c r="D936" s="109"/>
    </row>
    <row r="937" ht="12.75">
      <c r="D937" s="109"/>
    </row>
    <row r="938" ht="12.75">
      <c r="D938" s="109"/>
    </row>
    <row r="939" ht="12.75">
      <c r="D939" s="109"/>
    </row>
    <row r="940" ht="12.75">
      <c r="D940" s="109"/>
    </row>
    <row r="941" ht="12.75">
      <c r="D941" s="109"/>
    </row>
    <row r="942" ht="12.75">
      <c r="D942" s="109"/>
    </row>
    <row r="943" ht="12.75">
      <c r="D943" s="109"/>
    </row>
    <row r="944" ht="12.75">
      <c r="D944" s="109"/>
    </row>
    <row r="945" ht="12.75">
      <c r="D945" s="109"/>
    </row>
    <row r="946" ht="12.75">
      <c r="D946" s="109"/>
    </row>
    <row r="947" ht="12.75">
      <c r="D947" s="109"/>
    </row>
    <row r="948" ht="12.75">
      <c r="D948" s="109"/>
    </row>
    <row r="949" ht="12.75">
      <c r="D949" s="109"/>
    </row>
    <row r="950" ht="12.75">
      <c r="D950" s="109"/>
    </row>
    <row r="951" ht="12.75">
      <c r="D951" s="109"/>
    </row>
    <row r="952" ht="12.75">
      <c r="D952" s="109"/>
    </row>
    <row r="953" ht="12.75">
      <c r="D953" s="109"/>
    </row>
    <row r="954" ht="12.75">
      <c r="D954" s="109"/>
    </row>
    <row r="955" ht="12.75">
      <c r="D955" s="109"/>
    </row>
    <row r="956" ht="12.75">
      <c r="D956" s="109"/>
    </row>
    <row r="957" ht="12.75">
      <c r="D957" s="109"/>
    </row>
    <row r="958" ht="12.75">
      <c r="D958" s="109"/>
    </row>
    <row r="959" ht="12.75">
      <c r="D959" s="109"/>
    </row>
    <row r="960" ht="12.75">
      <c r="D960" s="109"/>
    </row>
    <row r="961" ht="12.75">
      <c r="D961" s="109"/>
    </row>
    <row r="962" ht="12.75">
      <c r="D962" s="109"/>
    </row>
    <row r="963" ht="12.75">
      <c r="D963" s="109"/>
    </row>
    <row r="964" ht="12.75">
      <c r="D964" s="109"/>
    </row>
    <row r="965" ht="12.75">
      <c r="D965" s="109"/>
    </row>
    <row r="966" ht="12.75">
      <c r="D966" s="109"/>
    </row>
    <row r="967" ht="12.75">
      <c r="D967" s="109"/>
    </row>
    <row r="968" ht="12.75">
      <c r="D968" s="109"/>
    </row>
    <row r="969" ht="12.75">
      <c r="D969" s="109"/>
    </row>
    <row r="970" ht="12.75">
      <c r="D970" s="109"/>
    </row>
    <row r="971" ht="12.75">
      <c r="D971" s="109"/>
    </row>
    <row r="972" ht="12.75">
      <c r="D972" s="109"/>
    </row>
    <row r="973" ht="12.75">
      <c r="D973" s="109"/>
    </row>
    <row r="974" ht="12.75">
      <c r="D974" s="109"/>
    </row>
    <row r="975" ht="12.75">
      <c r="D975" s="109"/>
    </row>
    <row r="976" ht="12.75">
      <c r="D976" s="109"/>
    </row>
    <row r="977" ht="12.75">
      <c r="D977" s="109"/>
    </row>
    <row r="978" ht="12.75">
      <c r="D978" s="109"/>
    </row>
    <row r="979" ht="12.75">
      <c r="D979" s="109"/>
    </row>
    <row r="980" ht="12.75">
      <c r="D980" s="109"/>
    </row>
    <row r="981" ht="12.75">
      <c r="D981" s="109"/>
    </row>
    <row r="982" ht="12.75">
      <c r="D982" s="109"/>
    </row>
    <row r="983" ht="12.75">
      <c r="D983" s="109"/>
    </row>
    <row r="984" ht="12.75">
      <c r="D984" s="109"/>
    </row>
    <row r="985" ht="12.75">
      <c r="D985" s="109"/>
    </row>
    <row r="986" ht="12.75">
      <c r="D986" s="109"/>
    </row>
    <row r="987" ht="12.75">
      <c r="D987" s="109"/>
    </row>
    <row r="988" ht="12.75">
      <c r="D988" s="109"/>
    </row>
    <row r="989" ht="12.75">
      <c r="D989" s="109"/>
    </row>
    <row r="990" ht="12.75">
      <c r="D990" s="109"/>
    </row>
    <row r="991" ht="12.75">
      <c r="D991" s="109"/>
    </row>
    <row r="992" ht="12.75">
      <c r="D992" s="109"/>
    </row>
    <row r="993" ht="12.75">
      <c r="D993" s="109"/>
    </row>
    <row r="994" ht="12.75">
      <c r="D994" s="109"/>
    </row>
    <row r="995" ht="12.75">
      <c r="D995" s="109"/>
    </row>
    <row r="996" ht="12.75">
      <c r="D996" s="109"/>
    </row>
    <row r="997" ht="12.75">
      <c r="D997" s="109"/>
    </row>
    <row r="998" ht="12.75">
      <c r="D998" s="109"/>
    </row>
    <row r="999" ht="12.75">
      <c r="D999" s="109"/>
    </row>
    <row r="1000" ht="12.75">
      <c r="D1000" s="109"/>
    </row>
    <row r="1001" ht="12.75">
      <c r="D1001" s="109"/>
    </row>
    <row r="1002" ht="12.75">
      <c r="D1002" s="109"/>
    </row>
    <row r="1003" ht="12.75">
      <c r="D1003" s="109"/>
    </row>
    <row r="1004" ht="12.75">
      <c r="D1004" s="109"/>
    </row>
    <row r="1005" ht="12.75">
      <c r="D1005" s="109"/>
    </row>
    <row r="1006" ht="12.75">
      <c r="D1006" s="109"/>
    </row>
    <row r="1007" ht="12.75">
      <c r="D1007" s="109"/>
    </row>
    <row r="1008" ht="12.75">
      <c r="D1008" s="109"/>
    </row>
    <row r="1009" ht="12.75">
      <c r="D1009" s="109"/>
    </row>
    <row r="1010" ht="12.75">
      <c r="D1010" s="109"/>
    </row>
    <row r="1011" ht="12.75">
      <c r="D1011" s="109"/>
    </row>
    <row r="1012" ht="12.75">
      <c r="D1012" s="109"/>
    </row>
    <row r="1013" ht="12.75">
      <c r="D1013" s="109"/>
    </row>
    <row r="1014" ht="12.75">
      <c r="D1014" s="109"/>
    </row>
    <row r="1015" ht="12.75">
      <c r="D1015" s="109"/>
    </row>
    <row r="1016" ht="12.75">
      <c r="D1016" s="109"/>
    </row>
    <row r="1017" ht="12.75">
      <c r="D1017" s="109"/>
    </row>
    <row r="1018" ht="12.75">
      <c r="D1018" s="109"/>
    </row>
    <row r="1019" ht="12.75">
      <c r="D1019" s="109"/>
    </row>
    <row r="1020" ht="12.75">
      <c r="D1020" s="109"/>
    </row>
    <row r="1021" ht="12.75">
      <c r="D1021" s="109"/>
    </row>
    <row r="1022" ht="12.75">
      <c r="D1022" s="109"/>
    </row>
    <row r="1023" ht="12.75">
      <c r="D1023" s="109"/>
    </row>
    <row r="1024" ht="12.75">
      <c r="D1024" s="109"/>
    </row>
    <row r="1025" ht="12.75">
      <c r="D1025" s="109"/>
    </row>
    <row r="1026" ht="12.75">
      <c r="D1026" s="109"/>
    </row>
    <row r="1027" ht="12.75">
      <c r="D1027" s="109"/>
    </row>
    <row r="1028" ht="12.75">
      <c r="D1028" s="109"/>
    </row>
    <row r="1029" ht="12.75">
      <c r="D1029" s="109"/>
    </row>
    <row r="1030" ht="12.75">
      <c r="D1030" s="109"/>
    </row>
    <row r="1031" ht="12.75">
      <c r="D1031" s="109"/>
    </row>
    <row r="1032" ht="12.75">
      <c r="D1032" s="109"/>
    </row>
    <row r="1033" ht="12.75">
      <c r="D1033" s="109"/>
    </row>
    <row r="1034" ht="12.75">
      <c r="D1034" s="109"/>
    </row>
    <row r="1035" ht="12.75">
      <c r="D1035" s="109"/>
    </row>
    <row r="1036" ht="12.75">
      <c r="D1036" s="109"/>
    </row>
    <row r="1037" ht="12.75">
      <c r="D1037" s="109"/>
    </row>
    <row r="1038" ht="12.75">
      <c r="D1038" s="109"/>
    </row>
    <row r="1039" ht="12.75">
      <c r="D1039" s="109"/>
    </row>
    <row r="1040" ht="12.75">
      <c r="D1040" s="109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LibreOffice/6.4.7.2$Windows_X86_64 LibreOffice_project/639b8ac485750d5696d7590a72ef1b496725cfb5</Application>
  <DocSecurity>0</DocSecurity>
  <Template/>
  <Manager/>
  <Company>RTS, a.s.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cp:lastPrinted>2019-03-19T12:27:02Z</cp:lastPrinted>
  <dcterms:created xsi:type="dcterms:W3CDTF">2009-04-08T07:15:50Z</dcterms:created>
  <dcterms:modified xsi:type="dcterms:W3CDTF">2024-03-12T12:32:38Z</dcterms:modified>
  <cp:category/>
  <cp:version/>
  <cp:contentType/>
  <cp:contentStatus/>
  <cp:revision>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